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7 Business Controlling/11 APM til IR-sider/"/>
    </mc:Choice>
  </mc:AlternateContent>
  <xr:revisionPtr revIDLastSave="0" documentId="8_{626F2F9B-A2C2-4FDF-83BE-3854EAD82D7A}" xr6:coauthVersionLast="47" xr6:coauthVersionMax="47" xr10:uidLastSave="{00000000-0000-0000-0000-000000000000}"/>
  <bookViews>
    <workbookView xWindow="-110" yWindow="-110" windowWidth="19420" windowHeight="11500" xr2:uid="{56756A9C-CD39-4BDF-84F1-4AA7D9DE386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2" i="1" s="1"/>
  <c r="G51" i="1"/>
  <c r="G52" i="1" s="1"/>
  <c r="E51" i="1"/>
  <c r="E52" i="1" s="1"/>
  <c r="D51" i="1"/>
  <c r="D52" i="1" s="1"/>
  <c r="C51" i="1"/>
  <c r="C52" i="1" s="1"/>
  <c r="G46" i="1"/>
  <c r="F46" i="1"/>
  <c r="E46" i="1"/>
  <c r="D46" i="1"/>
  <c r="C46" i="1"/>
  <c r="E40" i="1"/>
  <c r="E41" i="1" s="1"/>
  <c r="G40" i="1"/>
  <c r="G41" i="1" s="1"/>
  <c r="F40" i="1"/>
  <c r="F41" i="1" s="1"/>
  <c r="D40" i="1"/>
  <c r="D41" i="1" s="1"/>
  <c r="C40" i="1"/>
  <c r="C41" i="1" s="1"/>
  <c r="G57" i="1"/>
  <c r="F57" i="1"/>
  <c r="E57" i="1"/>
  <c r="D57" i="1"/>
  <c r="C57" i="1"/>
  <c r="G29" i="1"/>
  <c r="F29" i="1"/>
  <c r="E29" i="1"/>
  <c r="D29" i="1"/>
  <c r="C29" i="1"/>
  <c r="C19" i="1"/>
  <c r="G19" i="1"/>
  <c r="F19" i="1"/>
  <c r="E19" i="1"/>
  <c r="D19" i="1"/>
  <c r="E35" i="1" l="1"/>
  <c r="F35" i="1"/>
  <c r="D9" i="1"/>
  <c r="C9" i="1"/>
  <c r="C35" i="1"/>
  <c r="G35" i="1"/>
  <c r="E9" i="1"/>
  <c r="F9" i="1"/>
  <c r="G9" i="1"/>
  <c r="D35" i="1"/>
</calcChain>
</file>

<file path=xl/sharedStrings.xml><?xml version="1.0" encoding="utf-8"?>
<sst xmlns="http://schemas.openxmlformats.org/spreadsheetml/2006/main" count="57" uniqueCount="46">
  <si>
    <t>Nøkkeltall og alternative resultatmål (APM)</t>
  </si>
  <si>
    <t>#</t>
  </si>
  <si>
    <t>mNOK</t>
  </si>
  <si>
    <t>2. kvartal 2025</t>
  </si>
  <si>
    <t>2. kvartal 2024</t>
  </si>
  <si>
    <t>1.1 - 30.6
2025</t>
  </si>
  <si>
    <t>1.1 - 30.6
2024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</si>
  <si>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</si>
  <si>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</si>
  <si>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</si>
  <si>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</si>
  <si>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</si>
  <si>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</si>
  <si>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Sum driftskostnader</t>
  </si>
  <si>
    <t>Sum driftskostnader før tap på utlån i prosent av netto inntekter</t>
  </si>
  <si>
    <t>Porteføljeprovisjon fra Eika Boligkreditt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</si>
  <si>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</si>
  <si>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</si>
  <si>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</si>
  <si>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</si>
  <si>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</si>
  <si>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</si>
  <si>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</si>
  <si>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</si>
  <si>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</si>
  <si>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</si>
  <si>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</si>
  <si>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Misligholdte engasjementer</t>
  </si>
  <si>
    <t>Brutto misligholdte engasjement 90 dager eller mer i prosent av brutto utlån til kunder på egen balanse</t>
  </si>
  <si>
    <t>Brutto utlån til kunder på egen balanse</t>
  </si>
  <si>
    <t>Betalingsmislighold over 90 dager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</si>
  <si>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</si>
  <si>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</si>
  <si>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</si>
  <si>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</si>
  <si>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</si>
  <si>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</si>
  <si>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</si>
  <si>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</si>
  <si>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</si>
  <si>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</si>
  <si>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</si>
  <si>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</si>
  <si>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året</t>
  </si>
  <si>
    <t>Antall dager YTD</t>
  </si>
  <si>
    <t>Rentenetto i % av gjennomsnittlig forvaltningskapital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</si>
</sst>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,,"/>
    <numFmt numFmtId="166" formatCode="0.0\ %"/>
  </numFmts>
  <fonts count="10" x14ac:knownFonts="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  <font>
      <sz val="11"/>
      <color theme="3"/>
      <name val="OBOS Text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165" fontId="3" fillId="0" borderId="2" xfId="5" applyNumberFormat="1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10" fontId="4" fillId="0" borderId="2" xfId="1" applyNumberFormat="1" applyFont="1" applyFill="1" applyBorder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14" fontId="5" fillId="0" borderId="0" xfId="0" applyNumberFormat="1" applyFont="1"/>
    <xf numFmtId="49" fontId="3" fillId="0" borderId="0" xfId="3" applyNumberFormat="1" applyFont="1"/>
    <xf numFmtId="14" fontId="0" fillId="0" borderId="0" xfId="0" applyNumberFormat="1"/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 vertical="top"/>
    </xf>
    <xf numFmtId="14" fontId="3" fillId="0" borderId="0" xfId="3" applyNumberFormat="1" applyFont="1" applyAlignment="1">
      <alignment horizontal="left"/>
    </xf>
    <xf numFmtId="49" fontId="7" fillId="0" borderId="1" xfId="4" applyNumberFormat="1" applyFont="1" applyBorder="1" applyAlignment="1">
      <alignment horizontal="right"/>
    </xf>
    <xf numFmtId="49" fontId="7" fillId="0" borderId="1" xfId="4" applyNumberFormat="1" applyFont="1" applyBorder="1" applyAlignment="1">
      <alignment horizontal="left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 applyAlignment="1">
      <alignment horizontal="left"/>
    </xf>
    <xf numFmtId="0" fontId="7" fillId="0" borderId="0" xfId="4" applyFont="1" applyAlignment="1">
      <alignment vertical="top" wrapText="1"/>
    </xf>
    <xf numFmtId="0" fontId="8" fillId="0" borderId="0" xfId="4" applyFont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0" xfId="0" applyFont="1"/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right" wrapText="1"/>
    </xf>
    <xf numFmtId="0" fontId="7" fillId="0" borderId="0" xfId="4" applyFont="1" applyAlignment="1">
      <alignment horizontal="right" vertical="top" wrapText="1"/>
    </xf>
    <xf numFmtId="0" fontId="7" fillId="0" borderId="0" xfId="4" applyFont="1" applyAlignment="1">
      <alignment horizontal="right" wrapText="1"/>
    </xf>
    <xf numFmtId="3" fontId="3" fillId="0" borderId="2" xfId="0" applyNumberFormat="1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1" xfId="4" applyFont="1" applyBorder="1" applyAlignment="1">
      <alignment horizontal="center" wrapText="1"/>
    </xf>
  </cellXfs>
  <cellStyles count="6">
    <cellStyle name="Komma 3" xfId="5" xr:uid="{093EF248-A4E9-49CB-BF7F-63E1F3D257E3}"/>
    <cellStyle name="Normal" xfId="0" builtinId="0"/>
    <cellStyle name="Normal 2 3 2 2 2 2" xfId="2" xr:uid="{73098661-0930-4295-96FB-D10803BAEAC9}"/>
    <cellStyle name="Normal 2 3 3 2" xfId="4" xr:uid="{96412EE3-6C76-45E4-B067-834DECB572E6}"/>
    <cellStyle name="Normal_Gruppen 1999 finanskonsern" xfId="3" xr:uid="{A5F848EC-2068-4EC4-9B7B-8BA69D817C7C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152B-1C93-44DF-8A75-D81A00302540}">
  <dimension ref="A1:L65"/>
  <sheetViews>
    <sheetView showGridLines="0" tabSelected="1" zoomScale="79" workbookViewId="0"/>
  </sheetViews>
  <sheetFormatPr baseColWidth="10" defaultColWidth="11.109375" defaultRowHeight="15" x14ac:dyDescent="0.25"/>
  <cols>
    <col min="1" max="1" width="3.6640625" customWidth="1"/>
    <col min="2" max="2" width="78.109375" customWidth="1"/>
    <col min="3" max="7" width="12.6640625" customWidth="1"/>
    <col min="8" max="12" width="10.88671875" customWidth="1"/>
  </cols>
  <sheetData>
    <row r="1" spans="1:12" x14ac:dyDescent="0.25">
      <c r="C1" s="5"/>
      <c r="D1" s="5"/>
      <c r="E1" s="5"/>
      <c r="F1" s="5"/>
      <c r="G1" s="5"/>
      <c r="H1" s="6"/>
    </row>
    <row r="2" spans="1:12" x14ac:dyDescent="0.25">
      <c r="A2" s="8"/>
      <c r="B2" s="9" t="s">
        <v>0</v>
      </c>
      <c r="C2" s="10"/>
      <c r="D2" s="6"/>
      <c r="E2" s="6"/>
      <c r="F2" s="6"/>
      <c r="G2" s="6"/>
      <c r="H2" s="6"/>
    </row>
    <row r="3" spans="1:12" s="27" customFormat="1" ht="30.75" thickBot="1" x14ac:dyDescent="0.3">
      <c r="A3" s="11" t="s">
        <v>1</v>
      </c>
      <c r="B3" s="1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3">
        <v>2024</v>
      </c>
      <c r="H3" s="29" t="s">
        <v>7</v>
      </c>
      <c r="I3" s="29"/>
      <c r="J3" s="29"/>
      <c r="K3" s="29"/>
      <c r="L3" s="29"/>
    </row>
    <row r="4" spans="1:12" x14ac:dyDescent="0.25">
      <c r="A4" s="13"/>
      <c r="B4" s="14"/>
      <c r="C4" s="15"/>
      <c r="D4" s="15"/>
      <c r="E4" s="15"/>
      <c r="F4" s="15"/>
      <c r="G4" s="15"/>
      <c r="H4" s="16"/>
      <c r="I4" s="16"/>
      <c r="J4" s="16"/>
      <c r="K4" s="16"/>
      <c r="L4" s="16"/>
    </row>
    <row r="5" spans="1:12" x14ac:dyDescent="0.25">
      <c r="A5" s="17"/>
      <c r="B5" s="18" t="s">
        <v>8</v>
      </c>
      <c r="C5" s="1">
        <v>240588428.4299992</v>
      </c>
      <c r="D5" s="1">
        <v>245646054.55000007</v>
      </c>
      <c r="E5" s="1">
        <v>488108756.29999894</v>
      </c>
      <c r="F5" s="1">
        <v>484371051.55000025</v>
      </c>
      <c r="G5" s="1">
        <v>994681023.6700002</v>
      </c>
      <c r="H5" s="28" t="s">
        <v>9</v>
      </c>
      <c r="I5" s="28"/>
      <c r="J5" s="28"/>
      <c r="K5" s="28"/>
      <c r="L5" s="28"/>
    </row>
    <row r="6" spans="1:12" x14ac:dyDescent="0.25">
      <c r="A6" s="17"/>
      <c r="B6" s="18" t="s">
        <v>10</v>
      </c>
      <c r="C6" s="2">
        <v>-5698972.2200000007</v>
      </c>
      <c r="D6" s="2">
        <v>-6276305.5599999996</v>
      </c>
      <c r="E6" s="2">
        <v>-11587096.65</v>
      </c>
      <c r="F6" s="2">
        <v>-12299111.109999999</v>
      </c>
      <c r="G6" s="2">
        <v>-24112305.529999994</v>
      </c>
      <c r="H6" s="28"/>
      <c r="I6" s="28"/>
      <c r="J6" s="28"/>
      <c r="K6" s="28"/>
      <c r="L6" s="28"/>
    </row>
    <row r="7" spans="1:12" x14ac:dyDescent="0.25">
      <c r="A7" s="17"/>
      <c r="B7" s="18" t="s">
        <v>11</v>
      </c>
      <c r="C7" s="2">
        <v>-2436244.3399999966</v>
      </c>
      <c r="D7" s="2">
        <v>-7864080.1599999974</v>
      </c>
      <c r="E7" s="2">
        <v>-6831098.3099999987</v>
      </c>
      <c r="F7" s="2">
        <v>-18803846.009999998</v>
      </c>
      <c r="G7" s="2">
        <v>-33816720.119999997</v>
      </c>
      <c r="H7" s="28"/>
      <c r="I7" s="28"/>
      <c r="J7" s="28"/>
      <c r="K7" s="28"/>
      <c r="L7" s="28"/>
    </row>
    <row r="8" spans="1:12" x14ac:dyDescent="0.25">
      <c r="A8" s="17"/>
      <c r="B8" s="18" t="s">
        <v>12</v>
      </c>
      <c r="C8" s="2">
        <v>73853599970.262497</v>
      </c>
      <c r="D8" s="2">
        <v>69440029876.577499</v>
      </c>
      <c r="E8" s="2">
        <v>73714897441.964279</v>
      </c>
      <c r="F8" s="2">
        <v>68179619630.151962</v>
      </c>
      <c r="G8" s="2">
        <v>70019377402.923355</v>
      </c>
      <c r="H8" s="28"/>
      <c r="I8" s="28"/>
      <c r="J8" s="28"/>
      <c r="K8" s="28"/>
      <c r="L8" s="28"/>
    </row>
    <row r="9" spans="1:12" x14ac:dyDescent="0.25">
      <c r="A9" s="19">
        <v>2</v>
      </c>
      <c r="B9" s="20" t="s">
        <v>45</v>
      </c>
      <c r="C9" s="3">
        <f>((C5+C6+C7)/C61*C60)/C$8</f>
        <v>1.2624533925970965E-2</v>
      </c>
      <c r="D9" s="3">
        <f>((D5+D6+D7)/D61*D60)/D$8</f>
        <v>1.3408846650160379E-2</v>
      </c>
      <c r="E9" s="3">
        <f>((E5+E6+E7)/E61*E60)/E$8</f>
        <v>1.2849045199537191E-2</v>
      </c>
      <c r="F9" s="3">
        <f>((F5+F6+F7)/F61*F60)/F$8</f>
        <v>1.3369349401995603E-2</v>
      </c>
      <c r="G9" s="3">
        <f>((G5+G6+G7)/G61*G60)/G$8</f>
        <v>1.3378467972222932E-2</v>
      </c>
      <c r="H9" s="28"/>
      <c r="I9" s="28"/>
      <c r="J9" s="28"/>
      <c r="K9" s="28"/>
      <c r="L9" s="28"/>
    </row>
    <row r="10" spans="1:12" ht="15.75" thickBot="1" x14ac:dyDescent="0.3">
      <c r="A10" s="11"/>
      <c r="B10" s="12"/>
      <c r="C10" s="22"/>
      <c r="D10" s="22"/>
      <c r="E10" s="22"/>
      <c r="F10" s="22"/>
      <c r="G10" s="22"/>
      <c r="H10" s="23"/>
      <c r="I10" s="23"/>
      <c r="J10" s="23"/>
      <c r="K10" s="23"/>
      <c r="L10" s="23"/>
    </row>
    <row r="11" spans="1:12" x14ac:dyDescent="0.25">
      <c r="A11" s="13"/>
      <c r="B11" s="14"/>
      <c r="C11" s="24"/>
      <c r="D11" s="24"/>
      <c r="E11" s="24"/>
      <c r="F11" s="24"/>
      <c r="G11" s="24"/>
      <c r="H11" s="25"/>
      <c r="I11" s="25"/>
      <c r="J11" s="25"/>
      <c r="K11" s="25"/>
      <c r="L11" s="25"/>
    </row>
    <row r="12" spans="1:12" x14ac:dyDescent="0.25">
      <c r="A12" s="17"/>
      <c r="B12" s="18" t="s">
        <v>13</v>
      </c>
      <c r="C12" s="2">
        <v>-100576784.14</v>
      </c>
      <c r="D12" s="2">
        <v>-105945212.80000001</v>
      </c>
      <c r="E12" s="2">
        <v>-206112070.13</v>
      </c>
      <c r="F12" s="2">
        <v>-204752354.37</v>
      </c>
      <c r="G12" s="2">
        <v>-408948504.57999992</v>
      </c>
      <c r="H12" s="28" t="s">
        <v>14</v>
      </c>
      <c r="I12" s="28"/>
      <c r="J12" s="28"/>
      <c r="K12" s="28"/>
      <c r="L12" s="28"/>
    </row>
    <row r="13" spans="1:12" x14ac:dyDescent="0.25">
      <c r="A13" s="17"/>
      <c r="B13" s="18" t="s">
        <v>8</v>
      </c>
      <c r="C13" s="2">
        <v>240588428.4299992</v>
      </c>
      <c r="D13" s="2">
        <v>245646054.55000007</v>
      </c>
      <c r="E13" s="2">
        <v>488108756.29999894</v>
      </c>
      <c r="F13" s="2">
        <v>484371051.55000025</v>
      </c>
      <c r="G13" s="2">
        <v>994681023.6700002</v>
      </c>
      <c r="H13" s="28"/>
      <c r="I13" s="28"/>
      <c r="J13" s="28"/>
      <c r="K13" s="28"/>
      <c r="L13" s="28"/>
    </row>
    <row r="14" spans="1:12" x14ac:dyDescent="0.25">
      <c r="A14" s="17"/>
      <c r="B14" s="18" t="s">
        <v>10</v>
      </c>
      <c r="C14" s="2">
        <v>-5698972.2200000007</v>
      </c>
      <c r="D14" s="2">
        <v>-6276305.5599999996</v>
      </c>
      <c r="E14" s="2">
        <v>-11587096.65</v>
      </c>
      <c r="F14" s="2">
        <v>-12299111.109999999</v>
      </c>
      <c r="G14" s="2">
        <v>-24112305.529999994</v>
      </c>
      <c r="H14" s="28"/>
      <c r="I14" s="28"/>
      <c r="J14" s="28"/>
      <c r="K14" s="28"/>
      <c r="L14" s="28"/>
    </row>
    <row r="15" spans="1:12" x14ac:dyDescent="0.25">
      <c r="A15" s="17"/>
      <c r="B15" s="18" t="s">
        <v>15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8"/>
      <c r="I15" s="28"/>
      <c r="J15" s="28"/>
      <c r="K15" s="28"/>
      <c r="L15" s="28"/>
    </row>
    <row r="16" spans="1:12" x14ac:dyDescent="0.25">
      <c r="A16" s="17"/>
      <c r="B16" s="18" t="s">
        <v>16</v>
      </c>
      <c r="C16" s="2">
        <v>7589198.8000000268</v>
      </c>
      <c r="D16" s="2">
        <v>-1672003.7899999898</v>
      </c>
      <c r="E16" s="2">
        <v>10748813.290000023</v>
      </c>
      <c r="F16" s="2">
        <v>-5830796.2699999865</v>
      </c>
      <c r="G16" s="2">
        <v>-44679519.930000007</v>
      </c>
      <c r="H16" s="28"/>
      <c r="I16" s="28"/>
      <c r="J16" s="28"/>
      <c r="K16" s="28"/>
      <c r="L16" s="28"/>
    </row>
    <row r="17" spans="1:12" x14ac:dyDescent="0.25">
      <c r="A17" s="17"/>
      <c r="B17" s="18" t="s">
        <v>17</v>
      </c>
      <c r="C17" s="2">
        <v>-1496018.7300000014</v>
      </c>
      <c r="D17" s="2">
        <v>998873.58000000287</v>
      </c>
      <c r="E17" s="2">
        <v>-1815736.3699999992</v>
      </c>
      <c r="F17" s="2">
        <v>2469094.2200000025</v>
      </c>
      <c r="G17" s="2">
        <v>6058706.2599999979</v>
      </c>
      <c r="H17" s="28"/>
      <c r="I17" s="28"/>
      <c r="J17" s="28"/>
      <c r="K17" s="28"/>
      <c r="L17" s="28"/>
    </row>
    <row r="18" spans="1:12" x14ac:dyDescent="0.25">
      <c r="A18" s="17"/>
      <c r="B18" s="18" t="s">
        <v>18</v>
      </c>
      <c r="C18" s="2">
        <v>27920084.999999993</v>
      </c>
      <c r="D18" s="2">
        <v>32517415</v>
      </c>
      <c r="E18" s="2">
        <v>57826816.999999993</v>
      </c>
      <c r="F18" s="2">
        <v>52974575</v>
      </c>
      <c r="G18" s="2">
        <v>104571224.00000001</v>
      </c>
      <c r="H18" s="28"/>
      <c r="I18" s="28"/>
      <c r="J18" s="28"/>
      <c r="K18" s="28"/>
      <c r="L18" s="28"/>
    </row>
    <row r="19" spans="1:12" x14ac:dyDescent="0.25">
      <c r="A19" s="19">
        <v>3</v>
      </c>
      <c r="B19" s="20" t="s">
        <v>19</v>
      </c>
      <c r="C19" s="4">
        <f>-C12/(SUM(C13:C18))</f>
        <v>0.37402665046023403</v>
      </c>
      <c r="D19" s="4">
        <f t="shared" ref="D19:F19" si="0">-D12/(SUM(D13:D18))</f>
        <v>0.39063322543972517</v>
      </c>
      <c r="E19" s="4">
        <f t="shared" si="0"/>
        <v>0.379383523654726</v>
      </c>
      <c r="F19" s="4">
        <f t="shared" si="0"/>
        <v>0.39248287301959772</v>
      </c>
      <c r="G19" s="4">
        <f t="shared" ref="G19" si="1">-G12/(SUM(G13:G18))</f>
        <v>0.39454023890870821</v>
      </c>
      <c r="H19" s="28"/>
      <c r="I19" s="28"/>
      <c r="J19" s="28"/>
      <c r="K19" s="28"/>
      <c r="L19" s="28"/>
    </row>
    <row r="20" spans="1:12" ht="15.75" thickBot="1" x14ac:dyDescent="0.3">
      <c r="A20" s="11"/>
      <c r="B20" s="12"/>
      <c r="C20" s="22"/>
      <c r="D20" s="22"/>
      <c r="E20" s="22"/>
      <c r="F20" s="22"/>
      <c r="G20" s="22"/>
      <c r="H20" s="23"/>
      <c r="I20" s="23"/>
      <c r="J20" s="23"/>
      <c r="K20" s="23"/>
      <c r="L20" s="23"/>
    </row>
    <row r="21" spans="1:12" x14ac:dyDescent="0.25">
      <c r="A21" s="13"/>
      <c r="B21" s="14"/>
      <c r="C21" s="24"/>
      <c r="D21" s="24"/>
      <c r="E21" s="24"/>
      <c r="F21" s="24"/>
      <c r="G21" s="24"/>
      <c r="H21" s="21"/>
      <c r="I21" s="21"/>
      <c r="J21" s="21"/>
      <c r="K21" s="21"/>
      <c r="L21" s="21"/>
    </row>
    <row r="22" spans="1:12" x14ac:dyDescent="0.25">
      <c r="A22" s="17"/>
      <c r="B22" s="18" t="s">
        <v>13</v>
      </c>
      <c r="C22" s="2">
        <v>-100576784.14</v>
      </c>
      <c r="D22" s="2">
        <v>-105945212.80000001</v>
      </c>
      <c r="E22" s="2">
        <v>-206112070.13</v>
      </c>
      <c r="F22" s="2">
        <v>-204752354.37</v>
      </c>
      <c r="G22" s="2">
        <v>-408948504.57999992</v>
      </c>
      <c r="H22" s="28" t="s">
        <v>20</v>
      </c>
      <c r="I22" s="28"/>
      <c r="J22" s="28"/>
      <c r="K22" s="28"/>
      <c r="L22" s="28"/>
    </row>
    <row r="23" spans="1:12" x14ac:dyDescent="0.25">
      <c r="A23" s="17"/>
      <c r="B23" s="18" t="s">
        <v>8</v>
      </c>
      <c r="C23" s="2">
        <v>240588428.4299992</v>
      </c>
      <c r="D23" s="2">
        <v>245646054.55000007</v>
      </c>
      <c r="E23" s="2">
        <v>488108756.29999894</v>
      </c>
      <c r="F23" s="2">
        <v>484371051.55000025</v>
      </c>
      <c r="G23" s="2">
        <v>994681023.6700002</v>
      </c>
      <c r="H23" s="28"/>
      <c r="I23" s="28"/>
      <c r="J23" s="28"/>
      <c r="K23" s="28"/>
      <c r="L23" s="28"/>
    </row>
    <row r="24" spans="1:12" x14ac:dyDescent="0.25">
      <c r="A24" s="17"/>
      <c r="B24" s="18" t="s">
        <v>10</v>
      </c>
      <c r="C24" s="2">
        <v>-5698972.2200000007</v>
      </c>
      <c r="D24" s="2">
        <v>-6276305.5599999996</v>
      </c>
      <c r="E24" s="2">
        <v>-11587096.65</v>
      </c>
      <c r="F24" s="2">
        <v>-12299111.109999999</v>
      </c>
      <c r="G24" s="2">
        <v>-24112305.529999994</v>
      </c>
      <c r="H24" s="28"/>
      <c r="I24" s="28"/>
      <c r="J24" s="28"/>
      <c r="K24" s="28"/>
      <c r="L24" s="28"/>
    </row>
    <row r="25" spans="1:12" x14ac:dyDescent="0.25">
      <c r="A25" s="17"/>
      <c r="B25" s="18" t="s">
        <v>15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8"/>
      <c r="I25" s="28"/>
      <c r="J25" s="28"/>
      <c r="K25" s="28"/>
      <c r="L25" s="28"/>
    </row>
    <row r="26" spans="1:12" x14ac:dyDescent="0.25">
      <c r="A26" s="17"/>
      <c r="B26" s="18" t="s">
        <v>11</v>
      </c>
      <c r="C26" s="2">
        <v>-2436244.3399999966</v>
      </c>
      <c r="D26" s="2">
        <v>-7864080.1599999974</v>
      </c>
      <c r="E26" s="2">
        <v>-6831098.3099999987</v>
      </c>
      <c r="F26" s="2">
        <v>-18803846.009999998</v>
      </c>
      <c r="G26" s="2">
        <v>-33816720.119999997</v>
      </c>
      <c r="H26" s="28"/>
      <c r="I26" s="28"/>
      <c r="J26" s="28"/>
      <c r="K26" s="28"/>
      <c r="L26" s="28"/>
    </row>
    <row r="27" spans="1:12" x14ac:dyDescent="0.25">
      <c r="A27" s="17"/>
      <c r="B27" s="18" t="s">
        <v>17</v>
      </c>
      <c r="C27" s="2">
        <v>-1496018.7300000014</v>
      </c>
      <c r="D27" s="2">
        <v>998873.58000000287</v>
      </c>
      <c r="E27" s="2">
        <v>-1815736.3699999992</v>
      </c>
      <c r="F27" s="2">
        <v>2469094.2200000025</v>
      </c>
      <c r="G27" s="2">
        <v>6058706.2599999979</v>
      </c>
      <c r="H27" s="28"/>
      <c r="I27" s="28"/>
      <c r="J27" s="28"/>
      <c r="K27" s="28"/>
      <c r="L27" s="28"/>
    </row>
    <row r="28" spans="1:12" x14ac:dyDescent="0.25">
      <c r="A28" s="17"/>
      <c r="B28" s="18" t="s">
        <v>18</v>
      </c>
      <c r="C28" s="2">
        <v>27920084.999999993</v>
      </c>
      <c r="D28" s="2">
        <v>32517415</v>
      </c>
      <c r="E28" s="2">
        <v>57826816.999999993</v>
      </c>
      <c r="F28" s="2">
        <v>52974575</v>
      </c>
      <c r="G28" s="2">
        <v>104571224.00000001</v>
      </c>
      <c r="H28" s="28"/>
      <c r="I28" s="28"/>
      <c r="J28" s="28"/>
      <c r="K28" s="28"/>
      <c r="L28" s="28"/>
    </row>
    <row r="29" spans="1:12" x14ac:dyDescent="0.25">
      <c r="A29" s="19">
        <v>4</v>
      </c>
      <c r="B29" s="20" t="s">
        <v>21</v>
      </c>
      <c r="C29" s="4">
        <f>-C22/(SUM(C23:C28))</f>
        <v>0.38851144010255201</v>
      </c>
      <c r="D29" s="4">
        <f t="shared" ref="D29:F29" si="2">-D22/(SUM(D23:D28))</f>
        <v>0.39976013246365971</v>
      </c>
      <c r="E29" s="4">
        <f t="shared" si="2"/>
        <v>0.39207043249403151</v>
      </c>
      <c r="F29" s="4">
        <f t="shared" si="2"/>
        <v>0.40249188047255785</v>
      </c>
      <c r="G29" s="4">
        <f t="shared" ref="G29" si="3">-G22/(SUM(G23:G28))</f>
        <v>0.39044831072421782</v>
      </c>
      <c r="H29" s="28"/>
      <c r="I29" s="28"/>
      <c r="J29" s="28"/>
      <c r="K29" s="28"/>
      <c r="L29" s="28"/>
    </row>
    <row r="30" spans="1:12" ht="15.75" thickBot="1" x14ac:dyDescent="0.3">
      <c r="A30" s="11"/>
      <c r="B30" s="12"/>
      <c r="C30" s="22"/>
      <c r="D30" s="22"/>
      <c r="E30" s="22"/>
      <c r="F30" s="22"/>
      <c r="G30" s="22"/>
      <c r="H30" s="23"/>
      <c r="I30" s="23"/>
      <c r="J30" s="23"/>
      <c r="K30" s="23"/>
      <c r="L30" s="23"/>
    </row>
    <row r="31" spans="1:12" x14ac:dyDescent="0.25">
      <c r="A31" s="13"/>
      <c r="B31" s="14"/>
      <c r="C31" s="24"/>
      <c r="D31" s="24"/>
      <c r="E31" s="24"/>
      <c r="F31" s="24"/>
      <c r="G31" s="24"/>
      <c r="H31" s="21"/>
      <c r="I31" s="21"/>
      <c r="J31" s="21"/>
      <c r="K31" s="21"/>
      <c r="L31" s="21"/>
    </row>
    <row r="32" spans="1:12" x14ac:dyDescent="0.25">
      <c r="A32" s="17"/>
      <c r="B32" s="18" t="s">
        <v>22</v>
      </c>
      <c r="C32" s="2">
        <v>120609905.87999997</v>
      </c>
      <c r="D32" s="2">
        <v>123819934.18000001</v>
      </c>
      <c r="E32" s="2">
        <v>246275420.56999996</v>
      </c>
      <c r="F32" s="2">
        <v>236244413.12</v>
      </c>
      <c r="G32" s="2">
        <v>474343993.74450034</v>
      </c>
      <c r="H32" s="28" t="s">
        <v>23</v>
      </c>
      <c r="I32" s="28"/>
      <c r="J32" s="28"/>
      <c r="K32" s="28"/>
      <c r="L32" s="28"/>
    </row>
    <row r="33" spans="1:12" x14ac:dyDescent="0.25">
      <c r="A33" s="17"/>
      <c r="B33" s="26" t="s">
        <v>24</v>
      </c>
      <c r="C33" s="2">
        <v>-2293552.08</v>
      </c>
      <c r="D33" s="2">
        <v>-221505.00000000023</v>
      </c>
      <c r="E33" s="2">
        <v>-3926766.1799999997</v>
      </c>
      <c r="F33" s="2">
        <v>-1665124.2000000002</v>
      </c>
      <c r="G33" s="2">
        <v>2608563.6999999993</v>
      </c>
      <c r="H33" s="28"/>
      <c r="I33" s="28"/>
      <c r="J33" s="28"/>
      <c r="K33" s="28"/>
      <c r="L33" s="28"/>
    </row>
    <row r="34" spans="1:12" x14ac:dyDescent="0.25">
      <c r="A34" s="17"/>
      <c r="B34" s="18" t="s">
        <v>25</v>
      </c>
      <c r="C34" s="2">
        <v>4612223571.5775003</v>
      </c>
      <c r="D34" s="2">
        <v>4379004361.1200008</v>
      </c>
      <c r="E34" s="2">
        <v>4554074359.3031435</v>
      </c>
      <c r="F34" s="2">
        <v>4320282802.5646534</v>
      </c>
      <c r="G34" s="2">
        <v>4423120001.0901966</v>
      </c>
      <c r="H34" s="28"/>
      <c r="I34" s="28"/>
      <c r="J34" s="28"/>
      <c r="K34" s="28"/>
      <c r="L34" s="28"/>
    </row>
    <row r="35" spans="1:12" x14ac:dyDescent="0.25">
      <c r="A35" s="19">
        <v>5</v>
      </c>
      <c r="B35" s="20" t="s">
        <v>26</v>
      </c>
      <c r="C35" s="4">
        <f>(C32-(C33)*0.75)/C34/C61*C60</f>
        <v>0.10638351732698791</v>
      </c>
      <c r="D35" s="4">
        <f>(D32-(D33)*0.75)/D34/D61*D60</f>
        <v>0.11387730612090582</v>
      </c>
      <c r="E35" s="4">
        <f>(E32-(E33)*0.75)/E34/E61*E60</f>
        <v>0.1103565021557453</v>
      </c>
      <c r="F35" s="4">
        <f>(F32-(F33)*0.75)/F34/F61*F60</f>
        <v>0.11054746885075464</v>
      </c>
      <c r="G35" s="4">
        <f>(G32-(G33)*0.75)/G34/G61*G60</f>
        <v>0.10679962805735946</v>
      </c>
      <c r="H35" s="28"/>
      <c r="I35" s="28"/>
      <c r="J35" s="28"/>
      <c r="K35" s="28"/>
      <c r="L35" s="28"/>
    </row>
    <row r="36" spans="1:12" ht="15.75" thickBot="1" x14ac:dyDescent="0.3">
      <c r="A36" s="11"/>
      <c r="B36" s="12"/>
      <c r="C36" s="22"/>
      <c r="D36" s="22"/>
      <c r="E36" s="22"/>
      <c r="F36" s="22"/>
      <c r="G36" s="22"/>
      <c r="H36" s="23"/>
      <c r="I36" s="23"/>
      <c r="J36" s="23"/>
      <c r="K36" s="23"/>
      <c r="L36" s="23"/>
    </row>
    <row r="37" spans="1:12" x14ac:dyDescent="0.25">
      <c r="A37" s="13"/>
      <c r="B37" s="14"/>
      <c r="C37" s="24"/>
      <c r="D37" s="24"/>
      <c r="E37" s="24"/>
      <c r="F37" s="24"/>
      <c r="G37" s="24"/>
      <c r="H37" s="25"/>
      <c r="I37" s="25"/>
      <c r="J37" s="25"/>
      <c r="K37" s="25"/>
      <c r="L37" s="25"/>
    </row>
    <row r="38" spans="1:12" x14ac:dyDescent="0.25">
      <c r="A38" s="17"/>
      <c r="B38" s="18" t="s">
        <v>31</v>
      </c>
      <c r="C38" s="2">
        <v>63589814466.279984</v>
      </c>
      <c r="D38" s="2">
        <v>58416470365.639999</v>
      </c>
      <c r="E38" s="2">
        <v>62904239789.080002</v>
      </c>
      <c r="F38" s="2">
        <v>56811511085.976799</v>
      </c>
      <c r="G38" s="2">
        <v>56811511085.976799</v>
      </c>
      <c r="H38" s="28" t="s">
        <v>32</v>
      </c>
      <c r="I38" s="28"/>
      <c r="J38" s="28"/>
      <c r="K38" s="28"/>
      <c r="L38" s="28"/>
    </row>
    <row r="39" spans="1:12" x14ac:dyDescent="0.25">
      <c r="A39" s="17"/>
      <c r="B39" s="26" t="s">
        <v>33</v>
      </c>
      <c r="C39" s="2">
        <v>64951842301.110001</v>
      </c>
      <c r="D39" s="2">
        <v>60701520663.44001</v>
      </c>
      <c r="E39" s="2">
        <v>64951842301.110001</v>
      </c>
      <c r="F39" s="2">
        <v>60701520663.44001</v>
      </c>
      <c r="G39" s="2">
        <v>62904239789.080002</v>
      </c>
      <c r="H39" s="28"/>
      <c r="I39" s="28"/>
      <c r="J39" s="28"/>
      <c r="K39" s="28"/>
      <c r="L39" s="28"/>
    </row>
    <row r="40" spans="1:12" x14ac:dyDescent="0.25">
      <c r="A40" s="17"/>
      <c r="B40" s="26" t="s">
        <v>34</v>
      </c>
      <c r="C40" s="2">
        <f>C39-C38</f>
        <v>1362027834.8300171</v>
      </c>
      <c r="D40" s="2">
        <f t="shared" ref="D40:G40" si="4">D39-D38</f>
        <v>2285050297.8000107</v>
      </c>
      <c r="E40" s="2">
        <f t="shared" si="4"/>
        <v>2047602512.0299988</v>
      </c>
      <c r="F40" s="2">
        <f t="shared" si="4"/>
        <v>3890009577.4632111</v>
      </c>
      <c r="G40" s="2">
        <f t="shared" si="4"/>
        <v>6092728703.1032028</v>
      </c>
      <c r="H40" s="28"/>
      <c r="I40" s="28"/>
      <c r="J40" s="28"/>
      <c r="K40" s="28"/>
      <c r="L40" s="28"/>
    </row>
    <row r="41" spans="1:12" x14ac:dyDescent="0.25">
      <c r="A41" s="19">
        <v>7</v>
      </c>
      <c r="B41" s="20" t="s">
        <v>35</v>
      </c>
      <c r="C41" s="4">
        <f>C40/C38</f>
        <v>2.1418962238870264E-2</v>
      </c>
      <c r="D41" s="4">
        <f t="shared" ref="D41:G41" si="5">D40/D38</f>
        <v>3.9116541679040835E-2</v>
      </c>
      <c r="E41" s="4">
        <f t="shared" si="5"/>
        <v>3.2551104963603056E-2</v>
      </c>
      <c r="F41" s="4">
        <f t="shared" si="5"/>
        <v>6.8472207535127699E-2</v>
      </c>
      <c r="G41" s="4">
        <f t="shared" si="5"/>
        <v>0.10724461621664409</v>
      </c>
      <c r="H41" s="28"/>
      <c r="I41" s="28"/>
      <c r="J41" s="28"/>
      <c r="K41" s="28"/>
      <c r="L41" s="28"/>
    </row>
    <row r="42" spans="1:12" ht="15.75" thickBot="1" x14ac:dyDescent="0.3">
      <c r="A42" s="11"/>
      <c r="B42" s="12"/>
      <c r="C42" s="22"/>
      <c r="D42" s="22"/>
      <c r="E42" s="22"/>
      <c r="F42" s="22"/>
      <c r="G42" s="22"/>
      <c r="H42" s="23"/>
      <c r="I42" s="23"/>
      <c r="J42" s="23"/>
      <c r="K42" s="23"/>
      <c r="L42" s="23"/>
    </row>
    <row r="43" spans="1:12" x14ac:dyDescent="0.25">
      <c r="A43" s="13"/>
      <c r="B43" s="14"/>
      <c r="C43" s="24"/>
      <c r="D43" s="24"/>
      <c r="E43" s="24"/>
      <c r="F43" s="24"/>
      <c r="G43" s="24"/>
      <c r="H43" s="25"/>
      <c r="I43" s="25"/>
      <c r="J43" s="25"/>
      <c r="K43" s="25"/>
      <c r="L43" s="25"/>
    </row>
    <row r="44" spans="1:12" x14ac:dyDescent="0.25">
      <c r="A44" s="17"/>
      <c r="B44" s="18" t="s">
        <v>36</v>
      </c>
      <c r="C44" s="2">
        <v>30002745087.450005</v>
      </c>
      <c r="D44" s="2">
        <v>28128204736.459999</v>
      </c>
      <c r="E44" s="2">
        <v>30002745087.450005</v>
      </c>
      <c r="F44" s="2">
        <v>28128204736.459999</v>
      </c>
      <c r="G44" s="2">
        <v>29090219709.189995</v>
      </c>
      <c r="H44" s="28" t="s">
        <v>37</v>
      </c>
      <c r="I44" s="28"/>
      <c r="J44" s="28"/>
      <c r="K44" s="28"/>
      <c r="L44" s="28"/>
    </row>
    <row r="45" spans="1:12" x14ac:dyDescent="0.25">
      <c r="A45" s="17"/>
      <c r="B45" s="26" t="s">
        <v>29</v>
      </c>
      <c r="C45" s="2">
        <v>64951842301.110001</v>
      </c>
      <c r="D45" s="2">
        <v>60701520663.44001</v>
      </c>
      <c r="E45" s="2">
        <v>64951842301.110001</v>
      </c>
      <c r="F45" s="2">
        <v>60701520663.44001</v>
      </c>
      <c r="G45" s="2">
        <v>62904239789.080002</v>
      </c>
      <c r="H45" s="28"/>
      <c r="I45" s="28"/>
      <c r="J45" s="28"/>
      <c r="K45" s="28"/>
      <c r="L45" s="28"/>
    </row>
    <row r="46" spans="1:12" x14ac:dyDescent="0.25">
      <c r="A46" s="19">
        <v>11</v>
      </c>
      <c r="B46" s="20" t="s">
        <v>38</v>
      </c>
      <c r="C46" s="4">
        <f>C44/C45</f>
        <v>0.46192292665634321</v>
      </c>
      <c r="D46" s="4">
        <f>D44/D45</f>
        <v>0.46338550383963228</v>
      </c>
      <c r="E46" s="4">
        <f>E44/E45</f>
        <v>0.46192292665634321</v>
      </c>
      <c r="F46" s="4">
        <f>F44/F45</f>
        <v>0.46338550383963228</v>
      </c>
      <c r="G46" s="4">
        <f>G44/G45</f>
        <v>0.46245244846341782</v>
      </c>
      <c r="H46" s="28"/>
      <c r="I46" s="28"/>
      <c r="J46" s="28"/>
      <c r="K46" s="28"/>
      <c r="L46" s="28"/>
    </row>
    <row r="47" spans="1:12" ht="15.75" thickBot="1" x14ac:dyDescent="0.3">
      <c r="A47" s="11"/>
      <c r="B47" s="12"/>
      <c r="C47" s="22"/>
      <c r="D47" s="22"/>
      <c r="E47" s="22"/>
      <c r="F47" s="22"/>
      <c r="G47" s="22"/>
      <c r="H47" s="23"/>
      <c r="I47" s="23"/>
      <c r="J47" s="23"/>
      <c r="K47" s="23"/>
      <c r="L47" s="23"/>
    </row>
    <row r="48" spans="1:12" x14ac:dyDescent="0.25">
      <c r="A48" s="13"/>
      <c r="B48" s="14"/>
      <c r="C48" s="24"/>
      <c r="D48" s="24"/>
      <c r="E48" s="24"/>
      <c r="F48" s="24"/>
      <c r="G48" s="24"/>
      <c r="H48" s="21"/>
      <c r="I48" s="21"/>
      <c r="J48" s="21"/>
      <c r="K48" s="21"/>
      <c r="L48" s="21"/>
    </row>
    <row r="49" spans="1:12" x14ac:dyDescent="0.25">
      <c r="A49" s="17"/>
      <c r="B49" s="18" t="s">
        <v>39</v>
      </c>
      <c r="C49" s="2">
        <v>29145498527.570004</v>
      </c>
      <c r="D49" s="2">
        <v>26727221033.279999</v>
      </c>
      <c r="E49" s="2">
        <v>29090219709.189995</v>
      </c>
      <c r="F49" s="2">
        <v>25678105835.130001</v>
      </c>
      <c r="G49" s="2">
        <v>25678105835.130001</v>
      </c>
      <c r="H49" s="28" t="s">
        <v>40</v>
      </c>
      <c r="I49" s="28"/>
      <c r="J49" s="28"/>
      <c r="K49" s="28"/>
      <c r="L49" s="28"/>
    </row>
    <row r="50" spans="1:12" x14ac:dyDescent="0.25">
      <c r="A50" s="17"/>
      <c r="B50" s="18" t="s">
        <v>41</v>
      </c>
      <c r="C50" s="2">
        <v>30002745087.450005</v>
      </c>
      <c r="D50" s="2">
        <v>28128204736.459999</v>
      </c>
      <c r="E50" s="2">
        <v>30002745087.450005</v>
      </c>
      <c r="F50" s="2">
        <v>28128204736.459999</v>
      </c>
      <c r="G50" s="2">
        <v>29090219709.189995</v>
      </c>
      <c r="H50" s="28"/>
      <c r="I50" s="28"/>
      <c r="J50" s="28"/>
      <c r="K50" s="28"/>
      <c r="L50" s="28"/>
    </row>
    <row r="51" spans="1:12" x14ac:dyDescent="0.25">
      <c r="A51" s="17"/>
      <c r="B51" s="18" t="s">
        <v>34</v>
      </c>
      <c r="C51" s="2">
        <f>C50-C49</f>
        <v>857246559.88000107</v>
      </c>
      <c r="D51" s="2">
        <f>D50-D49</f>
        <v>1400983703.1800003</v>
      </c>
      <c r="E51" s="2">
        <f>E50-E49</f>
        <v>912525378.26000977</v>
      </c>
      <c r="F51" s="2">
        <f>F50-F49</f>
        <v>2450098901.329998</v>
      </c>
      <c r="G51" s="2">
        <f>G50-G49</f>
        <v>3412113874.0599937</v>
      </c>
      <c r="H51" s="28"/>
      <c r="I51" s="28"/>
      <c r="J51" s="28"/>
      <c r="K51" s="28"/>
      <c r="L51" s="28"/>
    </row>
    <row r="52" spans="1:12" x14ac:dyDescent="0.25">
      <c r="A52" s="19">
        <v>12</v>
      </c>
      <c r="B52" s="20" t="s">
        <v>42</v>
      </c>
      <c r="C52" s="4">
        <f>C51/C49</f>
        <v>2.9412657294885316E-2</v>
      </c>
      <c r="D52" s="4">
        <f>D51/D49</f>
        <v>5.2417858984872917E-2</v>
      </c>
      <c r="E52" s="4">
        <f>E51/E49</f>
        <v>3.1368803239795767E-2</v>
      </c>
      <c r="F52" s="4">
        <f>F51/F49</f>
        <v>9.5415873626396475E-2</v>
      </c>
      <c r="G52" s="4">
        <f>G51/G49</f>
        <v>0.13288027925299339</v>
      </c>
      <c r="H52" s="28"/>
      <c r="I52" s="28"/>
      <c r="J52" s="28"/>
      <c r="K52" s="28"/>
      <c r="L52" s="28"/>
    </row>
    <row r="53" spans="1:12" ht="15.75" thickBot="1" x14ac:dyDescent="0.3">
      <c r="A53" s="11"/>
      <c r="B53" s="12"/>
      <c r="C53" s="22"/>
      <c r="D53" s="22"/>
      <c r="E53" s="22"/>
      <c r="F53" s="22"/>
      <c r="G53" s="22"/>
      <c r="H53" s="23"/>
      <c r="I53" s="23"/>
      <c r="J53" s="23"/>
      <c r="K53" s="23"/>
      <c r="L53" s="23"/>
    </row>
    <row r="54" spans="1:12" x14ac:dyDescent="0.25">
      <c r="A54" s="13"/>
      <c r="B54" s="14"/>
      <c r="C54" s="24"/>
      <c r="D54" s="24"/>
      <c r="E54" s="24"/>
      <c r="F54" s="24"/>
      <c r="G54" s="24"/>
      <c r="H54" s="25"/>
      <c r="I54" s="25"/>
      <c r="J54" s="25"/>
      <c r="K54" s="25"/>
      <c r="L54" s="25"/>
    </row>
    <row r="55" spans="1:12" x14ac:dyDescent="0.25">
      <c r="A55" s="17"/>
      <c r="B55" s="18" t="s">
        <v>27</v>
      </c>
      <c r="C55" s="2">
        <v>7064000</v>
      </c>
      <c r="D55" s="2">
        <v>26291671</v>
      </c>
      <c r="E55" s="2">
        <v>7064000</v>
      </c>
      <c r="F55" s="2">
        <v>26291671</v>
      </c>
      <c r="G55" s="2">
        <v>19509000</v>
      </c>
      <c r="H55" s="28" t="s">
        <v>28</v>
      </c>
      <c r="I55" s="28"/>
      <c r="J55" s="28"/>
      <c r="K55" s="28"/>
      <c r="L55" s="28"/>
    </row>
    <row r="56" spans="1:12" x14ac:dyDescent="0.25">
      <c r="A56" s="17"/>
      <c r="B56" s="26" t="s">
        <v>29</v>
      </c>
      <c r="C56" s="2">
        <v>64951842301.110001</v>
      </c>
      <c r="D56" s="2">
        <v>60701520663.44001</v>
      </c>
      <c r="E56" s="2">
        <v>64951842301.110001</v>
      </c>
      <c r="F56" s="2">
        <v>60701520663.44001</v>
      </c>
      <c r="G56" s="2">
        <v>62904239789.080002</v>
      </c>
      <c r="H56" s="28"/>
      <c r="I56" s="28"/>
      <c r="J56" s="28"/>
      <c r="K56" s="28"/>
      <c r="L56" s="28"/>
    </row>
    <row r="57" spans="1:12" x14ac:dyDescent="0.25">
      <c r="A57" s="19">
        <v>19</v>
      </c>
      <c r="B57" s="20" t="s">
        <v>30</v>
      </c>
      <c r="C57" s="3">
        <f>C55/C56</f>
        <v>1.0875750016838674E-4</v>
      </c>
      <c r="D57" s="3">
        <f t="shared" ref="D57:G57" si="6">D55/D56</f>
        <v>4.331303518041063E-4</v>
      </c>
      <c r="E57" s="3">
        <f t="shared" si="6"/>
        <v>1.0875750016838674E-4</v>
      </c>
      <c r="F57" s="3">
        <f t="shared" si="6"/>
        <v>4.331303518041063E-4</v>
      </c>
      <c r="G57" s="3">
        <f t="shared" si="6"/>
        <v>3.101380775829153E-4</v>
      </c>
      <c r="H57" s="28"/>
      <c r="I57" s="28"/>
      <c r="J57" s="28"/>
      <c r="K57" s="28"/>
      <c r="L57" s="28"/>
    </row>
    <row r="58" spans="1:12" ht="15.75" thickBot="1" x14ac:dyDescent="0.3">
      <c r="A58" s="11"/>
      <c r="B58" s="12"/>
      <c r="C58" s="22"/>
      <c r="D58" s="22"/>
      <c r="E58" s="22"/>
      <c r="F58" s="22"/>
      <c r="G58" s="22"/>
      <c r="H58" s="23"/>
      <c r="I58" s="23"/>
      <c r="J58" s="23"/>
      <c r="K58" s="23"/>
      <c r="L58" s="23"/>
    </row>
    <row r="59" spans="1:12" x14ac:dyDescent="0.25">
      <c r="A59" s="13"/>
      <c r="B59" s="14"/>
      <c r="C59" s="24"/>
      <c r="D59" s="24"/>
      <c r="E59" s="24"/>
      <c r="F59" s="24"/>
      <c r="G59" s="24"/>
      <c r="H59" s="21"/>
      <c r="I59" s="21"/>
      <c r="J59" s="21"/>
      <c r="K59" s="21"/>
      <c r="L59" s="21"/>
    </row>
    <row r="60" spans="1:12" x14ac:dyDescent="0.25">
      <c r="B60" s="21" t="s">
        <v>43</v>
      </c>
      <c r="C60" s="21">
        <v>365</v>
      </c>
      <c r="D60" s="21">
        <v>366</v>
      </c>
      <c r="E60" s="21">
        <v>365</v>
      </c>
      <c r="F60" s="21">
        <v>366</v>
      </c>
      <c r="G60" s="21">
        <v>366</v>
      </c>
      <c r="H60" s="21"/>
      <c r="I60" s="21"/>
      <c r="J60" s="21"/>
      <c r="K60" s="21"/>
      <c r="L60" s="21"/>
    </row>
    <row r="61" spans="1:12" x14ac:dyDescent="0.25">
      <c r="B61" s="21" t="s">
        <v>44</v>
      </c>
      <c r="C61" s="21">
        <v>91</v>
      </c>
      <c r="D61" s="21">
        <v>91</v>
      </c>
      <c r="E61" s="21">
        <v>181</v>
      </c>
      <c r="F61" s="21">
        <v>182</v>
      </c>
      <c r="G61" s="21">
        <v>366</v>
      </c>
      <c r="H61" s="21"/>
      <c r="I61" s="21"/>
      <c r="J61" s="21"/>
      <c r="K61" s="21"/>
      <c r="L61" s="21"/>
    </row>
    <row r="62" spans="1:12" ht="15.75" thickBot="1" x14ac:dyDescent="0.3">
      <c r="A62" s="11"/>
      <c r="B62" s="12"/>
      <c r="C62" s="22"/>
      <c r="D62" s="22"/>
      <c r="E62" s="22"/>
      <c r="F62" s="22"/>
      <c r="G62" s="22"/>
      <c r="H62" s="23"/>
      <c r="I62" s="23"/>
      <c r="J62" s="23"/>
      <c r="K62" s="23"/>
      <c r="L62" s="23"/>
    </row>
    <row r="65" spans="3:3" x14ac:dyDescent="0.25">
      <c r="C65" s="7"/>
    </row>
  </sheetData>
  <mergeCells count="9">
    <mergeCell ref="H55:L57"/>
    <mergeCell ref="H38:L41"/>
    <mergeCell ref="H44:L46"/>
    <mergeCell ref="H49:L52"/>
    <mergeCell ref="H3:L3"/>
    <mergeCell ref="H5:L9"/>
    <mergeCell ref="H12:L19"/>
    <mergeCell ref="H22:L29"/>
    <mergeCell ref="H32:L35"/>
  </mergeCells>
  <pageMargins left="0.7" right="0.7" top="0.75" bottom="0.75" header="0.3" footer="0.3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6" ma:contentTypeDescription="Opprett et nytt dokument." ma:contentTypeScope="" ma:versionID="1cfb9d14c9a914da04ee655e2331f978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0c2f2208ec75241eea305f0dc525063e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7E4A74-EFEC-49FF-814D-1604162AD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593fc-91ae-4c03-82a7-e60e9eb47416"/>
    <ds:schemaRef ds:uri="709f70ce-d2cb-4a46-8c72-f83f41b82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41AB3-6717-409B-AC54-82F0867B5039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customXml/itemProps3.xml><?xml version="1.0" encoding="utf-8"?>
<ds:datastoreItem xmlns:ds="http://schemas.openxmlformats.org/officeDocument/2006/customXml" ds:itemID="{53EB093B-5236-4C2D-84A9-BC4299775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Anders Blystad Bjerke</cp:lastModifiedBy>
  <dcterms:created xsi:type="dcterms:W3CDTF">2025-09-09T13:01:28Z</dcterms:created>
  <dcterms:modified xsi:type="dcterms:W3CDTF">2025-09-10T12:52:13Z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2025-09-09T13:07:05Z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338fce22-de2d-4e33-ad1a-8b334b9a17fd</vt:lpwstr>
  </property>
  <property fmtid="{D5CDD505-2E9C-101B-9397-08002B2CF9AE}" pid="8" name="MSIP_Label_a7769e25-4e49-494a-a594-b4a38ae5b775_ContentBits">
    <vt:lpwstr>2</vt:lpwstr>
  </property>
  <property fmtid="{D5CDD505-2E9C-101B-9397-08002B2CF9AE}" pid="9" name="MSIP_Label_a7769e25-4e49-494a-a594-b4a38ae5b775_Tag">
    <vt:lpwstr>10, 0, 1, 1</vt:lpwstr>
  </property>
  <property fmtid="{D5CDD505-2E9C-101B-9397-08002B2CF9AE}" pid="10" name="ContentTypeId">
    <vt:lpwstr>0x010100C19423855179AF4E94482673ACB6BE46</vt:lpwstr>
  </property>
  <property fmtid="{D5CDD505-2E9C-101B-9397-08002B2CF9AE}" pid="11" name="MediaServiceImageTags">
    <vt:lpwstr/>
  </property>
</Properties>
</file>