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4\II. Izmjena i dopuna Proračuna za 2024\"/>
    </mc:Choice>
  </mc:AlternateContent>
  <xr:revisionPtr revIDLastSave="0" documentId="13_ncr:1_{163FEE0F-21C1-4141-B80A-4F134337B0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List1!$A$1:$F$193</definedName>
  </definedNames>
  <calcPr calcId="191029"/>
</workbook>
</file>

<file path=xl/calcChain.xml><?xml version="1.0" encoding="utf-8"?>
<calcChain xmlns="http://schemas.openxmlformats.org/spreadsheetml/2006/main">
  <c r="D29" i="1" l="1"/>
  <c r="D27" i="1"/>
  <c r="D43" i="1" l="1"/>
  <c r="D53" i="1" l="1"/>
  <c r="D123" i="1"/>
  <c r="D124" i="1"/>
  <c r="D135" i="1"/>
  <c r="D77" i="1"/>
  <c r="D78" i="1"/>
  <c r="D76" i="1"/>
  <c r="D75" i="1"/>
  <c r="D127" i="1" l="1"/>
  <c r="D114" i="1"/>
  <c r="D180" i="1"/>
  <c r="D145" i="1"/>
  <c r="D169" i="1"/>
  <c r="D31" i="1" l="1"/>
  <c r="D30" i="1"/>
  <c r="D26" i="1"/>
  <c r="D94" i="1"/>
  <c r="F108" i="1" l="1"/>
  <c r="D70" i="1"/>
  <c r="D28" i="1" l="1"/>
  <c r="G49" i="1"/>
  <c r="D47" i="1"/>
  <c r="D55" i="1"/>
  <c r="D62" i="1"/>
  <c r="D61" i="1"/>
  <c r="D60" i="1"/>
  <c r="D74" i="1"/>
  <c r="D137" i="1"/>
  <c r="D147" i="1"/>
  <c r="C96" i="1" l="1"/>
  <c r="D134" i="1"/>
  <c r="D136" i="1"/>
  <c r="D139" i="1" l="1"/>
  <c r="D107" i="1"/>
  <c r="D183" i="1" l="1"/>
  <c r="D73" i="1"/>
  <c r="C79" i="1" s="1"/>
  <c r="F87" i="1" l="1"/>
  <c r="D57" i="1"/>
  <c r="D54" i="1" s="1"/>
  <c r="D104" i="1"/>
  <c r="C115" i="1" s="1"/>
  <c r="D25" i="1" l="1"/>
  <c r="D32" i="1" s="1"/>
  <c r="G91" i="1"/>
  <c r="D59" i="1"/>
  <c r="D63" i="1" s="1"/>
  <c r="D172" i="1" l="1"/>
  <c r="D161" i="1"/>
  <c r="D149" i="1"/>
  <c r="D185" i="1" l="1"/>
</calcChain>
</file>

<file path=xl/sharedStrings.xml><?xml version="1.0" encoding="utf-8"?>
<sst xmlns="http://schemas.openxmlformats.org/spreadsheetml/2006/main" count="277" uniqueCount="131">
  <si>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</si>
  <si>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</si>
  <si>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</si>
  <si>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</si>
  <si>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</si>
  <si>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</si>
  <si>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</si>
  <si>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</si>
  <si>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</si>
  <si>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</si>
  <si>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</si>
  <si>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</si>
  <si>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</si>
  <si>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</si>
  <si>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</si>
  <si>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</si>
  <si>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</si>
  <si>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</si>
  <si>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</si>
  <si>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</si>
  <si>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</si>
  <si>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</si>
  <si>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</si>
  <si>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</si>
  <si>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</si>
  <si>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ŠUMSKOG DOPRINOSA</t>
  </si>
  <si>
    <t>Uređenje javnog bunara u ulici Franje Gulića</t>
  </si>
  <si>
    <t>7.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</si>
  <si>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</si>
  <si>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</si>
  <si>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</si>
  <si>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</si>
  <si>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</si>
  <si>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</si>
  <si>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</si>
  <si>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</si>
  <si>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</si>
  <si>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</si>
  <si>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</si>
  <si>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</si>
  <si>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</si>
  <si>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</si>
  <si>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</si>
  <si>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</si>
  <si>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</si>
  <si>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</si>
  <si>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</si>
  <si>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</si>
  <si>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</si>
  <si>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</si>
  <si>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</si>
  <si>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</si>
  <si>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</si>
  <si>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</si>
  <si>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</si>
  <si>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</si>
  <si>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</si>
  <si>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</si>
  <si>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</si>
  <si>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</si>
  <si>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</si>
  <si>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</si>
  <si>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</si>
  <si>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</si>
  <si>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</si>
  <si>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</si>
  <si>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</si>
  <si>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</si>
  <si>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</si>
  <si>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</si>
  <si>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</si>
  <si>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</si>
  <si>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</si>
  <si>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</si>
  <si>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</si>
  <si>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Predsjednik Općinskog vijeća</t>
  </si>
  <si>
    <t>Krešimir Gulić</t>
  </si>
  <si>
    <t>550 m'/god.</t>
  </si>
  <si>
    <t>redovno održavanje i servisiranje</t>
  </si>
  <si>
    <t>30 jedinki/god.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</si>
  <si>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</si>
  <si>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</si>
  <si>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</si>
  <si>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</si>
  <si>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</si>
  <si>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</si>
  <si>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</si>
  <si>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</si>
  <si>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</si>
  <si>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</si>
  <si>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</si>
  <si>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</si>
  <si>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</si>
  <si>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</si>
  <si>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</si>
  <si>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</si>
  <si>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</si>
  <si>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</si>
  <si>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</si>
  <si>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</si>
  <si>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</si>
  <si>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</si>
  <si>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</si>
  <si>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</si>
  <si>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GOSPODARENJE OTPADOM</t>
  </si>
  <si>
    <t>5000,00 m²/god.</t>
  </si>
  <si>
    <t>4.1.</t>
  </si>
  <si>
    <t>4.2.</t>
  </si>
  <si>
    <t>5.3.</t>
  </si>
  <si>
    <t>Deratizacija 2210 kućanstva/god. + Dezinsekcija dva puta godišnje po potrebi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</si>
  <si>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</si>
  <si>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</si>
  <si>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</si>
  <si>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</si>
  <si>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</si>
  <si>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</si>
  <si>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</si>
  <si>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</si>
  <si>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</si>
  <si>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>Sredstva  potrebna  za  ostvarivanje  Programa  održavanja  komunalne  infrastrukture  u 2024. godini osigurati  će se iz slijedećih izvora:</t>
  </si>
  <si>
    <t>PLANIRANO 2024.</t>
  </si>
  <si>
    <t>URBROJ: 238-2-01-24-01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</si>
  <si>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 lipa Kulturni centar</t>
    </r>
  </si>
  <si>
    <t>Bistra, 18.12.2024.</t>
  </si>
  <si>
    <t>PRIHOD ZA POSEBNE NAMJENE</t>
  </si>
  <si>
    <t>U Programu održavanja komunalne infrastrukture za 2024. godinu ( Službeni glasnik Općine Bistra br. 08/23, 04/24 ), u daljnjem tekstu Program, mijenja se članak 2. i glasi:</t>
  </si>
  <si>
    <t>Ova Izmjena Programa stupa na snagu dan nakon dana objave u  Službenom glasniku Općine Bistra.</t>
  </si>
  <si>
    <t>II. Izmjenu Programa održavanja komunalne infrastrukture za 2024. godinu</t>
  </si>
  <si>
    <t>Članak 2.</t>
  </si>
  <si>
    <t>KLASA: 021-01/24-01/59</t>
  </si>
  <si>
    <t xml:space="preserve"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34. sjednici održanoj 18.12.2024. godine donosi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</si>
</sst>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0"/>
      <color theme="1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5" borderId="29" applyNumberFormat="0" applyAlignment="0" applyProtection="0"/>
  </cellStyleXfs>
  <cellXfs count="2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/>
    <xf numFmtId="0" fontId="8" fillId="0" borderId="1" xfId="0" applyFont="1" applyBorder="1"/>
    <xf numFmtId="0" fontId="7" fillId="3" borderId="1" xfId="0" applyFont="1" applyFill="1" applyBorder="1" applyAlignment="1">
      <alignment horizontal="left" vertical="center" wrapText="1"/>
    </xf>
    <xf numFmtId="4" fontId="11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0" fontId="6" fillId="2" borderId="1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4" fontId="4" fillId="0" borderId="0" xfId="0" applyNumberFormat="1" applyFont="1"/>
    <xf numFmtId="4" fontId="0" fillId="0" borderId="0" xfId="0" applyNumberFormat="1"/>
    <xf numFmtId="0" fontId="10" fillId="0" borderId="8" xfId="0" applyFont="1" applyBorder="1" applyAlignment="1">
      <alignment horizontal="left" vertical="center" wrapText="1"/>
    </xf>
    <xf numFmtId="4" fontId="11" fillId="0" borderId="7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" fontId="14" fillId="0" borderId="7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left"/>
    </xf>
    <xf numFmtId="4" fontId="13" fillId="0" borderId="24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4" fontId="16" fillId="0" borderId="0" xfId="0" applyNumberFormat="1" applyFont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7" fillId="2" borderId="24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vertical="center"/>
    </xf>
    <xf numFmtId="49" fontId="5" fillId="0" borderId="19" xfId="0" applyNumberFormat="1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49" fontId="17" fillId="0" borderId="17" xfId="0" applyNumberFormat="1" applyFont="1" applyBorder="1"/>
    <xf numFmtId="0" fontId="10" fillId="0" borderId="11" xfId="0" applyFont="1" applyBorder="1"/>
    <xf numFmtId="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10" fillId="2" borderId="14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4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9" fontId="19" fillId="2" borderId="18" xfId="0" applyNumberFormat="1" applyFont="1" applyFill="1" applyBorder="1" applyAlignment="1">
      <alignment horizontal="left"/>
    </xf>
    <xf numFmtId="0" fontId="10" fillId="2" borderId="18" xfId="0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/>
    <xf numFmtId="0" fontId="22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 wrapText="1"/>
    </xf>
    <xf numFmtId="49" fontId="4" fillId="0" borderId="1" xfId="0" applyNumberFormat="1" applyFont="1" applyBorder="1"/>
    <xf numFmtId="4" fontId="5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0" fillId="0" borderId="2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4" fontId="11" fillId="3" borderId="2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left"/>
    </xf>
    <xf numFmtId="0" fontId="10" fillId="2" borderId="3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 wrapText="1"/>
    </xf>
    <xf numFmtId="4" fontId="11" fillId="3" borderId="4" xfId="0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9" fontId="12" fillId="5" borderId="1" xfId="1" applyNumberFormat="1" applyBorder="1" applyAlignment="1">
      <alignment horizontal="left"/>
    </xf>
    <xf numFmtId="4" fontId="10" fillId="4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23" fillId="0" borderId="30" xfId="0" quotePrefix="1" applyFont="1" applyBorder="1" applyAlignment="1">
      <alignment horizontal="center" vertical="center" wrapText="1"/>
    </xf>
    <xf numFmtId="4" fontId="18" fillId="5" borderId="31" xfId="1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4" fontId="5" fillId="3" borderId="3" xfId="0" applyNumberFormat="1" applyFont="1" applyFill="1" applyBorder="1" applyAlignment="1">
      <alignment horizontal="center" vertical="center"/>
    </xf>
    <xf numFmtId="4" fontId="5" fillId="3" borderId="4" xfId="0" applyNumberFormat="1" applyFont="1" applyFill="1" applyBorder="1" applyAlignment="1">
      <alignment horizontal="center" vertical="center"/>
    </xf>
    <xf numFmtId="0" fontId="11" fillId="0" borderId="3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/>
    </xf>
    <xf numFmtId="49" fontId="5" fillId="0" borderId="20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9" fontId="0" fillId="0" borderId="0" xfId="0" applyNumberFormat="1"/>
    <xf numFmtId="49" fontId="17" fillId="0" borderId="20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19" fillId="2" borderId="17" xfId="0" applyNumberFormat="1" applyFont="1" applyFill="1" applyBorder="1" applyAlignment="1">
      <alignment horizontal="left"/>
    </xf>
    <xf numFmtId="49" fontId="19" fillId="2" borderId="11" xfId="0" applyNumberFormat="1" applyFont="1" applyFill="1" applyBorder="1" applyAlignment="1">
      <alignment horizontal="left"/>
    </xf>
    <xf numFmtId="4" fontId="10" fillId="2" borderId="17" xfId="0" applyNumberFormat="1" applyFont="1" applyFill="1" applyBorder="1" applyAlignment="1">
      <alignment horizontal="center" vertical="center"/>
    </xf>
    <xf numFmtId="4" fontId="10" fillId="2" borderId="18" xfId="0" applyNumberFormat="1" applyFont="1" applyFill="1" applyBorder="1" applyAlignment="1">
      <alignment horizontal="center" vertical="center"/>
    </xf>
    <xf numFmtId="4" fontId="10" fillId="2" borderId="1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0" fillId="2" borderId="2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4" fontId="5" fillId="4" borderId="20" xfId="0" applyNumberFormat="1" applyFont="1" applyFill="1" applyBorder="1" applyAlignment="1">
      <alignment horizontal="center" vertical="center" wrapText="1"/>
    </xf>
    <xf numFmtId="4" fontId="5" fillId="4" borderId="19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" fontId="5" fillId="4" borderId="16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4" fontId="3" fillId="4" borderId="6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4" fontId="10" fillId="4" borderId="5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4" fontId="10" fillId="0" borderId="1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9" fillId="2" borderId="1" xfId="0" applyNumberFormat="1" applyFont="1" applyFill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4" fontId="10" fillId="4" borderId="2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49" fontId="5" fillId="3" borderId="22" xfId="0" applyNumberFormat="1" applyFont="1" applyFill="1" applyBorder="1" applyAlignment="1">
      <alignment horizontal="left" vertical="center"/>
    </xf>
    <xf numFmtId="49" fontId="5" fillId="3" borderId="12" xfId="0" applyNumberFormat="1" applyFont="1" applyFill="1" applyBorder="1" applyAlignment="1">
      <alignment horizontal="left" vertical="center"/>
    </xf>
    <xf numFmtId="49" fontId="5" fillId="3" borderId="24" xfId="0" applyNumberFormat="1" applyFont="1" applyFill="1" applyBorder="1" applyAlignment="1">
      <alignment horizontal="left" vertical="center" wrapText="1"/>
    </xf>
    <xf numFmtId="49" fontId="5" fillId="3" borderId="23" xfId="0" applyNumberFormat="1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24" fillId="5" borderId="1" xfId="1" applyNumberFormat="1" applyFont="1" applyBorder="1" applyAlignment="1">
      <alignment horizontal="left"/>
    </xf>
    <xf numFmtId="49" fontId="12" fillId="5" borderId="1" xfId="1" applyNumberFormat="1" applyBorder="1" applyAlignment="1">
      <alignment horizontal="left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left" vertical="center"/>
    </xf>
    <xf numFmtId="49" fontId="17" fillId="0" borderId="19" xfId="0" applyNumberFormat="1" applyFont="1" applyBorder="1" applyAlignment="1">
      <alignment horizontal="left" vertical="center"/>
    </xf>
    <xf numFmtId="4" fontId="18" fillId="5" borderId="1" xfId="1" applyNumberFormat="1" applyFont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/>
    </xf>
    <xf numFmtId="4" fontId="10" fillId="4" borderId="6" xfId="0" applyNumberFormat="1" applyFont="1" applyFill="1" applyBorder="1" applyAlignment="1">
      <alignment horizontal="center" vertical="center"/>
    </xf>
    <xf numFmtId="49" fontId="10" fillId="2" borderId="17" xfId="0" applyNumberFormat="1" applyFont="1" applyFill="1" applyBorder="1" applyAlignment="1">
      <alignment horizontal="left"/>
    </xf>
    <xf numFmtId="49" fontId="10" fillId="2" borderId="11" xfId="0" applyNumberFormat="1" applyFont="1" applyFill="1" applyBorder="1" applyAlignment="1">
      <alignment horizontal="left"/>
    </xf>
    <xf numFmtId="49" fontId="5" fillId="0" borderId="17" xfId="0" applyNumberFormat="1" applyFont="1" applyBorder="1" applyAlignment="1">
      <alignment horizontal="left" vertical="center"/>
    </xf>
    <xf numFmtId="4" fontId="10" fillId="4" borderId="7" xfId="0" applyNumberFormat="1" applyFont="1" applyFill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/>
    </xf>
    <xf numFmtId="49" fontId="5" fillId="0" borderId="19" xfId="0" applyNumberFormat="1" applyFont="1" applyBorder="1" applyAlignment="1">
      <alignment horizontal="left" vertical="center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3"/>
  <sheetViews>
    <sheetView tabSelected="1" view="pageBreakPreview" zoomScaleNormal="100" zoomScaleSheetLayoutView="100" workbookViewId="0">
      <selection activeCell="A10" sqref="A10:F10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5" t="s">
        <v>0</v>
      </c>
      <c r="B1" s="5"/>
      <c r="C1" s="5"/>
      <c r="D1" s="6"/>
      <c r="E1" s="6"/>
      <c r="F1" s="6"/>
    </row>
    <row r="2" spans="1:30" x14ac:dyDescent="0.25">
      <c r="A2" s="5" t="s">
        <v>1</v>
      </c>
      <c r="B2" s="5"/>
      <c r="C2" s="5"/>
      <c r="D2" s="6"/>
      <c r="E2" s="6"/>
      <c r="F2" s="6"/>
    </row>
    <row r="3" spans="1:30" x14ac:dyDescent="0.25">
      <c r="A3" s="5" t="s">
        <v>2</v>
      </c>
      <c r="B3" s="5"/>
      <c r="C3" s="5"/>
      <c r="D3" s="6"/>
      <c r="E3" s="6"/>
      <c r="F3" s="6"/>
    </row>
    <row r="4" spans="1:30" x14ac:dyDescent="0.25">
      <c r="A4" s="5" t="s">
        <v>3</v>
      </c>
      <c r="B4" s="5"/>
      <c r="C4" s="5"/>
      <c r="D4" s="6"/>
      <c r="E4" s="6"/>
      <c r="F4" s="6"/>
    </row>
    <row r="5" spans="1:30" x14ac:dyDescent="0.25">
      <c r="A5" s="6"/>
      <c r="B5" s="6"/>
      <c r="C5" s="6"/>
      <c r="D5" s="6"/>
      <c r="E5" s="6"/>
      <c r="F5" s="6"/>
    </row>
    <row r="6" spans="1:30" x14ac:dyDescent="0.25">
      <c r="A6" s="170" t="s">
        <v>129</v>
      </c>
      <c r="B6" s="170"/>
      <c r="C6" s="170"/>
      <c r="D6" s="170"/>
      <c r="E6" s="170"/>
      <c r="F6" s="170"/>
    </row>
    <row r="7" spans="1:30" x14ac:dyDescent="0.25">
      <c r="A7" s="170" t="s">
        <v>121</v>
      </c>
      <c r="B7" s="170"/>
      <c r="C7" s="170"/>
      <c r="D7" s="170"/>
      <c r="E7" s="170"/>
      <c r="F7" s="170"/>
    </row>
    <row r="8" spans="1:30" x14ac:dyDescent="0.25">
      <c r="A8" s="170" t="s">
        <v>123</v>
      </c>
      <c r="B8" s="170"/>
      <c r="C8" s="170"/>
      <c r="D8" s="170"/>
      <c r="E8" s="170"/>
      <c r="F8" s="170"/>
    </row>
    <row r="9" spans="1:30" x14ac:dyDescent="0.25">
      <c r="A9" s="6"/>
      <c r="B9" s="6"/>
      <c r="C9" s="6"/>
      <c r="D9" s="6"/>
      <c r="E9" s="6"/>
      <c r="F9" s="6"/>
    </row>
    <row r="10" spans="1:30" ht="71.25" customHeight="1" x14ac:dyDescent="0.25">
      <c r="A10" s="180" t="s">
        <v>130</v>
      </c>
      <c r="B10" s="180"/>
      <c r="C10" s="180"/>
      <c r="D10" s="180"/>
      <c r="E10" s="180"/>
      <c r="F10" s="18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70"/>
      <c r="B11" s="170"/>
      <c r="C11" s="170"/>
      <c r="D11" s="170"/>
      <c r="E11" s="170"/>
      <c r="F11" s="170"/>
    </row>
    <row r="12" spans="1:30" x14ac:dyDescent="0.25">
      <c r="A12" s="6"/>
      <c r="B12" s="6"/>
      <c r="C12" s="6"/>
      <c r="D12" s="6"/>
      <c r="E12" s="6"/>
      <c r="F12" s="6"/>
    </row>
    <row r="13" spans="1:30" ht="18.75" x14ac:dyDescent="0.3">
      <c r="A13" s="181" t="s">
        <v>127</v>
      </c>
      <c r="B13" s="182"/>
      <c r="C13" s="182"/>
      <c r="D13" s="182"/>
      <c r="E13" s="182"/>
      <c r="F13" s="182"/>
      <c r="G13" s="3"/>
      <c r="H13" s="3"/>
    </row>
    <row r="14" spans="1:30" ht="18.75" x14ac:dyDescent="0.3">
      <c r="A14" s="125"/>
      <c r="B14" s="126"/>
      <c r="C14" s="126"/>
      <c r="D14" s="126"/>
      <c r="E14" s="126"/>
      <c r="F14" s="126"/>
      <c r="G14" s="3"/>
      <c r="H14" s="3"/>
    </row>
    <row r="15" spans="1:30" ht="15" customHeight="1" x14ac:dyDescent="0.3">
      <c r="A15" s="125"/>
      <c r="B15" s="126"/>
      <c r="C15" s="126"/>
      <c r="D15" s="126"/>
      <c r="E15" s="126"/>
      <c r="F15" s="126"/>
      <c r="G15" s="3"/>
      <c r="H15" s="3"/>
    </row>
    <row r="16" spans="1:30" ht="15" customHeight="1" x14ac:dyDescent="0.3">
      <c r="A16" s="191" t="s">
        <v>4</v>
      </c>
      <c r="B16" s="191"/>
      <c r="C16" s="191"/>
      <c r="D16" s="191"/>
      <c r="E16" s="191"/>
      <c r="F16" s="191"/>
      <c r="G16" s="3"/>
      <c r="H16" s="3"/>
    </row>
    <row r="17" spans="1:8" ht="15" customHeight="1" x14ac:dyDescent="0.3">
      <c r="A17" s="125"/>
      <c r="B17" s="126"/>
      <c r="C17" s="126"/>
      <c r="D17" s="126"/>
      <c r="E17" s="126"/>
      <c r="F17" s="126"/>
      <c r="G17" s="3"/>
      <c r="H17" s="3"/>
    </row>
    <row r="18" spans="1:8" ht="28.5" customHeight="1" x14ac:dyDescent="0.3">
      <c r="A18" s="180" t="s">
        <v>125</v>
      </c>
      <c r="B18" s="190"/>
      <c r="C18" s="190"/>
      <c r="D18" s="190"/>
      <c r="E18" s="190"/>
      <c r="F18" s="190"/>
      <c r="G18" s="3"/>
      <c r="H18" s="3"/>
    </row>
    <row r="19" spans="1:8" ht="12.75" customHeight="1" x14ac:dyDescent="0.25">
      <c r="A19" s="21"/>
      <c r="B19" s="21"/>
      <c r="C19" s="21"/>
      <c r="D19" s="21"/>
      <c r="E19" s="21"/>
      <c r="F19" s="21"/>
    </row>
    <row r="20" spans="1:8" ht="25.5" customHeight="1" x14ac:dyDescent="0.25">
      <c r="A20" s="180" t="s">
        <v>119</v>
      </c>
      <c r="B20" s="180"/>
      <c r="C20" s="180"/>
      <c r="D20" s="180"/>
      <c r="E20" s="180"/>
      <c r="F20" s="180"/>
    </row>
    <row r="21" spans="1:8" x14ac:dyDescent="0.25">
      <c r="A21" s="7"/>
      <c r="B21" s="7"/>
      <c r="C21" s="7"/>
      <c r="D21" s="7"/>
      <c r="E21" s="7"/>
      <c r="F21" s="7"/>
      <c r="G21" s="2"/>
      <c r="H21" s="2"/>
    </row>
    <row r="22" spans="1:8" x14ac:dyDescent="0.25">
      <c r="A22" s="7"/>
      <c r="B22" s="7"/>
      <c r="C22" s="7"/>
      <c r="D22" s="7"/>
      <c r="E22" s="7"/>
      <c r="F22" s="7"/>
      <c r="G22" s="2"/>
      <c r="H22" s="2"/>
    </row>
    <row r="23" spans="1:8" x14ac:dyDescent="0.25">
      <c r="A23" s="6"/>
      <c r="B23" s="6"/>
      <c r="C23" s="6"/>
      <c r="D23" s="6"/>
      <c r="E23" s="6"/>
      <c r="F23" s="6"/>
    </row>
    <row r="24" spans="1:8" x14ac:dyDescent="0.25">
      <c r="A24" s="16" t="s">
        <v>13</v>
      </c>
      <c r="B24" s="16" t="s">
        <v>5</v>
      </c>
      <c r="C24" s="16"/>
      <c r="D24" s="30" t="s">
        <v>120</v>
      </c>
      <c r="E24" s="6"/>
      <c r="F24" s="6"/>
    </row>
    <row r="25" spans="1:8" x14ac:dyDescent="0.25">
      <c r="A25" s="8" t="s">
        <v>6</v>
      </c>
      <c r="B25" s="8" t="s">
        <v>8</v>
      </c>
      <c r="C25" s="8"/>
      <c r="D25" s="122">
        <f>SUM(F43,F47,F55,F57,F60,F61,F62,F87,F94,F114,F123,F124,F134,F135,F136,F137,F146,F169,F180)</f>
        <v>629057.66999999993</v>
      </c>
      <c r="E25" s="6"/>
      <c r="F25" s="6"/>
    </row>
    <row r="26" spans="1:8" x14ac:dyDescent="0.25">
      <c r="A26" s="8" t="s">
        <v>7</v>
      </c>
      <c r="B26" s="8" t="s">
        <v>48</v>
      </c>
      <c r="C26" s="8"/>
      <c r="D26" s="122">
        <f>SUM(F50,F145)</f>
        <v>18300</v>
      </c>
      <c r="E26" s="6"/>
      <c r="F26" s="6"/>
    </row>
    <row r="27" spans="1:8" x14ac:dyDescent="0.25">
      <c r="A27" s="96" t="s">
        <v>9</v>
      </c>
      <c r="B27" s="8" t="s">
        <v>124</v>
      </c>
      <c r="C27" s="8"/>
      <c r="D27" s="122">
        <f>SUM(F56,F58,F126)</f>
        <v>92109</v>
      </c>
      <c r="E27" s="6"/>
      <c r="F27" s="6"/>
    </row>
    <row r="28" spans="1:8" x14ac:dyDescent="0.25">
      <c r="A28" s="96" t="s">
        <v>10</v>
      </c>
      <c r="B28" s="8" t="s">
        <v>19</v>
      </c>
      <c r="C28" s="8"/>
      <c r="D28" s="122">
        <f>SUM(F49,F53,F70:F78,F104,F108,F147,F157,F125)</f>
        <v>250000</v>
      </c>
      <c r="E28" s="6"/>
      <c r="F28" s="6"/>
    </row>
    <row r="29" spans="1:8" x14ac:dyDescent="0.25">
      <c r="A29" s="96" t="s">
        <v>21</v>
      </c>
      <c r="B29" s="9" t="s">
        <v>93</v>
      </c>
      <c r="C29" s="9"/>
      <c r="D29" s="123">
        <f>SUM(F44,F148)</f>
        <v>13745.33</v>
      </c>
      <c r="E29" s="6"/>
      <c r="F29" s="6"/>
    </row>
    <row r="30" spans="1:8" x14ac:dyDescent="0.25">
      <c r="A30" s="89" t="s">
        <v>22</v>
      </c>
      <c r="B30" s="9" t="s">
        <v>25</v>
      </c>
      <c r="C30" s="9"/>
      <c r="D30" s="123">
        <f>SUM(F45)</f>
        <v>20000</v>
      </c>
      <c r="E30" s="6"/>
      <c r="F30" s="6"/>
    </row>
    <row r="31" spans="1:8" x14ac:dyDescent="0.25">
      <c r="A31" s="89" t="s">
        <v>27</v>
      </c>
      <c r="B31" s="9" t="s">
        <v>20</v>
      </c>
      <c r="C31" s="9"/>
      <c r="D31" s="123">
        <f>SUM(F46)</f>
        <v>24120</v>
      </c>
      <c r="E31" s="6"/>
      <c r="F31" s="6"/>
    </row>
    <row r="32" spans="1:8" x14ac:dyDescent="0.25">
      <c r="A32" s="8"/>
      <c r="B32" s="12" t="s">
        <v>11</v>
      </c>
      <c r="C32" s="12"/>
      <c r="D32" s="124">
        <f>SUM(D25,D26,D27,D28,D29,D30,D31)</f>
        <v>1047331.9999999999</v>
      </c>
      <c r="E32" s="6"/>
      <c r="F32" s="6"/>
    </row>
    <row r="33" spans="1:7" x14ac:dyDescent="0.25">
      <c r="A33" s="6"/>
      <c r="B33" s="5"/>
      <c r="C33" s="5"/>
      <c r="D33" s="15"/>
      <c r="E33" s="6"/>
      <c r="F33" s="6"/>
    </row>
    <row r="34" spans="1:7" x14ac:dyDescent="0.25">
      <c r="A34" s="6"/>
      <c r="B34" s="5"/>
      <c r="C34" s="5"/>
      <c r="D34" s="15"/>
      <c r="E34" s="6"/>
      <c r="F34" s="6"/>
    </row>
    <row r="35" spans="1:7" x14ac:dyDescent="0.25">
      <c r="A35" s="6"/>
      <c r="B35" s="5"/>
      <c r="C35" s="5"/>
      <c r="D35" s="15"/>
      <c r="E35" s="6"/>
      <c r="F35" s="6"/>
    </row>
    <row r="36" spans="1:7" x14ac:dyDescent="0.25">
      <c r="A36" s="183" t="s">
        <v>128</v>
      </c>
      <c r="B36" s="183"/>
      <c r="C36" s="183"/>
      <c r="D36" s="183"/>
      <c r="E36" s="183"/>
      <c r="F36" s="183"/>
      <c r="G36" s="4"/>
    </row>
    <row r="37" spans="1:7" x14ac:dyDescent="0.25">
      <c r="A37" s="6"/>
      <c r="B37" s="6"/>
      <c r="C37" s="6"/>
      <c r="D37" s="6"/>
      <c r="E37" s="6"/>
      <c r="F37" s="6"/>
    </row>
    <row r="38" spans="1:7" x14ac:dyDescent="0.25">
      <c r="A38" s="6" t="s">
        <v>14</v>
      </c>
      <c r="B38" s="6"/>
      <c r="C38" s="6"/>
      <c r="D38" s="6"/>
      <c r="E38" s="6"/>
      <c r="F38" s="6"/>
    </row>
    <row r="39" spans="1:7" x14ac:dyDescent="0.25">
      <c r="A39" s="6"/>
      <c r="B39" s="6"/>
      <c r="C39" s="6"/>
      <c r="D39" s="6"/>
      <c r="E39" s="6"/>
      <c r="F39" s="6"/>
    </row>
    <row r="40" spans="1:7" x14ac:dyDescent="0.25">
      <c r="A40" s="177" t="s">
        <v>15</v>
      </c>
      <c r="B40" s="177"/>
      <c r="C40" s="174" t="s">
        <v>65</v>
      </c>
      <c r="D40" s="177" t="s">
        <v>16</v>
      </c>
      <c r="E40" s="176" t="s">
        <v>17</v>
      </c>
      <c r="F40" s="176"/>
    </row>
    <row r="41" spans="1:7" x14ac:dyDescent="0.25">
      <c r="A41" s="177"/>
      <c r="B41" s="177"/>
      <c r="C41" s="175"/>
      <c r="D41" s="177"/>
      <c r="E41" s="10" t="s">
        <v>18</v>
      </c>
      <c r="F41" s="10" t="s">
        <v>16</v>
      </c>
    </row>
    <row r="42" spans="1:7" ht="30" customHeight="1" x14ac:dyDescent="0.25">
      <c r="A42" s="178" t="s">
        <v>30</v>
      </c>
      <c r="B42" s="179"/>
      <c r="C42" s="73"/>
      <c r="D42" s="22"/>
      <c r="E42" s="22"/>
      <c r="F42" s="23"/>
    </row>
    <row r="43" spans="1:7" ht="50.25" customHeight="1" x14ac:dyDescent="0.25">
      <c r="A43" s="171"/>
      <c r="B43" s="187" t="s">
        <v>28</v>
      </c>
      <c r="C43" s="184" t="s">
        <v>105</v>
      </c>
      <c r="D43" s="173">
        <f>SUM(F43,F44,F45,F46)</f>
        <v>169120</v>
      </c>
      <c r="E43" s="17" t="s">
        <v>8</v>
      </c>
      <c r="F43" s="18">
        <v>123254.67</v>
      </c>
    </row>
    <row r="44" spans="1:7" ht="50.25" customHeight="1" x14ac:dyDescent="0.25">
      <c r="A44" s="171"/>
      <c r="B44" s="188"/>
      <c r="C44" s="185"/>
      <c r="D44" s="173"/>
      <c r="E44" s="17" t="s">
        <v>93</v>
      </c>
      <c r="F44" s="18">
        <v>1745.33</v>
      </c>
    </row>
    <row r="45" spans="1:7" ht="36" customHeight="1" x14ac:dyDescent="0.25">
      <c r="A45" s="171"/>
      <c r="B45" s="188"/>
      <c r="C45" s="185"/>
      <c r="D45" s="173"/>
      <c r="E45" s="17" t="s">
        <v>25</v>
      </c>
      <c r="F45" s="18">
        <v>20000</v>
      </c>
      <c r="G45" s="27"/>
    </row>
    <row r="46" spans="1:7" ht="47.25" customHeight="1" x14ac:dyDescent="0.25">
      <c r="A46" s="172"/>
      <c r="B46" s="189"/>
      <c r="C46" s="186"/>
      <c r="D46" s="173"/>
      <c r="E46" s="17" t="s">
        <v>20</v>
      </c>
      <c r="F46" s="18">
        <v>24120</v>
      </c>
    </row>
    <row r="47" spans="1:7" ht="24" customHeight="1" x14ac:dyDescent="0.25">
      <c r="A47" s="250" t="s">
        <v>7</v>
      </c>
      <c r="B47" s="156" t="s">
        <v>31</v>
      </c>
      <c r="C47" s="144" t="s">
        <v>99</v>
      </c>
      <c r="D47" s="244">
        <f>SUM(F47:F52)</f>
        <v>232150</v>
      </c>
      <c r="E47" s="162" t="s">
        <v>8</v>
      </c>
      <c r="F47" s="192">
        <v>191590</v>
      </c>
    </row>
    <row r="48" spans="1:7" ht="9" customHeight="1" x14ac:dyDescent="0.25">
      <c r="A48" s="251"/>
      <c r="B48" s="157"/>
      <c r="C48" s="200"/>
      <c r="D48" s="245"/>
      <c r="E48" s="164"/>
      <c r="F48" s="194"/>
    </row>
    <row r="49" spans="1:8" ht="15.75" customHeight="1" x14ac:dyDescent="0.25">
      <c r="A49" s="251"/>
      <c r="B49" s="157"/>
      <c r="C49" s="200"/>
      <c r="D49" s="245"/>
      <c r="E49" s="136" t="s">
        <v>19</v>
      </c>
      <c r="F49" s="192">
        <v>40560</v>
      </c>
      <c r="G49" s="27">
        <f>SUM(F49,F70:F78,F104,F108,F53,F125)</f>
        <v>197000</v>
      </c>
    </row>
    <row r="50" spans="1:8" ht="19.5" customHeight="1" x14ac:dyDescent="0.25">
      <c r="A50" s="251"/>
      <c r="B50" s="157"/>
      <c r="C50" s="200"/>
      <c r="D50" s="245"/>
      <c r="E50" s="137"/>
      <c r="F50" s="193"/>
    </row>
    <row r="51" spans="1:8" ht="16.5" customHeight="1" x14ac:dyDescent="0.25">
      <c r="A51" s="251"/>
      <c r="B51" s="157"/>
      <c r="C51" s="200"/>
      <c r="D51" s="245"/>
      <c r="E51" s="137"/>
      <c r="F51" s="193"/>
    </row>
    <row r="52" spans="1:8" ht="18.75" customHeight="1" x14ac:dyDescent="0.25">
      <c r="A52" s="251"/>
      <c r="B52" s="157"/>
      <c r="C52" s="200"/>
      <c r="D52" s="245"/>
      <c r="E52" s="138"/>
      <c r="F52" s="194"/>
    </row>
    <row r="53" spans="1:8" ht="102" x14ac:dyDescent="0.25">
      <c r="A53" s="43" t="s">
        <v>9</v>
      </c>
      <c r="B53" s="20" t="s">
        <v>32</v>
      </c>
      <c r="C53" s="57" t="s">
        <v>66</v>
      </c>
      <c r="D53" s="69">
        <f>SUM(F53)</f>
        <v>7500</v>
      </c>
      <c r="E53" s="24" t="s">
        <v>19</v>
      </c>
      <c r="F53" s="25">
        <v>7500</v>
      </c>
    </row>
    <row r="54" spans="1:8" x14ac:dyDescent="0.25">
      <c r="A54" s="59" t="s">
        <v>10</v>
      </c>
      <c r="B54" s="60" t="s">
        <v>33</v>
      </c>
      <c r="C54" s="83" t="s">
        <v>67</v>
      </c>
      <c r="D54" s="69">
        <f>SUM(D55,D57)</f>
        <v>120012</v>
      </c>
      <c r="E54" s="65"/>
      <c r="F54" s="31"/>
    </row>
    <row r="55" spans="1:8" ht="24" x14ac:dyDescent="0.25">
      <c r="A55" s="128" t="s">
        <v>106</v>
      </c>
      <c r="B55" s="207" t="s">
        <v>40</v>
      </c>
      <c r="C55" s="201" t="s">
        <v>91</v>
      </c>
      <c r="D55" s="202">
        <f>SUM(F55:F56)</f>
        <v>54005.4</v>
      </c>
      <c r="E55" s="66" t="s">
        <v>8</v>
      </c>
      <c r="F55" s="29">
        <v>13501.35</v>
      </c>
      <c r="G55" s="127">
        <v>0.45</v>
      </c>
    </row>
    <row r="56" spans="1:8" ht="36" x14ac:dyDescent="0.25">
      <c r="A56" s="129"/>
      <c r="B56" s="208"/>
      <c r="C56" s="186"/>
      <c r="D56" s="203"/>
      <c r="E56" s="66" t="s">
        <v>124</v>
      </c>
      <c r="F56" s="29">
        <v>40504.050000000003</v>
      </c>
      <c r="G56" s="127">
        <v>0.45</v>
      </c>
      <c r="H56" s="204"/>
    </row>
    <row r="57" spans="1:8" ht="24" x14ac:dyDescent="0.25">
      <c r="A57" s="128" t="s">
        <v>107</v>
      </c>
      <c r="B57" s="207" t="s">
        <v>41</v>
      </c>
      <c r="C57" s="201" t="s">
        <v>91</v>
      </c>
      <c r="D57" s="202">
        <f>SUM(F57:F58)</f>
        <v>66006.600000000006</v>
      </c>
      <c r="E57" s="66" t="s">
        <v>8</v>
      </c>
      <c r="F57" s="29">
        <v>16501.650000000001</v>
      </c>
      <c r="G57" s="127">
        <v>0.65</v>
      </c>
      <c r="H57" s="204"/>
    </row>
    <row r="58" spans="1:8" ht="36" x14ac:dyDescent="0.25">
      <c r="A58" s="129"/>
      <c r="B58" s="208"/>
      <c r="C58" s="186"/>
      <c r="D58" s="203"/>
      <c r="E58" s="66" t="s">
        <v>124</v>
      </c>
      <c r="F58" s="29">
        <v>49504.95</v>
      </c>
      <c r="G58" s="127">
        <v>0.65</v>
      </c>
    </row>
    <row r="59" spans="1:8" ht="33" customHeight="1" x14ac:dyDescent="0.25">
      <c r="A59" s="93" t="s">
        <v>21</v>
      </c>
      <c r="B59" s="28" t="s">
        <v>24</v>
      </c>
      <c r="C59" s="28"/>
      <c r="D59" s="70">
        <f>SUM(D60:D62)</f>
        <v>18400</v>
      </c>
      <c r="E59" s="39"/>
      <c r="F59" s="40"/>
    </row>
    <row r="60" spans="1:8" ht="38.25" customHeight="1" x14ac:dyDescent="0.25">
      <c r="A60" s="94" t="s">
        <v>55</v>
      </c>
      <c r="B60" s="42" t="s">
        <v>52</v>
      </c>
      <c r="C60" s="88" t="s">
        <v>91</v>
      </c>
      <c r="D60" s="78">
        <f>SUM(F60)</f>
        <v>3700</v>
      </c>
      <c r="E60" s="24" t="s">
        <v>8</v>
      </c>
      <c r="F60" s="25">
        <v>3700</v>
      </c>
    </row>
    <row r="61" spans="1:8" ht="31.5" customHeight="1" x14ac:dyDescent="0.25">
      <c r="A61" s="94" t="s">
        <v>56</v>
      </c>
      <c r="B61" s="42" t="s">
        <v>53</v>
      </c>
      <c r="C61" s="88" t="s">
        <v>91</v>
      </c>
      <c r="D61" s="78">
        <f>SUM(F61)</f>
        <v>11000</v>
      </c>
      <c r="E61" s="24" t="s">
        <v>8</v>
      </c>
      <c r="F61" s="25">
        <v>11000</v>
      </c>
    </row>
    <row r="62" spans="1:8" ht="27.75" customHeight="1" x14ac:dyDescent="0.25">
      <c r="A62" s="95" t="s">
        <v>108</v>
      </c>
      <c r="B62" s="42" t="s">
        <v>54</v>
      </c>
      <c r="C62" s="88" t="s">
        <v>91</v>
      </c>
      <c r="D62" s="78">
        <f>SUM(F62)</f>
        <v>3700</v>
      </c>
      <c r="E62" s="24" t="s">
        <v>8</v>
      </c>
      <c r="F62" s="25">
        <v>3700</v>
      </c>
    </row>
    <row r="63" spans="1:8" ht="15.75" x14ac:dyDescent="0.25">
      <c r="A63" s="139" t="s">
        <v>29</v>
      </c>
      <c r="B63" s="140"/>
      <c r="C63" s="76"/>
      <c r="D63" s="141">
        <f>SUM(D43,D59,D54,D53,D47)</f>
        <v>547182</v>
      </c>
      <c r="E63" s="142"/>
      <c r="F63" s="143"/>
    </row>
    <row r="64" spans="1:8" ht="15.75" x14ac:dyDescent="0.25">
      <c r="A64" s="32"/>
      <c r="B64" s="32"/>
      <c r="C64" s="32"/>
      <c r="D64" s="33"/>
      <c r="E64" s="33"/>
      <c r="F64" s="33"/>
    </row>
    <row r="65" spans="1:6" ht="15.75" x14ac:dyDescent="0.25">
      <c r="A65" s="34"/>
      <c r="B65" s="34"/>
      <c r="C65" s="34"/>
      <c r="D65" s="35"/>
      <c r="E65" s="35"/>
      <c r="F65" s="35"/>
    </row>
    <row r="66" spans="1:6" ht="15.75" x14ac:dyDescent="0.25">
      <c r="A66" s="34"/>
      <c r="B66" s="34"/>
      <c r="C66" s="34"/>
      <c r="D66" s="35"/>
      <c r="E66" s="35"/>
      <c r="F66" s="35"/>
    </row>
    <row r="67" spans="1:6" x14ac:dyDescent="0.25">
      <c r="A67" s="130" t="s">
        <v>15</v>
      </c>
      <c r="B67" s="131"/>
      <c r="C67" s="174" t="s">
        <v>65</v>
      </c>
      <c r="D67" s="148" t="s">
        <v>16</v>
      </c>
      <c r="E67" s="149" t="s">
        <v>17</v>
      </c>
      <c r="F67" s="149"/>
    </row>
    <row r="68" spans="1:6" x14ac:dyDescent="0.25">
      <c r="A68" s="132"/>
      <c r="B68" s="133"/>
      <c r="C68" s="175"/>
      <c r="D68" s="148"/>
      <c r="E68" s="44" t="s">
        <v>18</v>
      </c>
      <c r="F68" s="44" t="s">
        <v>16</v>
      </c>
    </row>
    <row r="69" spans="1:6" ht="31.5" customHeight="1" x14ac:dyDescent="0.25">
      <c r="A69" s="134" t="s">
        <v>64</v>
      </c>
      <c r="B69" s="135"/>
      <c r="C69" s="77"/>
      <c r="D69" s="74"/>
      <c r="E69" s="74"/>
      <c r="F69" s="75"/>
    </row>
    <row r="70" spans="1:6" ht="11.25" customHeight="1" x14ac:dyDescent="0.25">
      <c r="A70" s="248" t="s">
        <v>6</v>
      </c>
      <c r="B70" s="156" t="s">
        <v>70</v>
      </c>
      <c r="C70" s="144" t="s">
        <v>85</v>
      </c>
      <c r="D70" s="244">
        <f>SUM(F70)</f>
        <v>5400</v>
      </c>
      <c r="E70" s="162" t="s">
        <v>19</v>
      </c>
      <c r="F70" s="192">
        <v>5400</v>
      </c>
    </row>
    <row r="71" spans="1:6" ht="12" customHeight="1" x14ac:dyDescent="0.25">
      <c r="A71" s="248"/>
      <c r="B71" s="157"/>
      <c r="C71" s="200"/>
      <c r="D71" s="245"/>
      <c r="E71" s="163"/>
      <c r="F71" s="193"/>
    </row>
    <row r="72" spans="1:6" ht="9.75" customHeight="1" x14ac:dyDescent="0.25">
      <c r="A72" s="248"/>
      <c r="B72" s="166"/>
      <c r="C72" s="147"/>
      <c r="D72" s="249"/>
      <c r="E72" s="164"/>
      <c r="F72" s="194"/>
    </row>
    <row r="73" spans="1:6" ht="35.25" customHeight="1" x14ac:dyDescent="0.25">
      <c r="A73" s="56" t="s">
        <v>7</v>
      </c>
      <c r="B73" s="20" t="s">
        <v>71</v>
      </c>
      <c r="C73" s="85" t="s">
        <v>84</v>
      </c>
      <c r="D73" s="69">
        <f t="shared" ref="D73:D78" si="0">SUM(F73)</f>
        <v>3000</v>
      </c>
      <c r="E73" s="24" t="s">
        <v>19</v>
      </c>
      <c r="F73" s="25">
        <v>3000</v>
      </c>
    </row>
    <row r="74" spans="1:6" ht="36" x14ac:dyDescent="0.25">
      <c r="A74" s="41" t="s">
        <v>9</v>
      </c>
      <c r="B74" s="20" t="s">
        <v>95</v>
      </c>
      <c r="C74" s="85" t="s">
        <v>96</v>
      </c>
      <c r="D74" s="69">
        <f t="shared" si="0"/>
        <v>2400</v>
      </c>
      <c r="E74" s="24" t="s">
        <v>19</v>
      </c>
      <c r="F74" s="25">
        <v>2400</v>
      </c>
    </row>
    <row r="75" spans="1:6" ht="35.25" customHeight="1" x14ac:dyDescent="0.25">
      <c r="A75" s="41" t="s">
        <v>10</v>
      </c>
      <c r="B75" s="20" t="s">
        <v>111</v>
      </c>
      <c r="C75" s="85" t="s">
        <v>112</v>
      </c>
      <c r="D75" s="69">
        <f t="shared" si="0"/>
        <v>960</v>
      </c>
      <c r="E75" s="24" t="s">
        <v>19</v>
      </c>
      <c r="F75" s="25">
        <v>960</v>
      </c>
    </row>
    <row r="76" spans="1:6" ht="39.75" customHeight="1" x14ac:dyDescent="0.25">
      <c r="A76" s="41" t="s">
        <v>21</v>
      </c>
      <c r="B76" s="20" t="s">
        <v>110</v>
      </c>
      <c r="C76" s="85" t="s">
        <v>113</v>
      </c>
      <c r="D76" s="69">
        <f t="shared" si="0"/>
        <v>720</v>
      </c>
      <c r="E76" s="24" t="s">
        <v>19</v>
      </c>
      <c r="F76" s="25">
        <v>720</v>
      </c>
    </row>
    <row r="77" spans="1:6" ht="36" x14ac:dyDescent="0.25">
      <c r="A77" s="91" t="s">
        <v>22</v>
      </c>
      <c r="B77" s="84" t="s">
        <v>72</v>
      </c>
      <c r="C77" s="86" t="s">
        <v>86</v>
      </c>
      <c r="D77" s="69">
        <f t="shared" si="0"/>
        <v>1220</v>
      </c>
      <c r="E77" s="24" t="s">
        <v>19</v>
      </c>
      <c r="F77" s="25">
        <v>1220</v>
      </c>
    </row>
    <row r="78" spans="1:6" ht="36" x14ac:dyDescent="0.25">
      <c r="A78" s="92" t="s">
        <v>27</v>
      </c>
      <c r="B78" s="84" t="s">
        <v>73</v>
      </c>
      <c r="C78" s="87" t="s">
        <v>87</v>
      </c>
      <c r="D78" s="69">
        <f t="shared" si="0"/>
        <v>1500</v>
      </c>
      <c r="E78" s="24" t="s">
        <v>19</v>
      </c>
      <c r="F78" s="25">
        <v>1500</v>
      </c>
    </row>
    <row r="79" spans="1:6" x14ac:dyDescent="0.25">
      <c r="A79" s="246" t="s">
        <v>29</v>
      </c>
      <c r="B79" s="247"/>
      <c r="C79" s="141">
        <f>SUM(D70,D73,D77,D78,D74,D75,D76)</f>
        <v>15200</v>
      </c>
      <c r="D79" s="142"/>
      <c r="E79" s="142"/>
      <c r="F79" s="143"/>
    </row>
    <row r="80" spans="1:6" ht="15.75" x14ac:dyDescent="0.25">
      <c r="A80" s="34"/>
      <c r="B80" s="34"/>
      <c r="C80" s="34"/>
      <c r="D80" s="35"/>
      <c r="E80" s="35"/>
      <c r="F80" s="35"/>
    </row>
    <row r="81" spans="1:7" ht="15.75" x14ac:dyDescent="0.25">
      <c r="A81" s="34"/>
      <c r="B81" s="34"/>
      <c r="C81" s="34"/>
      <c r="D81" s="35"/>
      <c r="E81" s="35"/>
      <c r="F81" s="35"/>
    </row>
    <row r="82" spans="1:7" ht="15.75" x14ac:dyDescent="0.25">
      <c r="A82" s="34"/>
      <c r="B82" s="34"/>
      <c r="C82" s="34"/>
      <c r="D82" s="35"/>
      <c r="E82" s="35"/>
      <c r="F82" s="35"/>
    </row>
    <row r="83" spans="1:7" x14ac:dyDescent="0.25">
      <c r="A83" s="148" t="s">
        <v>15</v>
      </c>
      <c r="B83" s="148"/>
      <c r="C83" s="174" t="s">
        <v>65</v>
      </c>
      <c r="D83" s="148" t="s">
        <v>16</v>
      </c>
      <c r="E83" s="149" t="s">
        <v>17</v>
      </c>
      <c r="F83" s="149"/>
    </row>
    <row r="84" spans="1:7" x14ac:dyDescent="0.25">
      <c r="A84" s="148"/>
      <c r="B84" s="148"/>
      <c r="C84" s="175"/>
      <c r="D84" s="148"/>
      <c r="E84" s="44" t="s">
        <v>18</v>
      </c>
      <c r="F84" s="44" t="s">
        <v>16</v>
      </c>
    </row>
    <row r="85" spans="1:7" x14ac:dyDescent="0.25">
      <c r="A85" s="150" t="s">
        <v>63</v>
      </c>
      <c r="B85" s="151"/>
      <c r="C85" s="71"/>
      <c r="D85" s="45"/>
      <c r="E85" s="45"/>
      <c r="F85" s="46"/>
    </row>
    <row r="86" spans="1:7" x14ac:dyDescent="0.25">
      <c r="A86" s="152"/>
      <c r="B86" s="153"/>
      <c r="C86" s="72"/>
      <c r="D86" s="47"/>
      <c r="E86" s="47"/>
      <c r="F86" s="48"/>
    </row>
    <row r="87" spans="1:7" ht="15" customHeight="1" x14ac:dyDescent="0.25">
      <c r="A87" s="241" t="s">
        <v>6</v>
      </c>
      <c r="B87" s="195" t="s">
        <v>103</v>
      </c>
      <c r="C87" s="144" t="s">
        <v>80</v>
      </c>
      <c r="D87" s="211">
        <v>4000</v>
      </c>
      <c r="E87" s="162" t="s">
        <v>8</v>
      </c>
      <c r="F87" s="192">
        <f>SUM(D87:D93)</f>
        <v>31500</v>
      </c>
    </row>
    <row r="88" spans="1:7" ht="27.75" customHeight="1" x14ac:dyDescent="0.25">
      <c r="A88" s="242"/>
      <c r="B88" s="210"/>
      <c r="C88" s="147"/>
      <c r="D88" s="211"/>
      <c r="E88" s="163"/>
      <c r="F88" s="193"/>
    </row>
    <row r="89" spans="1:7" ht="63.75" x14ac:dyDescent="0.25">
      <c r="A89" s="56" t="s">
        <v>7</v>
      </c>
      <c r="B89" s="57" t="s">
        <v>102</v>
      </c>
      <c r="C89" s="85" t="s">
        <v>80</v>
      </c>
      <c r="D89" s="102">
        <v>4000</v>
      </c>
      <c r="E89" s="163"/>
      <c r="F89" s="193"/>
    </row>
    <row r="90" spans="1:7" ht="70.5" customHeight="1" x14ac:dyDescent="0.25">
      <c r="A90" s="56" t="s">
        <v>9</v>
      </c>
      <c r="B90" s="57" t="s">
        <v>101</v>
      </c>
      <c r="C90" s="85" t="s">
        <v>80</v>
      </c>
      <c r="D90" s="102">
        <v>7500</v>
      </c>
      <c r="E90" s="163"/>
      <c r="F90" s="193"/>
    </row>
    <row r="91" spans="1:7" ht="51" x14ac:dyDescent="0.25">
      <c r="A91" s="41" t="s">
        <v>10</v>
      </c>
      <c r="B91" s="58" t="s">
        <v>122</v>
      </c>
      <c r="C91" s="80" t="s">
        <v>80</v>
      </c>
      <c r="D91" s="102">
        <v>4500</v>
      </c>
      <c r="E91" s="163"/>
      <c r="F91" s="193"/>
      <c r="G91" s="27">
        <f>SUM(F87,F94)</f>
        <v>111500</v>
      </c>
    </row>
    <row r="92" spans="1:7" ht="63.75" x14ac:dyDescent="0.25">
      <c r="A92" s="41" t="s">
        <v>21</v>
      </c>
      <c r="B92" s="58" t="s">
        <v>68</v>
      </c>
      <c r="C92" s="86" t="s">
        <v>80</v>
      </c>
      <c r="D92" s="102">
        <v>4500</v>
      </c>
      <c r="E92" s="163"/>
      <c r="F92" s="193"/>
    </row>
    <row r="93" spans="1:7" ht="90" customHeight="1" x14ac:dyDescent="0.25">
      <c r="A93" s="56" t="s">
        <v>22</v>
      </c>
      <c r="B93" s="57" t="s">
        <v>100</v>
      </c>
      <c r="C93" s="85" t="s">
        <v>80</v>
      </c>
      <c r="D93" s="102">
        <v>7000</v>
      </c>
      <c r="E93" s="164"/>
      <c r="F93" s="194"/>
    </row>
    <row r="94" spans="1:7" ht="36" customHeight="1" x14ac:dyDescent="0.25">
      <c r="A94" s="241" t="s">
        <v>27</v>
      </c>
      <c r="B94" s="195" t="s">
        <v>69</v>
      </c>
      <c r="C94" s="144" t="s">
        <v>98</v>
      </c>
      <c r="D94" s="209">
        <f>SUM(F94)</f>
        <v>80000</v>
      </c>
      <c r="E94" s="162" t="s">
        <v>8</v>
      </c>
      <c r="F94" s="192">
        <v>80000</v>
      </c>
    </row>
    <row r="95" spans="1:7" x14ac:dyDescent="0.25">
      <c r="A95" s="242"/>
      <c r="B95" s="196"/>
      <c r="C95" s="147"/>
      <c r="D95" s="209"/>
      <c r="E95" s="164"/>
      <c r="F95" s="194"/>
    </row>
    <row r="96" spans="1:7" ht="15.75" x14ac:dyDescent="0.25">
      <c r="A96" s="139" t="s">
        <v>29</v>
      </c>
      <c r="B96" s="140"/>
      <c r="C96" s="141">
        <f>SUM(D87,D89,D90,D91,D92,D93,D94)</f>
        <v>111500</v>
      </c>
      <c r="D96" s="142"/>
      <c r="E96" s="142"/>
      <c r="F96" s="143"/>
    </row>
    <row r="97" spans="1:6" ht="15.75" x14ac:dyDescent="0.25">
      <c r="A97" s="32"/>
      <c r="B97" s="32"/>
      <c r="C97" s="32"/>
      <c r="D97" s="33"/>
      <c r="E97" s="33"/>
      <c r="F97" s="33"/>
    </row>
    <row r="98" spans="1:6" ht="15.75" x14ac:dyDescent="0.25">
      <c r="A98" s="34"/>
      <c r="B98" s="34"/>
      <c r="C98" s="34"/>
      <c r="D98" s="35"/>
      <c r="E98" s="35"/>
      <c r="F98" s="35"/>
    </row>
    <row r="99" spans="1:6" ht="15.75" x14ac:dyDescent="0.25">
      <c r="A99" s="34"/>
      <c r="B99" s="34"/>
      <c r="C99" s="34"/>
      <c r="D99" s="35"/>
      <c r="E99" s="35"/>
      <c r="F99" s="35"/>
    </row>
    <row r="100" spans="1:6" x14ac:dyDescent="0.25">
      <c r="A100" s="148" t="s">
        <v>15</v>
      </c>
      <c r="B100" s="148"/>
      <c r="C100" s="174" t="s">
        <v>65</v>
      </c>
      <c r="D100" s="148" t="s">
        <v>16</v>
      </c>
      <c r="E100" s="149" t="s">
        <v>17</v>
      </c>
      <c r="F100" s="149"/>
    </row>
    <row r="101" spans="1:6" x14ac:dyDescent="0.25">
      <c r="A101" s="148"/>
      <c r="B101" s="148"/>
      <c r="C101" s="175"/>
      <c r="D101" s="148"/>
      <c r="E101" s="44" t="s">
        <v>18</v>
      </c>
      <c r="F101" s="44" t="s">
        <v>16</v>
      </c>
    </row>
    <row r="102" spans="1:6" x14ac:dyDescent="0.25">
      <c r="A102" s="150" t="s">
        <v>62</v>
      </c>
      <c r="B102" s="151"/>
      <c r="C102" s="71"/>
      <c r="D102" s="45"/>
      <c r="E102" s="45"/>
      <c r="F102" s="46"/>
    </row>
    <row r="103" spans="1:6" x14ac:dyDescent="0.25">
      <c r="A103" s="152"/>
      <c r="B103" s="153"/>
      <c r="C103" s="72"/>
      <c r="D103" s="47"/>
      <c r="E103" s="47"/>
      <c r="F103" s="48"/>
    </row>
    <row r="104" spans="1:6" x14ac:dyDescent="0.25">
      <c r="A104" s="167" t="s">
        <v>6</v>
      </c>
      <c r="B104" s="156" t="s">
        <v>44</v>
      </c>
      <c r="C104" s="144" t="s">
        <v>114</v>
      </c>
      <c r="D104" s="197">
        <f>SUM(F104)</f>
        <v>31250</v>
      </c>
      <c r="E104" s="162" t="s">
        <v>19</v>
      </c>
      <c r="F104" s="192">
        <v>31250</v>
      </c>
    </row>
    <row r="105" spans="1:6" x14ac:dyDescent="0.25">
      <c r="A105" s="168"/>
      <c r="B105" s="157"/>
      <c r="C105" s="145"/>
      <c r="D105" s="198"/>
      <c r="E105" s="163"/>
      <c r="F105" s="193"/>
    </row>
    <row r="106" spans="1:6" x14ac:dyDescent="0.25">
      <c r="A106" s="169"/>
      <c r="B106" s="166"/>
      <c r="C106" s="146"/>
      <c r="D106" s="199"/>
      <c r="E106" s="164"/>
      <c r="F106" s="194"/>
    </row>
    <row r="107" spans="1:6" ht="15" customHeight="1" x14ac:dyDescent="0.25">
      <c r="A107" s="49" t="s">
        <v>7</v>
      </c>
      <c r="B107" s="20" t="s">
        <v>45</v>
      </c>
      <c r="C107" s="57" t="s">
        <v>77</v>
      </c>
      <c r="D107" s="50">
        <f>SUM(D108:D113)</f>
        <v>97500</v>
      </c>
      <c r="E107" s="51"/>
      <c r="F107" s="52"/>
    </row>
    <row r="108" spans="1:6" ht="15" customHeight="1" x14ac:dyDescent="0.25">
      <c r="A108" s="53"/>
      <c r="B108" s="54" t="s">
        <v>35</v>
      </c>
      <c r="C108" s="80"/>
      <c r="D108" s="61">
        <v>7000</v>
      </c>
      <c r="E108" s="163" t="s">
        <v>19</v>
      </c>
      <c r="F108" s="193">
        <f>SUM(D108:D113)</f>
        <v>97500</v>
      </c>
    </row>
    <row r="109" spans="1:6" ht="15" customHeight="1" x14ac:dyDescent="0.25">
      <c r="A109" s="55"/>
      <c r="B109" s="79" t="s">
        <v>34</v>
      </c>
      <c r="C109" s="81"/>
      <c r="D109" s="61">
        <v>7500</v>
      </c>
      <c r="E109" s="163"/>
      <c r="F109" s="193"/>
    </row>
    <row r="110" spans="1:6" x14ac:dyDescent="0.25">
      <c r="A110" s="53"/>
      <c r="B110" s="19" t="s">
        <v>36</v>
      </c>
      <c r="C110" s="82"/>
      <c r="D110" s="61">
        <v>40000</v>
      </c>
      <c r="E110" s="163"/>
      <c r="F110" s="193"/>
    </row>
    <row r="111" spans="1:6" x14ac:dyDescent="0.25">
      <c r="A111" s="53"/>
      <c r="B111" s="19" t="s">
        <v>37</v>
      </c>
      <c r="C111" s="82"/>
      <c r="D111" s="61">
        <v>11000</v>
      </c>
      <c r="E111" s="163"/>
      <c r="F111" s="193"/>
    </row>
    <row r="112" spans="1:6" x14ac:dyDescent="0.25">
      <c r="A112" s="53"/>
      <c r="B112" s="19" t="s">
        <v>38</v>
      </c>
      <c r="C112" s="82"/>
      <c r="D112" s="61">
        <v>10000</v>
      </c>
      <c r="E112" s="163"/>
      <c r="F112" s="193"/>
    </row>
    <row r="113" spans="1:6" x14ac:dyDescent="0.25">
      <c r="A113" s="53"/>
      <c r="B113" s="19" t="s">
        <v>39</v>
      </c>
      <c r="C113" s="82"/>
      <c r="D113" s="90">
        <v>22000</v>
      </c>
      <c r="E113" s="164"/>
      <c r="F113" s="193"/>
    </row>
    <row r="114" spans="1:6" ht="41.25" customHeight="1" x14ac:dyDescent="0.25">
      <c r="A114" s="107" t="s">
        <v>9</v>
      </c>
      <c r="B114" s="108" t="s">
        <v>51</v>
      </c>
      <c r="C114" s="109" t="s">
        <v>92</v>
      </c>
      <c r="D114" s="110">
        <f>SUM(F114:F114)</f>
        <v>20000</v>
      </c>
      <c r="E114" s="115" t="s">
        <v>8</v>
      </c>
      <c r="F114" s="105">
        <v>20000</v>
      </c>
    </row>
    <row r="115" spans="1:6" ht="15.75" x14ac:dyDescent="0.25">
      <c r="A115" s="139" t="s">
        <v>29</v>
      </c>
      <c r="B115" s="140"/>
      <c r="C115" s="141">
        <f>SUM(D107,D104,D114)</f>
        <v>148750</v>
      </c>
      <c r="D115" s="142"/>
      <c r="E115" s="142"/>
      <c r="F115" s="143"/>
    </row>
    <row r="116" spans="1:6" ht="15.75" x14ac:dyDescent="0.25">
      <c r="A116" s="34"/>
      <c r="B116" s="34"/>
      <c r="C116" s="34"/>
      <c r="D116" s="35"/>
      <c r="E116" s="35"/>
      <c r="F116" s="35"/>
    </row>
    <row r="117" spans="1:6" ht="15.75" x14ac:dyDescent="0.25">
      <c r="A117" s="34"/>
      <c r="B117" s="34"/>
      <c r="C117" s="34"/>
      <c r="D117" s="35"/>
      <c r="E117" s="35"/>
      <c r="F117" s="35"/>
    </row>
    <row r="118" spans="1:6" ht="15.75" x14ac:dyDescent="0.25">
      <c r="A118" s="34"/>
      <c r="B118" s="34"/>
      <c r="C118" s="34"/>
      <c r="D118" s="35"/>
      <c r="E118" s="35"/>
      <c r="F118" s="35"/>
    </row>
    <row r="119" spans="1:6" x14ac:dyDescent="0.25">
      <c r="A119" s="130" t="s">
        <v>15</v>
      </c>
      <c r="B119" s="131"/>
      <c r="C119" s="174" t="s">
        <v>65</v>
      </c>
      <c r="D119" s="148" t="s">
        <v>16</v>
      </c>
      <c r="E119" s="149" t="s">
        <v>17</v>
      </c>
      <c r="F119" s="149"/>
    </row>
    <row r="120" spans="1:6" x14ac:dyDescent="0.25">
      <c r="A120" s="132"/>
      <c r="B120" s="133"/>
      <c r="C120" s="175"/>
      <c r="D120" s="148"/>
      <c r="E120" s="44" t="s">
        <v>18</v>
      </c>
      <c r="F120" s="44" t="s">
        <v>16</v>
      </c>
    </row>
    <row r="121" spans="1:6" x14ac:dyDescent="0.25">
      <c r="A121" s="150" t="s">
        <v>61</v>
      </c>
      <c r="B121" s="151"/>
      <c r="C121" s="71"/>
      <c r="D121" s="45"/>
      <c r="E121" s="45"/>
      <c r="F121" s="46"/>
    </row>
    <row r="122" spans="1:6" ht="16.899999999999999" customHeight="1" x14ac:dyDescent="0.25">
      <c r="A122" s="152"/>
      <c r="B122" s="153"/>
      <c r="C122" s="72"/>
      <c r="D122" s="47"/>
      <c r="E122" s="47"/>
      <c r="F122" s="48"/>
    </row>
    <row r="123" spans="1:6" ht="83.25" customHeight="1" x14ac:dyDescent="0.25">
      <c r="A123" s="121" t="s">
        <v>6</v>
      </c>
      <c r="B123" s="116" t="s">
        <v>42</v>
      </c>
      <c r="C123" s="117" t="s">
        <v>90</v>
      </c>
      <c r="D123" s="104">
        <f>SUM(F123)</f>
        <v>53000</v>
      </c>
      <c r="E123" s="51" t="s">
        <v>8</v>
      </c>
      <c r="F123" s="105">
        <v>53000</v>
      </c>
    </row>
    <row r="124" spans="1:6" ht="38.25" customHeight="1" x14ac:dyDescent="0.25">
      <c r="A124" s="167" t="s">
        <v>7</v>
      </c>
      <c r="B124" s="156" t="s">
        <v>116</v>
      </c>
      <c r="C124" s="144" t="s">
        <v>117</v>
      </c>
      <c r="D124" s="197">
        <f>SUM(F124,F125,F126)</f>
        <v>42850</v>
      </c>
      <c r="E124" s="51" t="s">
        <v>8</v>
      </c>
      <c r="F124" s="105">
        <v>35760</v>
      </c>
    </row>
    <row r="125" spans="1:6" ht="36.75" customHeight="1" x14ac:dyDescent="0.25">
      <c r="A125" s="168"/>
      <c r="B125" s="157"/>
      <c r="C125" s="200"/>
      <c r="D125" s="198"/>
      <c r="E125" s="118" t="s">
        <v>19</v>
      </c>
      <c r="F125" s="106">
        <v>4990</v>
      </c>
    </row>
    <row r="126" spans="1:6" ht="36" x14ac:dyDescent="0.25">
      <c r="A126" s="169"/>
      <c r="B126" s="166"/>
      <c r="C126" s="147"/>
      <c r="D126" s="199"/>
      <c r="E126" s="119" t="s">
        <v>124</v>
      </c>
      <c r="F126" s="29">
        <v>2100</v>
      </c>
    </row>
    <row r="127" spans="1:6" ht="15.75" x14ac:dyDescent="0.25">
      <c r="A127" s="139" t="s">
        <v>29</v>
      </c>
      <c r="B127" s="140"/>
      <c r="C127" s="76"/>
      <c r="D127" s="141">
        <f>SUM(D123,D124)</f>
        <v>95850</v>
      </c>
      <c r="E127" s="142"/>
      <c r="F127" s="143"/>
    </row>
    <row r="128" spans="1:6" x14ac:dyDescent="0.25">
      <c r="A128" s="36"/>
      <c r="B128" s="36"/>
      <c r="C128" s="36"/>
      <c r="D128" s="37"/>
      <c r="E128" s="38"/>
      <c r="F128" s="38"/>
    </row>
    <row r="129" spans="1:7" x14ac:dyDescent="0.25">
      <c r="A129" s="36"/>
      <c r="B129" s="36"/>
      <c r="C129" s="36"/>
      <c r="D129" s="37"/>
      <c r="E129" s="38"/>
      <c r="F129" s="38"/>
    </row>
    <row r="130" spans="1:7" x14ac:dyDescent="0.25">
      <c r="A130" s="130" t="s">
        <v>15</v>
      </c>
      <c r="B130" s="131"/>
      <c r="C130" s="174" t="s">
        <v>65</v>
      </c>
      <c r="D130" s="148" t="s">
        <v>16</v>
      </c>
      <c r="E130" s="149" t="s">
        <v>17</v>
      </c>
      <c r="F130" s="149"/>
    </row>
    <row r="131" spans="1:7" x14ac:dyDescent="0.25">
      <c r="A131" s="132"/>
      <c r="B131" s="133"/>
      <c r="C131" s="175"/>
      <c r="D131" s="148"/>
      <c r="E131" s="44" t="s">
        <v>18</v>
      </c>
      <c r="F131" s="44" t="s">
        <v>16</v>
      </c>
    </row>
    <row r="132" spans="1:7" ht="15" customHeight="1" x14ac:dyDescent="0.25">
      <c r="A132" s="150" t="s">
        <v>60</v>
      </c>
      <c r="B132" s="151"/>
      <c r="C132" s="71"/>
      <c r="D132" s="45"/>
      <c r="E132" s="45"/>
      <c r="F132" s="46"/>
    </row>
    <row r="133" spans="1:7" ht="15" customHeight="1" x14ac:dyDescent="0.25">
      <c r="A133" s="152"/>
      <c r="B133" s="153"/>
      <c r="C133" s="72"/>
      <c r="D133" s="47"/>
      <c r="E133" s="47"/>
      <c r="F133" s="48"/>
    </row>
    <row r="134" spans="1:7" ht="37.5" customHeight="1" x14ac:dyDescent="0.25">
      <c r="A134" s="120" t="s">
        <v>6</v>
      </c>
      <c r="B134" s="116" t="s">
        <v>23</v>
      </c>
      <c r="C134" s="80" t="s">
        <v>82</v>
      </c>
      <c r="D134" s="70">
        <f>SUM(F134)</f>
        <v>2500</v>
      </c>
      <c r="E134" s="51" t="s">
        <v>8</v>
      </c>
      <c r="F134" s="105">
        <v>2500</v>
      </c>
    </row>
    <row r="135" spans="1:7" ht="37.5" customHeight="1" x14ac:dyDescent="0.25">
      <c r="A135" s="43" t="s">
        <v>7</v>
      </c>
      <c r="B135" s="20" t="s">
        <v>26</v>
      </c>
      <c r="C135" s="85" t="s">
        <v>81</v>
      </c>
      <c r="D135" s="69">
        <f>SUM(F135)</f>
        <v>2500</v>
      </c>
      <c r="E135" s="51" t="s">
        <v>8</v>
      </c>
      <c r="F135" s="25">
        <v>2500</v>
      </c>
    </row>
    <row r="136" spans="1:7" ht="38.25" x14ac:dyDescent="0.25">
      <c r="A136" s="56" t="s">
        <v>9</v>
      </c>
      <c r="B136" s="20" t="s">
        <v>115</v>
      </c>
      <c r="C136" s="85" t="s">
        <v>83</v>
      </c>
      <c r="D136" s="69">
        <f>SUM(F136)</f>
        <v>2500</v>
      </c>
      <c r="E136" s="51" t="s">
        <v>8</v>
      </c>
      <c r="F136" s="25">
        <v>2500</v>
      </c>
      <c r="G136" s="27"/>
    </row>
    <row r="137" spans="1:7" ht="18" customHeight="1" x14ac:dyDescent="0.25">
      <c r="A137" s="241" t="s">
        <v>10</v>
      </c>
      <c r="B137" s="156" t="s">
        <v>97</v>
      </c>
      <c r="C137" s="144" t="s">
        <v>83</v>
      </c>
      <c r="D137" s="244">
        <f>SUM(F137:F138)</f>
        <v>1000</v>
      </c>
      <c r="E137" s="162" t="s">
        <v>8</v>
      </c>
      <c r="F137" s="192">
        <v>1000</v>
      </c>
    </row>
    <row r="138" spans="1:7" x14ac:dyDescent="0.25">
      <c r="A138" s="242"/>
      <c r="B138" s="157"/>
      <c r="C138" s="200"/>
      <c r="D138" s="245"/>
      <c r="E138" s="164"/>
      <c r="F138" s="194"/>
    </row>
    <row r="139" spans="1:7" x14ac:dyDescent="0.25">
      <c r="A139" s="237" t="s">
        <v>29</v>
      </c>
      <c r="B139" s="238"/>
      <c r="C139" s="103"/>
      <c r="D139" s="243">
        <f>SUM(D134:D138)</f>
        <v>8500</v>
      </c>
      <c r="E139" s="243"/>
      <c r="F139" s="243"/>
    </row>
    <row r="140" spans="1:7" ht="15.75" x14ac:dyDescent="0.25">
      <c r="A140" s="34"/>
      <c r="B140" s="34"/>
      <c r="C140" s="34"/>
      <c r="D140" s="35"/>
      <c r="E140" s="35"/>
      <c r="F140" s="35"/>
    </row>
    <row r="141" spans="1:7" ht="15.75" thickBot="1" x14ac:dyDescent="0.3">
      <c r="A141" s="36"/>
      <c r="B141" s="36"/>
      <c r="C141" s="36"/>
      <c r="D141" s="37"/>
      <c r="E141" s="38"/>
      <c r="F141" s="38"/>
    </row>
    <row r="142" spans="1:7" ht="15.6" customHeight="1" x14ac:dyDescent="0.25">
      <c r="A142" s="215" t="s">
        <v>15</v>
      </c>
      <c r="B142" s="216"/>
      <c r="C142" s="239" t="s">
        <v>65</v>
      </c>
      <c r="D142" s="219" t="s">
        <v>16</v>
      </c>
      <c r="E142" s="212" t="s">
        <v>17</v>
      </c>
      <c r="F142" s="213"/>
    </row>
    <row r="143" spans="1:7" ht="13.9" customHeight="1" thickBot="1" x14ac:dyDescent="0.3">
      <c r="A143" s="217"/>
      <c r="B143" s="218"/>
      <c r="C143" s="240"/>
      <c r="D143" s="148"/>
      <c r="E143" s="44" t="s">
        <v>18</v>
      </c>
      <c r="F143" s="62" t="s">
        <v>16</v>
      </c>
    </row>
    <row r="144" spans="1:7" ht="31.5" customHeight="1" thickBot="1" x14ac:dyDescent="0.3">
      <c r="A144" s="220" t="s">
        <v>59</v>
      </c>
      <c r="B144" s="221"/>
      <c r="C144" s="99"/>
      <c r="D144" s="63"/>
      <c r="E144" s="63"/>
      <c r="F144" s="64"/>
    </row>
    <row r="145" spans="1:6" ht="38.25" customHeight="1" x14ac:dyDescent="0.25">
      <c r="A145" s="230" t="s">
        <v>6</v>
      </c>
      <c r="B145" s="228" t="s">
        <v>49</v>
      </c>
      <c r="C145" s="226" t="s">
        <v>89</v>
      </c>
      <c r="D145" s="222">
        <f>SUM(F145, F146)</f>
        <v>30350</v>
      </c>
      <c r="E145" s="111" t="s">
        <v>48</v>
      </c>
      <c r="F145" s="113">
        <v>18300</v>
      </c>
    </row>
    <row r="146" spans="1:6" ht="40.5" customHeight="1" x14ac:dyDescent="0.25">
      <c r="A146" s="231"/>
      <c r="B146" s="229"/>
      <c r="C146" s="227"/>
      <c r="D146" s="223"/>
      <c r="E146" s="112" t="s">
        <v>8</v>
      </c>
      <c r="F146" s="114">
        <v>12050</v>
      </c>
    </row>
    <row r="147" spans="1:6" ht="39" customHeight="1" x14ac:dyDescent="0.25">
      <c r="A147" s="232" t="s">
        <v>7</v>
      </c>
      <c r="B147" s="234" t="s">
        <v>50</v>
      </c>
      <c r="C147" s="236" t="s">
        <v>88</v>
      </c>
      <c r="D147" s="197">
        <f>SUM(F147:F148)</f>
        <v>40000</v>
      </c>
      <c r="E147" s="100" t="s">
        <v>19</v>
      </c>
      <c r="F147" s="97">
        <v>28000</v>
      </c>
    </row>
    <row r="148" spans="1:6" ht="39.75" customHeight="1" x14ac:dyDescent="0.25">
      <c r="A148" s="233"/>
      <c r="B148" s="235"/>
      <c r="C148" s="227"/>
      <c r="D148" s="199"/>
      <c r="E148" s="100" t="s">
        <v>93</v>
      </c>
      <c r="F148" s="101">
        <v>12000</v>
      </c>
    </row>
    <row r="149" spans="1:6" ht="15.75" x14ac:dyDescent="0.25">
      <c r="A149" s="214" t="s">
        <v>29</v>
      </c>
      <c r="B149" s="214"/>
      <c r="C149" s="98"/>
      <c r="D149" s="224">
        <f>SUM(D145,D147)</f>
        <v>70350</v>
      </c>
      <c r="E149" s="224"/>
      <c r="F149" s="224"/>
    </row>
    <row r="150" spans="1:6" ht="15.75" x14ac:dyDescent="0.25">
      <c r="A150" s="34"/>
      <c r="B150" s="34"/>
      <c r="C150" s="34"/>
      <c r="D150" s="35"/>
      <c r="E150" s="35"/>
      <c r="F150" s="35"/>
    </row>
    <row r="151" spans="1:6" ht="15.75" x14ac:dyDescent="0.25">
      <c r="A151" s="34"/>
      <c r="B151" s="34"/>
      <c r="C151" s="34"/>
      <c r="D151" s="35"/>
      <c r="E151" s="35"/>
      <c r="F151" s="35"/>
    </row>
    <row r="152" spans="1:6" ht="15.75" x14ac:dyDescent="0.25">
      <c r="A152" s="34"/>
      <c r="B152" s="34"/>
      <c r="C152" s="34"/>
      <c r="D152" s="35"/>
      <c r="E152" s="35"/>
      <c r="F152" s="35"/>
    </row>
    <row r="153" spans="1:6" x14ac:dyDescent="0.25">
      <c r="A153" s="130" t="s">
        <v>15</v>
      </c>
      <c r="B153" s="131"/>
      <c r="C153" s="174" t="s">
        <v>65</v>
      </c>
      <c r="D153" s="148" t="s">
        <v>16</v>
      </c>
      <c r="E153" s="149" t="s">
        <v>17</v>
      </c>
      <c r="F153" s="149"/>
    </row>
    <row r="154" spans="1:6" x14ac:dyDescent="0.25">
      <c r="A154" s="132"/>
      <c r="B154" s="133"/>
      <c r="C154" s="175"/>
      <c r="D154" s="148"/>
      <c r="E154" s="44" t="s">
        <v>18</v>
      </c>
      <c r="F154" s="44" t="s">
        <v>16</v>
      </c>
    </row>
    <row r="155" spans="1:6" x14ac:dyDescent="0.25">
      <c r="A155" s="150" t="s">
        <v>58</v>
      </c>
      <c r="B155" s="151"/>
      <c r="C155" s="71"/>
      <c r="D155" s="45"/>
      <c r="E155" s="45"/>
      <c r="F155" s="46"/>
    </row>
    <row r="156" spans="1:6" x14ac:dyDescent="0.25">
      <c r="A156" s="152"/>
      <c r="B156" s="153"/>
      <c r="C156" s="72"/>
      <c r="D156" s="47"/>
      <c r="E156" s="47"/>
      <c r="F156" s="48"/>
    </row>
    <row r="157" spans="1:6" x14ac:dyDescent="0.25">
      <c r="A157" s="167" t="s">
        <v>6</v>
      </c>
      <c r="B157" s="156" t="s">
        <v>46</v>
      </c>
      <c r="C157" s="144" t="s">
        <v>109</v>
      </c>
      <c r="D157" s="158">
        <v>25000</v>
      </c>
      <c r="E157" s="162" t="s">
        <v>94</v>
      </c>
      <c r="F157" s="192">
        <v>25000</v>
      </c>
    </row>
    <row r="158" spans="1:6" x14ac:dyDescent="0.25">
      <c r="A158" s="168"/>
      <c r="B158" s="157"/>
      <c r="C158" s="145"/>
      <c r="D158" s="159"/>
      <c r="E158" s="163"/>
      <c r="F158" s="193"/>
    </row>
    <row r="159" spans="1:6" x14ac:dyDescent="0.25">
      <c r="A159" s="168"/>
      <c r="B159" s="157"/>
      <c r="C159" s="145"/>
      <c r="D159" s="159"/>
      <c r="E159" s="163"/>
      <c r="F159" s="193"/>
    </row>
    <row r="160" spans="1:6" ht="47.25" customHeight="1" x14ac:dyDescent="0.25">
      <c r="A160" s="169"/>
      <c r="B160" s="166"/>
      <c r="C160" s="146"/>
      <c r="D160" s="165"/>
      <c r="E160" s="164"/>
      <c r="F160" s="194"/>
    </row>
    <row r="161" spans="1:6" ht="15.75" x14ac:dyDescent="0.25">
      <c r="A161" s="139" t="s">
        <v>29</v>
      </c>
      <c r="B161" s="140"/>
      <c r="C161" s="76"/>
      <c r="D161" s="141">
        <f>SUM(D157)</f>
        <v>25000</v>
      </c>
      <c r="E161" s="142"/>
      <c r="F161" s="143"/>
    </row>
    <row r="162" spans="1:6" ht="15.75" x14ac:dyDescent="0.25">
      <c r="A162" s="34"/>
      <c r="B162" s="34"/>
      <c r="C162" s="34"/>
      <c r="D162" s="35"/>
      <c r="E162" s="35"/>
      <c r="F162" s="35"/>
    </row>
    <row r="163" spans="1:6" ht="15.75" x14ac:dyDescent="0.25">
      <c r="A163" s="34"/>
      <c r="B163" s="34"/>
      <c r="C163" s="34"/>
      <c r="D163" s="35"/>
      <c r="E163" s="35"/>
      <c r="F163" s="35"/>
    </row>
    <row r="164" spans="1:6" ht="15.75" x14ac:dyDescent="0.25">
      <c r="A164" s="34"/>
      <c r="B164" s="34"/>
      <c r="C164" s="34"/>
      <c r="D164" s="35"/>
      <c r="E164" s="35"/>
      <c r="F164" s="35"/>
    </row>
    <row r="165" spans="1:6" x14ac:dyDescent="0.25">
      <c r="A165" s="130" t="s">
        <v>15</v>
      </c>
      <c r="B165" s="131"/>
      <c r="C165" s="174" t="s">
        <v>65</v>
      </c>
      <c r="D165" s="148" t="s">
        <v>16</v>
      </c>
      <c r="E165" s="149" t="s">
        <v>17</v>
      </c>
      <c r="F165" s="149"/>
    </row>
    <row r="166" spans="1:6" x14ac:dyDescent="0.25">
      <c r="A166" s="132"/>
      <c r="B166" s="133"/>
      <c r="C166" s="175"/>
      <c r="D166" s="148"/>
      <c r="E166" s="44" t="s">
        <v>18</v>
      </c>
      <c r="F166" s="44" t="s">
        <v>16</v>
      </c>
    </row>
    <row r="167" spans="1:6" x14ac:dyDescent="0.25">
      <c r="A167" s="150" t="s">
        <v>57</v>
      </c>
      <c r="B167" s="151"/>
      <c r="C167" s="71"/>
      <c r="D167" s="45"/>
      <c r="E167" s="45"/>
      <c r="F167" s="46"/>
    </row>
    <row r="168" spans="1:6" x14ac:dyDescent="0.25">
      <c r="A168" s="152"/>
      <c r="B168" s="153"/>
      <c r="C168" s="72"/>
      <c r="D168" s="47"/>
      <c r="E168" s="47"/>
      <c r="F168" s="48"/>
    </row>
    <row r="169" spans="1:6" ht="15" customHeight="1" x14ac:dyDescent="0.25">
      <c r="A169" s="167" t="s">
        <v>6</v>
      </c>
      <c r="B169" s="156" t="s">
        <v>47</v>
      </c>
      <c r="C169" s="144" t="s">
        <v>79</v>
      </c>
      <c r="D169" s="206">
        <f>SUM(F169)</f>
        <v>23000</v>
      </c>
      <c r="E169" s="162" t="s">
        <v>8</v>
      </c>
      <c r="F169" s="192">
        <v>23000</v>
      </c>
    </row>
    <row r="170" spans="1:6" x14ac:dyDescent="0.25">
      <c r="A170" s="168"/>
      <c r="B170" s="157"/>
      <c r="C170" s="200"/>
      <c r="D170" s="206"/>
      <c r="E170" s="163"/>
      <c r="F170" s="193"/>
    </row>
    <row r="171" spans="1:6" ht="36" customHeight="1" x14ac:dyDescent="0.25">
      <c r="A171" s="169"/>
      <c r="B171" s="166"/>
      <c r="C171" s="147"/>
      <c r="D171" s="206"/>
      <c r="E171" s="164"/>
      <c r="F171" s="194"/>
    </row>
    <row r="172" spans="1:6" ht="15.75" x14ac:dyDescent="0.25">
      <c r="A172" s="139" t="s">
        <v>29</v>
      </c>
      <c r="B172" s="140"/>
      <c r="C172" s="76"/>
      <c r="D172" s="141">
        <f>SUM(D169)</f>
        <v>23000</v>
      </c>
      <c r="E172" s="142"/>
      <c r="F172" s="143"/>
    </row>
    <row r="173" spans="1:6" ht="15" customHeight="1" x14ac:dyDescent="0.25">
      <c r="A173" s="34"/>
      <c r="B173" s="34"/>
      <c r="C173" s="34"/>
      <c r="D173" s="35"/>
      <c r="E173" s="35"/>
      <c r="F173" s="35"/>
    </row>
    <row r="174" spans="1:6" ht="15" customHeight="1" x14ac:dyDescent="0.25">
      <c r="A174" s="34"/>
      <c r="B174" s="34"/>
      <c r="C174" s="34"/>
      <c r="D174" s="35"/>
      <c r="E174" s="35"/>
      <c r="F174" s="35"/>
    </row>
    <row r="175" spans="1:6" ht="15" customHeight="1" x14ac:dyDescent="0.25">
      <c r="A175" s="34"/>
      <c r="B175" s="34"/>
      <c r="C175" s="34"/>
      <c r="D175" s="35"/>
      <c r="E175" s="35"/>
      <c r="F175" s="35"/>
    </row>
    <row r="176" spans="1:6" ht="15" customHeight="1" x14ac:dyDescent="0.25">
      <c r="A176" s="130" t="s">
        <v>15</v>
      </c>
      <c r="B176" s="131"/>
      <c r="C176" s="174" t="s">
        <v>65</v>
      </c>
      <c r="D176" s="148" t="s">
        <v>16</v>
      </c>
      <c r="E176" s="149" t="s">
        <v>17</v>
      </c>
      <c r="F176" s="149"/>
    </row>
    <row r="177" spans="1:6" ht="15" customHeight="1" x14ac:dyDescent="0.25">
      <c r="A177" s="132"/>
      <c r="B177" s="133"/>
      <c r="C177" s="175"/>
      <c r="D177" s="148"/>
      <c r="E177" s="44" t="s">
        <v>18</v>
      </c>
      <c r="F177" s="44" t="s">
        <v>16</v>
      </c>
    </row>
    <row r="178" spans="1:6" ht="15" customHeight="1" x14ac:dyDescent="0.25">
      <c r="A178" s="150" t="s">
        <v>104</v>
      </c>
      <c r="B178" s="151"/>
      <c r="C178" s="71"/>
      <c r="D178" s="45"/>
      <c r="E178" s="45"/>
      <c r="F178" s="46"/>
    </row>
    <row r="179" spans="1:6" ht="15" customHeight="1" x14ac:dyDescent="0.25">
      <c r="A179" s="152"/>
      <c r="B179" s="153"/>
      <c r="C179" s="72"/>
      <c r="D179" s="47"/>
      <c r="E179" s="47"/>
      <c r="F179" s="48"/>
    </row>
    <row r="180" spans="1:6" ht="15" customHeight="1" x14ac:dyDescent="0.25">
      <c r="A180" s="154" t="s">
        <v>6</v>
      </c>
      <c r="B180" s="156" t="s">
        <v>74</v>
      </c>
      <c r="C180" s="144" t="s">
        <v>78</v>
      </c>
      <c r="D180" s="158">
        <f>SUM(F180)</f>
        <v>2000</v>
      </c>
      <c r="E180" s="160" t="s">
        <v>8</v>
      </c>
      <c r="F180" s="161">
        <v>2000</v>
      </c>
    </row>
    <row r="181" spans="1:6" ht="15" customHeight="1" x14ac:dyDescent="0.25">
      <c r="A181" s="155"/>
      <c r="B181" s="157"/>
      <c r="C181" s="200"/>
      <c r="D181" s="159"/>
      <c r="E181" s="160"/>
      <c r="F181" s="161"/>
    </row>
    <row r="182" spans="1:6" ht="15" customHeight="1" x14ac:dyDescent="0.25">
      <c r="A182" s="155"/>
      <c r="B182" s="157"/>
      <c r="C182" s="147"/>
      <c r="D182" s="159"/>
      <c r="E182" s="160"/>
      <c r="F182" s="161"/>
    </row>
    <row r="183" spans="1:6" ht="15" customHeight="1" x14ac:dyDescent="0.25">
      <c r="A183" s="139" t="s">
        <v>29</v>
      </c>
      <c r="B183" s="140"/>
      <c r="C183" s="76"/>
      <c r="D183" s="141">
        <f>SUM(D180)</f>
        <v>2000</v>
      </c>
      <c r="E183" s="142"/>
      <c r="F183" s="143"/>
    </row>
    <row r="184" spans="1:6" ht="15.75" x14ac:dyDescent="0.25">
      <c r="A184" s="34"/>
      <c r="B184" s="34"/>
      <c r="C184" s="34"/>
      <c r="D184" s="35"/>
      <c r="E184" s="35"/>
      <c r="F184" s="35"/>
    </row>
    <row r="185" spans="1:6" ht="15" customHeight="1" x14ac:dyDescent="0.25">
      <c r="A185" s="205" t="s">
        <v>43</v>
      </c>
      <c r="B185" s="205"/>
      <c r="C185" s="68"/>
      <c r="D185" s="225">
        <f>SUM(D63,C79,C96,C115,D127,D139,D149,D161,D172,D183)</f>
        <v>1047332</v>
      </c>
      <c r="E185" s="225"/>
      <c r="F185" s="67" t="s">
        <v>118</v>
      </c>
    </row>
    <row r="186" spans="1:6" ht="15" customHeight="1" x14ac:dyDescent="0.25">
      <c r="A186" s="13"/>
      <c r="B186" s="13"/>
      <c r="C186" s="13"/>
      <c r="D186" s="11"/>
      <c r="E186" s="14"/>
      <c r="F186" s="14"/>
    </row>
    <row r="187" spans="1:6" x14ac:dyDescent="0.25">
      <c r="A187" s="6"/>
      <c r="B187" s="6"/>
      <c r="C187" s="6"/>
      <c r="D187" s="26"/>
      <c r="E187" s="6"/>
      <c r="F187" s="6"/>
    </row>
    <row r="188" spans="1:6" x14ac:dyDescent="0.25">
      <c r="A188" s="183" t="s">
        <v>12</v>
      </c>
      <c r="B188" s="183"/>
      <c r="C188" s="183"/>
      <c r="D188" s="183"/>
      <c r="E188" s="183"/>
      <c r="F188" s="183"/>
    </row>
    <row r="189" spans="1:6" x14ac:dyDescent="0.25">
      <c r="A189" s="6"/>
      <c r="B189" s="6"/>
      <c r="C189" s="6"/>
      <c r="D189" s="6"/>
      <c r="E189" s="6"/>
      <c r="F189" s="6"/>
    </row>
    <row r="190" spans="1:6" x14ac:dyDescent="0.25">
      <c r="A190" s="6" t="s">
        <v>126</v>
      </c>
      <c r="B190" s="6"/>
      <c r="C190" s="6"/>
      <c r="D190" s="6"/>
      <c r="E190" s="6"/>
      <c r="F190" s="6"/>
    </row>
    <row r="191" spans="1:6" x14ac:dyDescent="0.25">
      <c r="A191" s="6"/>
      <c r="B191" s="6"/>
      <c r="C191" s="6"/>
      <c r="D191" s="6"/>
      <c r="E191" s="6"/>
      <c r="F191" s="6"/>
    </row>
    <row r="192" spans="1:6" x14ac:dyDescent="0.25">
      <c r="A192" s="6"/>
      <c r="B192" s="6"/>
      <c r="C192" s="6"/>
      <c r="D192" s="183" t="s">
        <v>75</v>
      </c>
      <c r="E192" s="183"/>
      <c r="F192" s="183"/>
    </row>
    <row r="193" spans="1:6" x14ac:dyDescent="0.25">
      <c r="A193" s="6"/>
      <c r="B193" s="6"/>
      <c r="C193" s="6"/>
      <c r="D193" s="183" t="s">
        <v>76</v>
      </c>
      <c r="E193" s="183"/>
      <c r="F193" s="183"/>
    </row>
  </sheetData>
  <mergeCells count="168">
    <mergeCell ref="E47:E48"/>
    <mergeCell ref="F47:F48"/>
    <mergeCell ref="C119:C120"/>
    <mergeCell ref="A63:B63"/>
    <mergeCell ref="D63:F63"/>
    <mergeCell ref="A94:A95"/>
    <mergeCell ref="A87:A88"/>
    <mergeCell ref="A79:B79"/>
    <mergeCell ref="A85:B86"/>
    <mergeCell ref="A96:B96"/>
    <mergeCell ref="D67:D68"/>
    <mergeCell ref="E67:F67"/>
    <mergeCell ref="A70:A72"/>
    <mergeCell ref="B70:B72"/>
    <mergeCell ref="D70:D72"/>
    <mergeCell ref="E70:E72"/>
    <mergeCell ref="F70:F72"/>
    <mergeCell ref="A57:A58"/>
    <mergeCell ref="A47:A52"/>
    <mergeCell ref="B47:B52"/>
    <mergeCell ref="C47:C52"/>
    <mergeCell ref="D47:D52"/>
    <mergeCell ref="C57:C58"/>
    <mergeCell ref="C67:C68"/>
    <mergeCell ref="D124:D126"/>
    <mergeCell ref="C100:C101"/>
    <mergeCell ref="E83:F83"/>
    <mergeCell ref="E87:E93"/>
    <mergeCell ref="F87:F93"/>
    <mergeCell ref="E94:E95"/>
    <mergeCell ref="F94:F95"/>
    <mergeCell ref="D139:F139"/>
    <mergeCell ref="D137:D138"/>
    <mergeCell ref="E137:E138"/>
    <mergeCell ref="F137:F138"/>
    <mergeCell ref="D127:F127"/>
    <mergeCell ref="E108:E113"/>
    <mergeCell ref="C153:C154"/>
    <mergeCell ref="C165:C166"/>
    <mergeCell ref="A132:B133"/>
    <mergeCell ref="A147:A148"/>
    <mergeCell ref="B147:B148"/>
    <mergeCell ref="C147:C148"/>
    <mergeCell ref="A124:A126"/>
    <mergeCell ref="B124:B126"/>
    <mergeCell ref="C124:C126"/>
    <mergeCell ref="B137:B138"/>
    <mergeCell ref="C137:C138"/>
    <mergeCell ref="A127:B127"/>
    <mergeCell ref="A139:B139"/>
    <mergeCell ref="C130:C131"/>
    <mergeCell ref="C142:C143"/>
    <mergeCell ref="A137:A138"/>
    <mergeCell ref="D193:F193"/>
    <mergeCell ref="E142:F142"/>
    <mergeCell ref="A149:B149"/>
    <mergeCell ref="A142:B143"/>
    <mergeCell ref="D142:D143"/>
    <mergeCell ref="D192:F192"/>
    <mergeCell ref="A188:F188"/>
    <mergeCell ref="A144:B144"/>
    <mergeCell ref="A153:B154"/>
    <mergeCell ref="D153:D154"/>
    <mergeCell ref="E153:F153"/>
    <mergeCell ref="A155:B156"/>
    <mergeCell ref="D145:D146"/>
    <mergeCell ref="D149:F149"/>
    <mergeCell ref="C176:C177"/>
    <mergeCell ref="D185:E185"/>
    <mergeCell ref="C180:C182"/>
    <mergeCell ref="C157:C160"/>
    <mergeCell ref="C145:C146"/>
    <mergeCell ref="C169:C171"/>
    <mergeCell ref="D147:D148"/>
    <mergeCell ref="B145:B146"/>
    <mergeCell ref="A145:A146"/>
    <mergeCell ref="F157:F160"/>
    <mergeCell ref="H56:H57"/>
    <mergeCell ref="A185:B185"/>
    <mergeCell ref="A172:B172"/>
    <mergeCell ref="D172:F172"/>
    <mergeCell ref="E169:E171"/>
    <mergeCell ref="F169:F171"/>
    <mergeCell ref="A165:B166"/>
    <mergeCell ref="D165:D166"/>
    <mergeCell ref="E165:F165"/>
    <mergeCell ref="A167:B168"/>
    <mergeCell ref="A169:A171"/>
    <mergeCell ref="B169:B171"/>
    <mergeCell ref="D169:D171"/>
    <mergeCell ref="A161:B161"/>
    <mergeCell ref="D161:F161"/>
    <mergeCell ref="B55:B56"/>
    <mergeCell ref="B57:B58"/>
    <mergeCell ref="A100:B101"/>
    <mergeCell ref="D100:D101"/>
    <mergeCell ref="E100:F100"/>
    <mergeCell ref="A102:B103"/>
    <mergeCell ref="D94:D95"/>
    <mergeCell ref="B87:B88"/>
    <mergeCell ref="D87:D88"/>
    <mergeCell ref="F49:F52"/>
    <mergeCell ref="A121:B122"/>
    <mergeCell ref="B94:B95"/>
    <mergeCell ref="D119:D120"/>
    <mergeCell ref="A119:B120"/>
    <mergeCell ref="A115:B115"/>
    <mergeCell ref="C115:F115"/>
    <mergeCell ref="A104:A106"/>
    <mergeCell ref="B104:B106"/>
    <mergeCell ref="C94:C95"/>
    <mergeCell ref="C96:F96"/>
    <mergeCell ref="E104:E106"/>
    <mergeCell ref="F104:F106"/>
    <mergeCell ref="E119:F119"/>
    <mergeCell ref="D104:D106"/>
    <mergeCell ref="F108:F113"/>
    <mergeCell ref="C70:C72"/>
    <mergeCell ref="C83:C84"/>
    <mergeCell ref="C79:F79"/>
    <mergeCell ref="C55:C56"/>
    <mergeCell ref="D55:D56"/>
    <mergeCell ref="D57:D58"/>
    <mergeCell ref="A83:B84"/>
    <mergeCell ref="D83:D84"/>
    <mergeCell ref="A6:F6"/>
    <mergeCell ref="A7:F7"/>
    <mergeCell ref="A8:F8"/>
    <mergeCell ref="A43:A46"/>
    <mergeCell ref="D43:D46"/>
    <mergeCell ref="C40:C41"/>
    <mergeCell ref="E40:F40"/>
    <mergeCell ref="D40:D41"/>
    <mergeCell ref="A40:B41"/>
    <mergeCell ref="A42:B42"/>
    <mergeCell ref="A10:F10"/>
    <mergeCell ref="A11:F11"/>
    <mergeCell ref="A13:F13"/>
    <mergeCell ref="A20:F20"/>
    <mergeCell ref="A36:F36"/>
    <mergeCell ref="C43:C46"/>
    <mergeCell ref="B43:B46"/>
    <mergeCell ref="A18:F18"/>
    <mergeCell ref="A16:F16"/>
    <mergeCell ref="A55:A56"/>
    <mergeCell ref="A67:B68"/>
    <mergeCell ref="A69:B69"/>
    <mergeCell ref="E49:E52"/>
    <mergeCell ref="A183:B183"/>
    <mergeCell ref="D183:F183"/>
    <mergeCell ref="C104:C106"/>
    <mergeCell ref="C87:C88"/>
    <mergeCell ref="A176:B177"/>
    <mergeCell ref="D176:D177"/>
    <mergeCell ref="E176:F176"/>
    <mergeCell ref="A178:B179"/>
    <mergeCell ref="A180:A182"/>
    <mergeCell ref="B180:B182"/>
    <mergeCell ref="D180:D182"/>
    <mergeCell ref="E180:E182"/>
    <mergeCell ref="F180:F182"/>
    <mergeCell ref="E157:E160"/>
    <mergeCell ref="D157:D160"/>
    <mergeCell ref="B157:B160"/>
    <mergeCell ref="A157:A160"/>
    <mergeCell ref="E130:F130"/>
    <mergeCell ref="D130:D131"/>
    <mergeCell ref="A130:B131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34" max="5" man="1"/>
    <brk id="64" max="5" man="1"/>
    <brk id="97" max="5" man="1"/>
    <brk id="139" max="5" man="1"/>
    <brk id="17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2024-12-10T09:04:11Z</cp:lastPrinted>
  <dcterms:created xsi:type="dcterms:W3CDTF">2014-12-11T12:04:21Z</dcterms:created>
  <dcterms:modified xsi:type="dcterms:W3CDTF">2024-12-19T08:25:27Z</dcterms:modified>
</cp:coreProperties>
</file>