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3\I. Izmjena i dopuna Proračuna za 2023 - prijedlog\I. Izmjena i dopuna Proračuna za 2023\"/>
    </mc:Choice>
  </mc:AlternateContent>
  <xr:revisionPtr revIDLastSave="0" documentId="13_ncr:1_{02F86542-6EDF-4252-945F-027CEF914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List1!$A$1:$F$214</definedName>
  </definedNames>
  <calcPr calcId="191029"/>
</workbook>
</file>

<file path=xl/calcChain.xml><?xml version="1.0" encoding="utf-8"?>
<calcChain xmlns="http://schemas.openxmlformats.org/spreadsheetml/2006/main">
  <c r="D36" i="1" l="1"/>
  <c r="D27" i="1"/>
  <c r="D26" i="1"/>
  <c r="D151" i="1"/>
  <c r="D176" i="1"/>
  <c r="D34" i="1" l="1"/>
  <c r="D35" i="1"/>
  <c r="D33" i="1"/>
  <c r="D32" i="1"/>
  <c r="D29" i="1"/>
  <c r="D28" i="1"/>
  <c r="D99" i="1"/>
  <c r="F113" i="1" l="1"/>
  <c r="D77" i="1"/>
  <c r="D30" i="1" l="1"/>
  <c r="G54" i="1"/>
  <c r="D60" i="1"/>
  <c r="D58" i="1"/>
  <c r="D52" i="1"/>
  <c r="D62" i="1"/>
  <c r="D69" i="1"/>
  <c r="D68" i="1"/>
  <c r="D67" i="1"/>
  <c r="D81" i="1"/>
  <c r="D119" i="1"/>
  <c r="D143" i="1"/>
  <c r="D154" i="1"/>
  <c r="D129" i="1"/>
  <c r="C101" i="1" l="1"/>
  <c r="D139" i="1"/>
  <c r="D142" i="1"/>
  <c r="D145" i="1" l="1"/>
  <c r="D188" i="1"/>
  <c r="D192" i="1" s="1"/>
  <c r="D112" i="1"/>
  <c r="D200" i="1" l="1"/>
  <c r="D203" i="1" s="1"/>
  <c r="D82" i="1"/>
  <c r="D83" i="1"/>
  <c r="D80" i="1"/>
  <c r="C84" i="1" l="1"/>
  <c r="F92" i="1"/>
  <c r="D31" i="1" s="1"/>
  <c r="D37" i="1" s="1"/>
  <c r="D64" i="1"/>
  <c r="D109" i="1"/>
  <c r="C121" i="1" s="1"/>
  <c r="D48" i="1"/>
  <c r="G96" i="1" l="1"/>
  <c r="D66" i="1"/>
  <c r="D61" i="1" l="1"/>
  <c r="D70" i="1" s="1"/>
  <c r="D180" i="1" l="1"/>
  <c r="D132" i="1"/>
  <c r="D168" i="1"/>
  <c r="D156" i="1"/>
  <c r="D205" i="1" l="1"/>
</calcChain>
</file>

<file path=xl/sharedStrings.xml><?xml version="1.0" encoding="utf-8"?>
<sst xmlns="http://schemas.openxmlformats.org/spreadsheetml/2006/main" count="293" uniqueCount="140">
  <si>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</si>
  <si>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</si>
  <si>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</si>
  <si>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</si>
  <si>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</si>
  <si>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</si>
  <si>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</si>
  <si>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</si>
  <si>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</si>
  <si>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</si>
  <si>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</si>
  <si>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</si>
  <si>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</si>
  <si>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</si>
  <si>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</si>
  <si>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</si>
  <si>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</si>
  <si>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</si>
  <si>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</si>
  <si>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</si>
  <si>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</si>
  <si>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</si>
  <si>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</si>
  <si>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</si>
  <si>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</si>
  <si>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</si>
  <si>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</si>
  <si>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</si>
  <si>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</si>
  <si>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</si>
  <si>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</si>
  <si>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</si>
  <si>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</si>
  <si>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</si>
  <si>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</si>
  <si>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</si>
  <si>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</si>
  <si>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</si>
  <si>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</si>
  <si>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</si>
  <si>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</si>
  <si>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</si>
  <si>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</si>
  <si>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</si>
  <si>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</si>
  <si>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</si>
  <si>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</si>
  <si>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</si>
  <si>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</si>
  <si>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</si>
  <si>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</si>
  <si>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</si>
  <si>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</si>
  <si>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PRIHODI OD PRODAJE ZEMLJIŠTA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</si>
  <si>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</si>
  <si>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</si>
  <si>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</si>
  <si>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</si>
  <si>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</si>
  <si>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</si>
  <si>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</si>
  <si>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VIŠAK PRIHODA</t>
  </si>
  <si>
    <t>5.1.</t>
  </si>
  <si>
    <t>5.2.</t>
  </si>
  <si>
    <t xml:space="preserve">Subvencija javnog prijevoza </t>
  </si>
  <si>
    <t>X. KOMUNALNI LINIJSKI PRIJEVOZ PUTNIKA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</si>
  <si>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</si>
  <si>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</si>
  <si>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</si>
  <si>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</si>
  <si>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</si>
  <si>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</si>
  <si>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</si>
  <si>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</si>
  <si>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</si>
  <si>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</si>
  <si>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</si>
  <si>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</si>
  <si>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</si>
  <si>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</si>
  <si>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</si>
  <si>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</si>
  <si>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</si>
  <si>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</si>
  <si>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>XI. ODRŽAVANJE GRAĐEVINA ZA GOSPODARENJE OTPADOM</t>
  </si>
  <si>
    <t xml:space="preserve">Održavanje reciklažnog dvorišta 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</si>
  <si>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</si>
  <si>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</si>
  <si>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</si>
  <si>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</si>
  <si>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</si>
  <si>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</si>
  <si>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</si>
  <si>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</si>
  <si>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</si>
  <si>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</si>
  <si>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</si>
  <si>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</si>
  <si>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</si>
  <si>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</si>
  <si>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</si>
  <si>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godišnji vozni red ZET-a za autobusnu liniju 176 i 177</t>
  </si>
  <si>
    <t>60,173 km' cesta + 11.546 m² parkirališta i drugih javnoprometnih površina</t>
  </si>
  <si>
    <t>---</t>
  </si>
  <si>
    <t>10.</t>
  </si>
  <si>
    <t>PRIHOD OD PRODAJE ZEMLJIŠTA</t>
  </si>
  <si>
    <t>Glavni i izvedbani projekt</t>
  </si>
  <si>
    <t>PLANIRANO 2023.</t>
  </si>
  <si>
    <t>Sredstva  potrebna  za  ostvarivanje  Programa  održavanja  komunalne  infrastrukture  u 2023. godini osigurati  će se iz slijedećih izvora:</t>
  </si>
  <si>
    <t>PRIHOD OD KOMUNALNOG DOPRINOSA</t>
  </si>
  <si>
    <t>11.</t>
  </si>
  <si>
    <t>PRIHODI OD KOMUNALNE NAKNADE</t>
  </si>
  <si>
    <t>Nogostup u Pešćenki</t>
  </si>
  <si>
    <t>2 x 1.0 km'</t>
  </si>
  <si>
    <t>Oprema za javne površine ( parkovne klupe, koševi, oglasne ploče, putokazi )</t>
  </si>
  <si>
    <t>EU FONDOVI</t>
  </si>
  <si>
    <t>1.65 km'</t>
  </si>
  <si>
    <t>6.1.</t>
  </si>
  <si>
    <t>6.2.</t>
  </si>
  <si>
    <t>6.3.</t>
  </si>
  <si>
    <t>Sanacija prometnica oštećenih u potresu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</si>
  <si>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</si>
  <si>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</si>
  <si>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</si>
  <si>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</si>
  <si>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</si>
  <si>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</si>
  <si>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</si>
  <si>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r>
      <t>10000,00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</si>
  <si>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>9.</t>
  </si>
  <si>
    <t>Bistra, 24.5.2023.</t>
  </si>
  <si>
    <t>URBROJ: 238-2-01-23-01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</si>
  <si>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22. sjednici održanoj 24.5.2023. godine donosi
</t>
  </si>
  <si>
    <t>U Programu održavanja komunalne infrastrukture za 2023. godinu ( Službeni glasnik Općine Bistra br. 14/22 ), u daljnjem tekstu Program, mijenja se članak 2. i glasi:</t>
  </si>
  <si>
    <t>EURA</t>
  </si>
  <si>
    <t>KLASA: 021-01/23-01/27</t>
  </si>
  <si>
    <t>Zamjenica predsjednika Općinskog vijeća</t>
  </si>
  <si>
    <t>Marija Gregurović</t>
  </si>
  <si>
    <t>I. Izmjenu Programa održavanja komunalne infrastrukture za 2023. godinu</t>
  </si>
  <si>
    <t>Ova Izmjena Programa stupa na snagu dan nakon dana objave u  Službenom glasniku Općine Bistra.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</si>
</sst>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5" borderId="30" applyNumberFormat="0" applyAlignment="0" applyProtection="0"/>
  </cellStyleXfs>
  <cellXfs count="2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left"/>
    </xf>
    <xf numFmtId="4" fontId="15" fillId="0" borderId="23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3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2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49" fontId="19" fillId="0" borderId="16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4" fontId="6" fillId="0" borderId="1" xfId="0" applyNumberFormat="1" applyFont="1" applyBorder="1"/>
    <xf numFmtId="4" fontId="6" fillId="0" borderId="5" xfId="0" applyNumberFormat="1" applyFont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3" fillId="0" borderId="10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7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5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 wrapText="1"/>
    </xf>
    <xf numFmtId="49" fontId="0" fillId="0" borderId="19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12" fillId="0" borderId="19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/>
    </xf>
    <xf numFmtId="4" fontId="13" fillId="3" borderId="20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12" fillId="2" borderId="3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3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4" fontId="12" fillId="0" borderId="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4" fontId="13" fillId="0" borderId="5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0" fontId="13" fillId="3" borderId="6" xfId="0" applyFont="1" applyFill="1" applyBorder="1" applyAlignment="1">
      <alignment horizontal="left" vertical="center" wrapText="1"/>
    </xf>
    <xf numFmtId="4" fontId="6" fillId="3" borderId="3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" fontId="12" fillId="4" borderId="27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49" fontId="21" fillId="2" borderId="16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6" xfId="0" applyNumberFormat="1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9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4" fontId="6" fillId="4" borderId="15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" fontId="12" fillId="4" borderId="5" xfId="0" applyNumberFormat="1" applyFont="1" applyFill="1" applyBorder="1" applyAlignment="1">
      <alignment horizontal="center" vertical="center"/>
    </xf>
    <xf numFmtId="4" fontId="20" fillId="5" borderId="1" xfId="1" applyNumberFormat="1" applyFont="1" applyBorder="1" applyAlignment="1">
      <alignment horizontal="center" vertical="center"/>
    </xf>
    <xf numFmtId="49" fontId="27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9" fontId="6" fillId="0" borderId="19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left" vertical="center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26" fillId="0" borderId="31" xfId="0" quotePrefix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/>
    </xf>
    <xf numFmtId="4" fontId="12" fillId="2" borderId="22" xfId="0" applyNumberFormat="1" applyFont="1" applyFill="1" applyBorder="1" applyAlignment="1">
      <alignment horizontal="center" vertical="center"/>
    </xf>
    <xf numFmtId="4" fontId="12" fillId="2" borderId="10" xfId="0" applyNumberFormat="1" applyFont="1" applyFill="1" applyBorder="1" applyAlignment="1">
      <alignment horizontal="center" vertical="center"/>
    </xf>
    <xf numFmtId="4" fontId="20" fillId="5" borderId="35" xfId="1" applyNumberFormat="1" applyFont="1" applyBorder="1" applyAlignment="1">
      <alignment horizontal="center" vertical="center" wrapText="1"/>
    </xf>
    <xf numFmtId="4" fontId="20" fillId="5" borderId="33" xfId="1" applyNumberFormat="1" applyFont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3" borderId="22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4"/>
  <sheetViews>
    <sheetView tabSelected="1" view="pageBreakPreview" topLeftCell="A181" zoomScaleNormal="100" zoomScaleSheetLayoutView="100" workbookViewId="0">
      <selection activeCell="A211" sqref="A211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196" t="s">
        <v>135</v>
      </c>
      <c r="B6" s="196"/>
      <c r="C6" s="196"/>
      <c r="D6" s="196"/>
      <c r="E6" s="196"/>
      <c r="F6" s="196"/>
    </row>
    <row r="7" spans="1:30" x14ac:dyDescent="0.25">
      <c r="A7" s="196" t="s">
        <v>131</v>
      </c>
      <c r="B7" s="196"/>
      <c r="C7" s="196"/>
      <c r="D7" s="196"/>
      <c r="E7" s="196"/>
      <c r="F7" s="196"/>
    </row>
    <row r="8" spans="1:30" x14ac:dyDescent="0.25">
      <c r="A8" s="196" t="s">
        <v>130</v>
      </c>
      <c r="B8" s="196"/>
      <c r="C8" s="196"/>
      <c r="D8" s="196"/>
      <c r="E8" s="196"/>
      <c r="F8" s="196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12" t="s">
        <v>132</v>
      </c>
      <c r="B10" s="212"/>
      <c r="C10" s="212"/>
      <c r="D10" s="212"/>
      <c r="E10" s="212"/>
      <c r="F10" s="2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96"/>
      <c r="B11" s="196"/>
      <c r="C11" s="196"/>
      <c r="D11" s="196"/>
      <c r="E11" s="196"/>
      <c r="F11" s="196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13" t="s">
        <v>138</v>
      </c>
      <c r="B13" s="214"/>
      <c r="C13" s="214"/>
      <c r="D13" s="214"/>
      <c r="E13" s="214"/>
      <c r="F13" s="214"/>
      <c r="G13" s="3"/>
      <c r="H13" s="3"/>
    </row>
    <row r="14" spans="1:30" ht="18.75" x14ac:dyDescent="0.3">
      <c r="A14" s="30"/>
      <c r="B14" s="31"/>
      <c r="C14" s="31"/>
      <c r="D14" s="31"/>
      <c r="E14" s="31"/>
      <c r="F14" s="31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215" t="s">
        <v>4</v>
      </c>
      <c r="B16" s="215"/>
      <c r="C16" s="215"/>
      <c r="D16" s="215"/>
      <c r="E16" s="215"/>
      <c r="F16" s="215"/>
      <c r="G16" s="4"/>
    </row>
    <row r="17" spans="1:8" ht="12.75" customHeight="1" x14ac:dyDescent="0.25">
      <c r="A17" s="25"/>
      <c r="B17" s="25"/>
      <c r="C17" s="25"/>
      <c r="D17" s="25"/>
      <c r="E17" s="25"/>
      <c r="F17" s="25"/>
    </row>
    <row r="18" spans="1:8" ht="27" customHeight="1" x14ac:dyDescent="0.25">
      <c r="A18" s="216" t="s">
        <v>133</v>
      </c>
      <c r="B18" s="216"/>
      <c r="C18" s="216"/>
      <c r="D18" s="216"/>
      <c r="E18" s="216"/>
      <c r="F18" s="216"/>
      <c r="G18" s="5"/>
      <c r="H18" s="5"/>
    </row>
    <row r="19" spans="1:8" x14ac:dyDescent="0.25">
      <c r="A19" s="8"/>
      <c r="B19" s="8"/>
      <c r="C19" s="8"/>
      <c r="D19" s="8"/>
      <c r="E19" s="8"/>
      <c r="F19" s="9"/>
      <c r="G19" s="5"/>
      <c r="H19" s="5"/>
    </row>
    <row r="20" spans="1:8" x14ac:dyDescent="0.25">
      <c r="A20" s="10"/>
      <c r="B20" s="10"/>
      <c r="C20" s="10"/>
      <c r="D20" s="10"/>
      <c r="E20" s="10"/>
      <c r="F20" s="10"/>
      <c r="G20" s="2"/>
      <c r="H20" s="2"/>
    </row>
    <row r="21" spans="1:8" ht="25.5" customHeight="1" x14ac:dyDescent="0.25">
      <c r="A21" s="212" t="s">
        <v>108</v>
      </c>
      <c r="B21" s="212"/>
      <c r="C21" s="212"/>
      <c r="D21" s="212"/>
      <c r="E21" s="212"/>
      <c r="F21" s="212"/>
    </row>
    <row r="22" spans="1:8" x14ac:dyDescent="0.25">
      <c r="A22" s="10"/>
      <c r="B22" s="10"/>
      <c r="C22" s="10"/>
      <c r="D22" s="10"/>
      <c r="E22" s="10"/>
      <c r="F22" s="10"/>
      <c r="G22" s="2"/>
      <c r="H22" s="2"/>
    </row>
    <row r="23" spans="1:8" x14ac:dyDescent="0.25">
      <c r="A23" s="10"/>
      <c r="B23" s="10"/>
      <c r="C23" s="10"/>
      <c r="D23" s="10"/>
      <c r="E23" s="10"/>
      <c r="F23" s="10"/>
      <c r="G23" s="2"/>
      <c r="H23" s="2"/>
    </row>
    <row r="24" spans="1:8" x14ac:dyDescent="0.25">
      <c r="A24" s="7"/>
      <c r="B24" s="7"/>
      <c r="C24" s="7"/>
      <c r="D24" s="7"/>
      <c r="E24" s="7"/>
      <c r="F24" s="7"/>
    </row>
    <row r="25" spans="1:8" x14ac:dyDescent="0.25">
      <c r="A25" s="20" t="s">
        <v>13</v>
      </c>
      <c r="B25" s="20" t="s">
        <v>5</v>
      </c>
      <c r="C25" s="20"/>
      <c r="D25" s="36" t="s">
        <v>107</v>
      </c>
      <c r="E25" s="7"/>
      <c r="F25" s="7"/>
    </row>
    <row r="26" spans="1:8" x14ac:dyDescent="0.25">
      <c r="A26" s="11" t="s">
        <v>6</v>
      </c>
      <c r="B26" s="11" t="s">
        <v>8</v>
      </c>
      <c r="C26" s="11"/>
      <c r="D26" s="74">
        <f>SUM(F48,F53,F58,F62,F64,F67,F68,F69,F153,F176,F188,F120,F144)</f>
        <v>539296</v>
      </c>
      <c r="E26" s="7"/>
      <c r="F26" s="7"/>
    </row>
    <row r="27" spans="1:8" x14ac:dyDescent="0.25">
      <c r="A27" s="11" t="s">
        <v>7</v>
      </c>
      <c r="B27" s="11" t="s">
        <v>52</v>
      </c>
      <c r="C27" s="11"/>
      <c r="D27" s="74">
        <f>SUM(F55,F151,F179)</f>
        <v>38180</v>
      </c>
      <c r="E27" s="7"/>
      <c r="F27" s="7"/>
    </row>
    <row r="28" spans="1:8" x14ac:dyDescent="0.25">
      <c r="A28" s="11" t="s">
        <v>9</v>
      </c>
      <c r="B28" s="11" t="s">
        <v>26</v>
      </c>
      <c r="C28" s="11"/>
      <c r="D28" s="74">
        <f>SUM(F52)</f>
        <v>1330</v>
      </c>
      <c r="E28" s="7"/>
      <c r="F28" s="7"/>
    </row>
    <row r="29" spans="1:8" x14ac:dyDescent="0.25">
      <c r="A29" s="11" t="s">
        <v>10</v>
      </c>
      <c r="B29" s="11" t="s">
        <v>28</v>
      </c>
      <c r="C29" s="11"/>
      <c r="D29" s="74">
        <f>SUM(F63,F65)</f>
        <v>74640</v>
      </c>
      <c r="E29" s="7"/>
      <c r="F29" s="7"/>
    </row>
    <row r="30" spans="1:8" x14ac:dyDescent="0.25">
      <c r="A30" s="11" t="s">
        <v>22</v>
      </c>
      <c r="B30" s="11" t="s">
        <v>19</v>
      </c>
      <c r="C30" s="11"/>
      <c r="D30" s="74">
        <f>SUM(F54,F60,F77:F83,F109,F113,F154,F164)</f>
        <v>240000</v>
      </c>
      <c r="E30" s="7"/>
      <c r="F30" s="7"/>
    </row>
    <row r="31" spans="1:8" x14ac:dyDescent="0.25">
      <c r="A31" s="109" t="s">
        <v>23</v>
      </c>
      <c r="B31" s="12" t="s">
        <v>109</v>
      </c>
      <c r="C31" s="12"/>
      <c r="D31" s="75">
        <f>SUM(F49,F56,F92,F99,F129,F139,F142,F155,F200)</f>
        <v>442366</v>
      </c>
      <c r="E31" s="7"/>
      <c r="F31" s="7"/>
    </row>
    <row r="32" spans="1:8" x14ac:dyDescent="0.25">
      <c r="A32" s="100" t="s">
        <v>30</v>
      </c>
      <c r="B32" s="12" t="s">
        <v>27</v>
      </c>
      <c r="C32" s="12"/>
      <c r="D32" s="75">
        <f>SUM(F50)</f>
        <v>14000</v>
      </c>
      <c r="E32" s="7"/>
      <c r="F32" s="7"/>
    </row>
    <row r="33" spans="1:7" x14ac:dyDescent="0.25">
      <c r="A33" s="100" t="s">
        <v>31</v>
      </c>
      <c r="B33" s="12" t="s">
        <v>21</v>
      </c>
      <c r="C33" s="12"/>
      <c r="D33" s="75">
        <f>SUM(F51)</f>
        <v>104860</v>
      </c>
      <c r="E33" s="7"/>
      <c r="F33" s="7"/>
    </row>
    <row r="34" spans="1:7" x14ac:dyDescent="0.25">
      <c r="A34" s="100" t="s">
        <v>129</v>
      </c>
      <c r="B34" s="12" t="s">
        <v>115</v>
      </c>
      <c r="C34" s="12"/>
      <c r="D34" s="75">
        <f>SUM(F59)</f>
        <v>469608</v>
      </c>
      <c r="E34" s="7"/>
      <c r="F34" s="7"/>
    </row>
    <row r="35" spans="1:7" x14ac:dyDescent="0.25">
      <c r="A35" s="100" t="s">
        <v>104</v>
      </c>
      <c r="B35" s="12" t="s">
        <v>53</v>
      </c>
      <c r="C35" s="12"/>
      <c r="D35" s="75">
        <f>SUM(F119,F143)</f>
        <v>2120</v>
      </c>
      <c r="E35" s="7"/>
      <c r="F35" s="7"/>
    </row>
    <row r="36" spans="1:7" x14ac:dyDescent="0.25">
      <c r="A36" s="100" t="s">
        <v>110</v>
      </c>
      <c r="B36" s="12" t="s">
        <v>61</v>
      </c>
      <c r="C36" s="12"/>
      <c r="D36" s="75">
        <f>SUM(F57,F191)</f>
        <v>120624</v>
      </c>
      <c r="E36" s="7"/>
      <c r="F36" s="7"/>
    </row>
    <row r="37" spans="1:7" x14ac:dyDescent="0.25">
      <c r="A37" s="11"/>
      <c r="B37" s="15" t="s">
        <v>11</v>
      </c>
      <c r="C37" s="15"/>
      <c r="D37" s="16">
        <f>SUM(D26,D27,D28,D29,D30,D31,D32,D33,D34,D35,D36)</f>
        <v>2047024</v>
      </c>
      <c r="E37" s="7"/>
      <c r="F37" s="7"/>
    </row>
    <row r="38" spans="1:7" x14ac:dyDescent="0.25">
      <c r="A38" s="7"/>
      <c r="B38" s="6"/>
      <c r="C38" s="6"/>
      <c r="D38" s="19"/>
      <c r="E38" s="7"/>
      <c r="F38" s="7"/>
    </row>
    <row r="39" spans="1:7" x14ac:dyDescent="0.25">
      <c r="A39" s="7"/>
      <c r="B39" s="6"/>
      <c r="C39" s="6"/>
      <c r="D39" s="19"/>
      <c r="E39" s="7"/>
      <c r="F39" s="7"/>
    </row>
    <row r="40" spans="1:7" x14ac:dyDescent="0.25">
      <c r="A40" s="7"/>
      <c r="B40" s="6"/>
      <c r="C40" s="6"/>
      <c r="D40" s="19"/>
      <c r="E40" s="7"/>
      <c r="F40" s="7"/>
    </row>
    <row r="41" spans="1:7" x14ac:dyDescent="0.25">
      <c r="A41" s="215" t="s">
        <v>12</v>
      </c>
      <c r="B41" s="215"/>
      <c r="C41" s="215"/>
      <c r="D41" s="215"/>
      <c r="E41" s="215"/>
      <c r="F41" s="215"/>
      <c r="G41" s="4"/>
    </row>
    <row r="42" spans="1:7" x14ac:dyDescent="0.25">
      <c r="A42" s="7"/>
      <c r="B42" s="7"/>
      <c r="C42" s="7"/>
      <c r="D42" s="7"/>
      <c r="E42" s="7"/>
      <c r="F42" s="7"/>
    </row>
    <row r="43" spans="1:7" x14ac:dyDescent="0.25">
      <c r="A43" s="7" t="s">
        <v>14</v>
      </c>
      <c r="B43" s="7"/>
      <c r="C43" s="7"/>
      <c r="D43" s="7"/>
      <c r="E43" s="7"/>
      <c r="F43" s="7"/>
    </row>
    <row r="44" spans="1:7" x14ac:dyDescent="0.25">
      <c r="A44" s="7"/>
      <c r="B44" s="7"/>
      <c r="C44" s="7"/>
      <c r="D44" s="7"/>
      <c r="E44" s="7"/>
      <c r="F44" s="7"/>
    </row>
    <row r="45" spans="1:7" x14ac:dyDescent="0.25">
      <c r="A45" s="209" t="s">
        <v>15</v>
      </c>
      <c r="B45" s="209"/>
      <c r="C45" s="191" t="s">
        <v>74</v>
      </c>
      <c r="D45" s="209" t="s">
        <v>16</v>
      </c>
      <c r="E45" s="208" t="s">
        <v>17</v>
      </c>
      <c r="F45" s="208"/>
    </row>
    <row r="46" spans="1:7" x14ac:dyDescent="0.25">
      <c r="A46" s="209"/>
      <c r="B46" s="209"/>
      <c r="C46" s="192"/>
      <c r="D46" s="209"/>
      <c r="E46" s="13" t="s">
        <v>18</v>
      </c>
      <c r="F46" s="13" t="s">
        <v>16</v>
      </c>
    </row>
    <row r="47" spans="1:7" ht="30" customHeight="1" x14ac:dyDescent="0.25">
      <c r="A47" s="210" t="s">
        <v>34</v>
      </c>
      <c r="B47" s="211"/>
      <c r="C47" s="84"/>
      <c r="D47" s="26"/>
      <c r="E47" s="26"/>
      <c r="F47" s="27"/>
    </row>
    <row r="48" spans="1:7" ht="50.25" customHeight="1" x14ac:dyDescent="0.25">
      <c r="A48" s="197" t="s">
        <v>6</v>
      </c>
      <c r="B48" s="200" t="s">
        <v>32</v>
      </c>
      <c r="C48" s="204" t="s">
        <v>128</v>
      </c>
      <c r="D48" s="202">
        <f>SUM(F48:F51)</f>
        <v>302885</v>
      </c>
      <c r="E48" s="21" t="s">
        <v>8</v>
      </c>
      <c r="F48" s="22">
        <v>13395</v>
      </c>
    </row>
    <row r="49" spans="1:8" ht="50.25" customHeight="1" x14ac:dyDescent="0.25">
      <c r="A49" s="198"/>
      <c r="B49" s="201"/>
      <c r="C49" s="205"/>
      <c r="D49" s="203"/>
      <c r="E49" s="21" t="s">
        <v>109</v>
      </c>
      <c r="F49" s="22">
        <v>170630</v>
      </c>
    </row>
    <row r="50" spans="1:8" ht="36" customHeight="1" x14ac:dyDescent="0.25">
      <c r="A50" s="198"/>
      <c r="B50" s="201"/>
      <c r="C50" s="206"/>
      <c r="D50" s="203"/>
      <c r="E50" s="21" t="s">
        <v>27</v>
      </c>
      <c r="F50" s="22">
        <v>14000</v>
      </c>
      <c r="G50" s="33"/>
    </row>
    <row r="51" spans="1:8" ht="47.25" customHeight="1" x14ac:dyDescent="0.25">
      <c r="A51" s="199"/>
      <c r="B51" s="201"/>
      <c r="C51" s="207"/>
      <c r="D51" s="203"/>
      <c r="E51" s="21" t="s">
        <v>21</v>
      </c>
      <c r="F51" s="22">
        <v>104860</v>
      </c>
    </row>
    <row r="52" spans="1:8" ht="24" customHeight="1" x14ac:dyDescent="0.25">
      <c r="A52" s="187" t="s">
        <v>7</v>
      </c>
      <c r="B52" s="163" t="s">
        <v>35</v>
      </c>
      <c r="C52" s="122" t="s">
        <v>122</v>
      </c>
      <c r="D52" s="183">
        <f>SUM(F52:F57)</f>
        <v>159630</v>
      </c>
      <c r="E52" s="73" t="s">
        <v>56</v>
      </c>
      <c r="F52" s="78">
        <v>1330</v>
      </c>
    </row>
    <row r="53" spans="1:8" ht="24" x14ac:dyDescent="0.25">
      <c r="A53" s="188"/>
      <c r="B53" s="164"/>
      <c r="C53" s="123"/>
      <c r="D53" s="144"/>
      <c r="E53" s="115" t="s">
        <v>8</v>
      </c>
      <c r="F53" s="78">
        <v>38620</v>
      </c>
    </row>
    <row r="54" spans="1:8" ht="38.25" customHeight="1" x14ac:dyDescent="0.25">
      <c r="A54" s="188"/>
      <c r="B54" s="164"/>
      <c r="C54" s="123"/>
      <c r="D54" s="144"/>
      <c r="E54" s="79" t="s">
        <v>19</v>
      </c>
      <c r="F54" s="78">
        <v>54260</v>
      </c>
      <c r="G54" s="33">
        <f>SUM(F54,F77:F83,F109,F113,F60)</f>
        <v>188460</v>
      </c>
    </row>
    <row r="55" spans="1:8" ht="27.75" customHeight="1" x14ac:dyDescent="0.25">
      <c r="A55" s="188"/>
      <c r="B55" s="164"/>
      <c r="C55" s="123"/>
      <c r="D55" s="144"/>
      <c r="E55" s="79" t="s">
        <v>52</v>
      </c>
      <c r="F55" s="78">
        <v>21380</v>
      </c>
    </row>
    <row r="56" spans="1:8" ht="38.25" customHeight="1" x14ac:dyDescent="0.25">
      <c r="A56" s="188"/>
      <c r="B56" s="164"/>
      <c r="C56" s="123"/>
      <c r="D56" s="144"/>
      <c r="E56" s="79" t="s">
        <v>109</v>
      </c>
      <c r="F56" s="78">
        <v>28416</v>
      </c>
    </row>
    <row r="57" spans="1:8" ht="27" customHeight="1" x14ac:dyDescent="0.25">
      <c r="A57" s="188"/>
      <c r="B57" s="164"/>
      <c r="C57" s="123"/>
      <c r="D57" s="144"/>
      <c r="E57" s="79" t="s">
        <v>61</v>
      </c>
      <c r="F57" s="78">
        <v>15624</v>
      </c>
    </row>
    <row r="58" spans="1:8" ht="27" customHeight="1" x14ac:dyDescent="0.25">
      <c r="A58" s="187" t="s">
        <v>9</v>
      </c>
      <c r="B58" s="163" t="s">
        <v>120</v>
      </c>
      <c r="C58" s="122" t="s">
        <v>116</v>
      </c>
      <c r="D58" s="183">
        <f>SUM(F58:F59)</f>
        <v>485369</v>
      </c>
      <c r="E58" s="28" t="s">
        <v>8</v>
      </c>
      <c r="F58" s="78">
        <v>15761</v>
      </c>
    </row>
    <row r="59" spans="1:8" ht="22.5" customHeight="1" x14ac:dyDescent="0.25">
      <c r="A59" s="195"/>
      <c r="B59" s="169"/>
      <c r="C59" s="124"/>
      <c r="D59" s="145"/>
      <c r="E59" s="28" t="s">
        <v>115</v>
      </c>
      <c r="F59" s="78">
        <v>469608</v>
      </c>
    </row>
    <row r="60" spans="1:8" ht="102" x14ac:dyDescent="0.25">
      <c r="A60" s="50" t="s">
        <v>10</v>
      </c>
      <c r="B60" s="24" t="s">
        <v>36</v>
      </c>
      <c r="C60" s="64" t="s">
        <v>76</v>
      </c>
      <c r="D60" s="116">
        <f>SUM(F60)</f>
        <v>5000</v>
      </c>
      <c r="E60" s="28" t="s">
        <v>19</v>
      </c>
      <c r="F60" s="29">
        <v>5000</v>
      </c>
    </row>
    <row r="61" spans="1:8" x14ac:dyDescent="0.25">
      <c r="A61" s="66" t="s">
        <v>22</v>
      </c>
      <c r="B61" s="67" t="s">
        <v>37</v>
      </c>
      <c r="C61" s="94" t="s">
        <v>77</v>
      </c>
      <c r="D61" s="80">
        <f>SUM(D62,D64)</f>
        <v>99520</v>
      </c>
      <c r="E61" s="72"/>
      <c r="F61" s="37"/>
    </row>
    <row r="62" spans="1:8" ht="24" x14ac:dyDescent="0.25">
      <c r="A62" s="217" t="s">
        <v>62</v>
      </c>
      <c r="B62" s="244" t="s">
        <v>44</v>
      </c>
      <c r="C62" s="189" t="s">
        <v>103</v>
      </c>
      <c r="D62" s="193">
        <f>SUM(F62:F63)</f>
        <v>45020</v>
      </c>
      <c r="E62" s="73" t="s">
        <v>8</v>
      </c>
      <c r="F62" s="35">
        <v>11380</v>
      </c>
      <c r="G62" s="33"/>
    </row>
    <row r="63" spans="1:8" ht="60" x14ac:dyDescent="0.25">
      <c r="A63" s="218"/>
      <c r="B63" s="245"/>
      <c r="C63" s="190"/>
      <c r="D63" s="194"/>
      <c r="E63" s="73" t="s">
        <v>75</v>
      </c>
      <c r="F63" s="35">
        <v>33640</v>
      </c>
      <c r="G63" s="33"/>
      <c r="H63" s="242"/>
    </row>
    <row r="64" spans="1:8" ht="24" x14ac:dyDescent="0.25">
      <c r="A64" s="217" t="s">
        <v>63</v>
      </c>
      <c r="B64" s="244" t="s">
        <v>45</v>
      </c>
      <c r="C64" s="189" t="s">
        <v>103</v>
      </c>
      <c r="D64" s="193">
        <f>SUM(F64:F65)</f>
        <v>54500</v>
      </c>
      <c r="E64" s="73" t="s">
        <v>8</v>
      </c>
      <c r="F64" s="35">
        <v>13500</v>
      </c>
      <c r="H64" s="242"/>
    </row>
    <row r="65" spans="1:7" ht="60" x14ac:dyDescent="0.25">
      <c r="A65" s="218"/>
      <c r="B65" s="245"/>
      <c r="C65" s="190"/>
      <c r="D65" s="194"/>
      <c r="E65" s="73" t="s">
        <v>75</v>
      </c>
      <c r="F65" s="35">
        <v>41000</v>
      </c>
      <c r="G65" s="33"/>
    </row>
    <row r="66" spans="1:7" ht="33" customHeight="1" x14ac:dyDescent="0.25">
      <c r="A66" s="105" t="s">
        <v>23</v>
      </c>
      <c r="B66" s="34" t="s">
        <v>25</v>
      </c>
      <c r="C66" s="34"/>
      <c r="D66" s="81">
        <f>SUM(D67:D69)</f>
        <v>17000</v>
      </c>
      <c r="E66" s="45"/>
      <c r="F66" s="46"/>
    </row>
    <row r="67" spans="1:7" ht="38.25" customHeight="1" x14ac:dyDescent="0.25">
      <c r="A67" s="106" t="s">
        <v>117</v>
      </c>
      <c r="B67" s="48" t="s">
        <v>58</v>
      </c>
      <c r="C67" s="99" t="s">
        <v>103</v>
      </c>
      <c r="D67" s="89">
        <f>SUM(F67)</f>
        <v>3300</v>
      </c>
      <c r="E67" s="28" t="s">
        <v>8</v>
      </c>
      <c r="F67" s="29">
        <v>3300</v>
      </c>
    </row>
    <row r="68" spans="1:7" ht="31.5" customHeight="1" x14ac:dyDescent="0.25">
      <c r="A68" s="106" t="s">
        <v>118</v>
      </c>
      <c r="B68" s="48" t="s">
        <v>59</v>
      </c>
      <c r="C68" s="99" t="s">
        <v>103</v>
      </c>
      <c r="D68" s="89">
        <f>SUM(F68)</f>
        <v>11000</v>
      </c>
      <c r="E68" s="28" t="s">
        <v>8</v>
      </c>
      <c r="F68" s="29">
        <v>11000</v>
      </c>
    </row>
    <row r="69" spans="1:7" ht="27.75" customHeight="1" x14ac:dyDescent="0.25">
      <c r="A69" s="107" t="s">
        <v>119</v>
      </c>
      <c r="B69" s="48" t="s">
        <v>60</v>
      </c>
      <c r="C69" s="99" t="s">
        <v>103</v>
      </c>
      <c r="D69" s="89">
        <f>SUM(F69)</f>
        <v>2700</v>
      </c>
      <c r="E69" s="28" t="s">
        <v>8</v>
      </c>
      <c r="F69" s="29">
        <v>2700</v>
      </c>
    </row>
    <row r="70" spans="1:7" ht="15.75" x14ac:dyDescent="0.25">
      <c r="A70" s="146" t="s">
        <v>33</v>
      </c>
      <c r="B70" s="147"/>
      <c r="C70" s="87"/>
      <c r="D70" s="148">
        <f>SUM(D66,D61,D60,D52,D48,D58)</f>
        <v>1069404</v>
      </c>
      <c r="E70" s="149"/>
      <c r="F70" s="150"/>
    </row>
    <row r="71" spans="1:7" ht="15.75" x14ac:dyDescent="0.25">
      <c r="A71" s="38"/>
      <c r="B71" s="38"/>
      <c r="C71" s="38"/>
      <c r="D71" s="39"/>
      <c r="E71" s="39"/>
      <c r="F71" s="39"/>
    </row>
    <row r="72" spans="1:7" ht="15.75" x14ac:dyDescent="0.25">
      <c r="A72" s="40"/>
      <c r="B72" s="40"/>
      <c r="C72" s="40"/>
      <c r="D72" s="41"/>
      <c r="E72" s="41"/>
      <c r="F72" s="41"/>
    </row>
    <row r="73" spans="1:7" ht="15.75" x14ac:dyDescent="0.25">
      <c r="A73" s="40"/>
      <c r="B73" s="40"/>
      <c r="C73" s="40"/>
      <c r="D73" s="41"/>
      <c r="E73" s="41"/>
      <c r="F73" s="41"/>
    </row>
    <row r="74" spans="1:7" x14ac:dyDescent="0.25">
      <c r="A74" s="153" t="s">
        <v>15</v>
      </c>
      <c r="B74" s="154"/>
      <c r="C74" s="191" t="s">
        <v>74</v>
      </c>
      <c r="D74" s="157" t="s">
        <v>16</v>
      </c>
      <c r="E74" s="158" t="s">
        <v>17</v>
      </c>
      <c r="F74" s="158"/>
    </row>
    <row r="75" spans="1:7" x14ac:dyDescent="0.25">
      <c r="A75" s="155"/>
      <c r="B75" s="156"/>
      <c r="C75" s="192"/>
      <c r="D75" s="157"/>
      <c r="E75" s="51" t="s">
        <v>18</v>
      </c>
      <c r="F75" s="51" t="s">
        <v>16</v>
      </c>
    </row>
    <row r="76" spans="1:7" ht="31.5" customHeight="1" x14ac:dyDescent="0.25">
      <c r="A76" s="236" t="s">
        <v>73</v>
      </c>
      <c r="B76" s="237"/>
      <c r="C76" s="88"/>
      <c r="D76" s="85"/>
      <c r="E76" s="85"/>
      <c r="F76" s="86"/>
    </row>
    <row r="77" spans="1:7" ht="11.25" customHeight="1" x14ac:dyDescent="0.25">
      <c r="A77" s="219" t="s">
        <v>6</v>
      </c>
      <c r="B77" s="163" t="s">
        <v>80</v>
      </c>
      <c r="C77" s="122" t="s">
        <v>96</v>
      </c>
      <c r="D77" s="183">
        <f>SUM(F77)</f>
        <v>5400</v>
      </c>
      <c r="E77" s="171" t="s">
        <v>19</v>
      </c>
      <c r="F77" s="174">
        <v>5400</v>
      </c>
    </row>
    <row r="78" spans="1:7" ht="12" customHeight="1" x14ac:dyDescent="0.25">
      <c r="A78" s="219"/>
      <c r="B78" s="164"/>
      <c r="C78" s="123"/>
      <c r="D78" s="144"/>
      <c r="E78" s="172"/>
      <c r="F78" s="175"/>
    </row>
    <row r="79" spans="1:7" ht="9.75" customHeight="1" x14ac:dyDescent="0.25">
      <c r="A79" s="219"/>
      <c r="B79" s="169"/>
      <c r="C79" s="124"/>
      <c r="D79" s="145"/>
      <c r="E79" s="173"/>
      <c r="F79" s="176"/>
    </row>
    <row r="80" spans="1:7" ht="35.25" customHeight="1" x14ac:dyDescent="0.25">
      <c r="A80" s="63" t="s">
        <v>7</v>
      </c>
      <c r="B80" s="24" t="s">
        <v>81</v>
      </c>
      <c r="C80" s="96" t="s">
        <v>95</v>
      </c>
      <c r="D80" s="80">
        <f>SUM(F80)</f>
        <v>3000</v>
      </c>
      <c r="E80" s="28" t="s">
        <v>19</v>
      </c>
      <c r="F80" s="29">
        <v>3000</v>
      </c>
    </row>
    <row r="81" spans="1:7" ht="36" x14ac:dyDescent="0.25">
      <c r="A81" s="47" t="s">
        <v>9</v>
      </c>
      <c r="B81" s="24" t="s">
        <v>112</v>
      </c>
      <c r="C81" s="96" t="s">
        <v>113</v>
      </c>
      <c r="D81" s="80">
        <f>SUM(F81)</f>
        <v>2400</v>
      </c>
      <c r="E81" s="28" t="s">
        <v>19</v>
      </c>
      <c r="F81" s="29">
        <v>2400</v>
      </c>
    </row>
    <row r="82" spans="1:7" ht="36" x14ac:dyDescent="0.25">
      <c r="A82" s="103" t="s">
        <v>10</v>
      </c>
      <c r="B82" s="95" t="s">
        <v>82</v>
      </c>
      <c r="C82" s="97" t="s">
        <v>97</v>
      </c>
      <c r="D82" s="80">
        <f>SUM(F82)</f>
        <v>1000</v>
      </c>
      <c r="E82" s="28" t="s">
        <v>19</v>
      </c>
      <c r="F82" s="29">
        <v>1000</v>
      </c>
    </row>
    <row r="83" spans="1:7" ht="36" x14ac:dyDescent="0.25">
      <c r="A83" s="104" t="s">
        <v>22</v>
      </c>
      <c r="B83" s="95" t="s">
        <v>83</v>
      </c>
      <c r="C83" s="98" t="s">
        <v>98</v>
      </c>
      <c r="D83" s="80">
        <f>SUM(F83)</f>
        <v>3400</v>
      </c>
      <c r="E83" s="28" t="s">
        <v>19</v>
      </c>
      <c r="F83" s="29">
        <v>3400</v>
      </c>
    </row>
    <row r="84" spans="1:7" x14ac:dyDescent="0.25">
      <c r="A84" s="238" t="s">
        <v>33</v>
      </c>
      <c r="B84" s="239"/>
      <c r="C84" s="148">
        <f>SUM(D77,D80,D82,D83,D81)</f>
        <v>15200</v>
      </c>
      <c r="D84" s="149"/>
      <c r="E84" s="149"/>
      <c r="F84" s="150"/>
    </row>
    <row r="85" spans="1:7" ht="15.75" x14ac:dyDescent="0.25">
      <c r="A85" s="40"/>
      <c r="B85" s="40"/>
      <c r="C85" s="40"/>
      <c r="D85" s="41"/>
      <c r="E85" s="41"/>
      <c r="F85" s="41"/>
    </row>
    <row r="86" spans="1:7" ht="15.75" x14ac:dyDescent="0.25">
      <c r="A86" s="40"/>
      <c r="B86" s="40"/>
      <c r="C86" s="40"/>
      <c r="D86" s="41"/>
      <c r="E86" s="41"/>
      <c r="F86" s="41"/>
    </row>
    <row r="87" spans="1:7" ht="15.75" x14ac:dyDescent="0.25">
      <c r="A87" s="40"/>
      <c r="B87" s="40"/>
      <c r="C87" s="40"/>
      <c r="D87" s="41"/>
      <c r="E87" s="41"/>
      <c r="F87" s="41"/>
    </row>
    <row r="88" spans="1:7" x14ac:dyDescent="0.25">
      <c r="A88" s="157" t="s">
        <v>15</v>
      </c>
      <c r="B88" s="157"/>
      <c r="C88" s="191" t="s">
        <v>74</v>
      </c>
      <c r="D88" s="157" t="s">
        <v>16</v>
      </c>
      <c r="E88" s="158" t="s">
        <v>17</v>
      </c>
      <c r="F88" s="158"/>
    </row>
    <row r="89" spans="1:7" x14ac:dyDescent="0.25">
      <c r="A89" s="157"/>
      <c r="B89" s="157"/>
      <c r="C89" s="192"/>
      <c r="D89" s="157"/>
      <c r="E89" s="51" t="s">
        <v>18</v>
      </c>
      <c r="F89" s="51" t="s">
        <v>16</v>
      </c>
    </row>
    <row r="90" spans="1:7" x14ac:dyDescent="0.25">
      <c r="A90" s="159" t="s">
        <v>72</v>
      </c>
      <c r="B90" s="160"/>
      <c r="C90" s="82"/>
      <c r="D90" s="52"/>
      <c r="E90" s="52"/>
      <c r="F90" s="53"/>
    </row>
    <row r="91" spans="1:7" x14ac:dyDescent="0.25">
      <c r="A91" s="161"/>
      <c r="B91" s="162"/>
      <c r="C91" s="83"/>
      <c r="D91" s="54"/>
      <c r="E91" s="54"/>
      <c r="F91" s="55"/>
    </row>
    <row r="92" spans="1:7" ht="15" customHeight="1" x14ac:dyDescent="0.25">
      <c r="A92" s="181" t="s">
        <v>6</v>
      </c>
      <c r="B92" s="240" t="s">
        <v>127</v>
      </c>
      <c r="C92" s="122" t="s">
        <v>90</v>
      </c>
      <c r="D92" s="248">
        <v>4000</v>
      </c>
      <c r="E92" s="171" t="s">
        <v>109</v>
      </c>
      <c r="F92" s="174">
        <f>SUM(D92:D98)</f>
        <v>31500</v>
      </c>
    </row>
    <row r="93" spans="1:7" ht="27.75" customHeight="1" x14ac:dyDescent="0.25">
      <c r="A93" s="182"/>
      <c r="B93" s="247"/>
      <c r="C93" s="124"/>
      <c r="D93" s="248"/>
      <c r="E93" s="172"/>
      <c r="F93" s="175"/>
    </row>
    <row r="94" spans="1:7" ht="63.75" x14ac:dyDescent="0.25">
      <c r="A94" s="63" t="s">
        <v>7</v>
      </c>
      <c r="B94" s="64" t="s">
        <v>126</v>
      </c>
      <c r="C94" s="96" t="s">
        <v>90</v>
      </c>
      <c r="D94" s="116">
        <v>4000</v>
      </c>
      <c r="E94" s="172"/>
      <c r="F94" s="175"/>
    </row>
    <row r="95" spans="1:7" ht="70.5" customHeight="1" x14ac:dyDescent="0.25">
      <c r="A95" s="63" t="s">
        <v>9</v>
      </c>
      <c r="B95" s="64" t="s">
        <v>125</v>
      </c>
      <c r="C95" s="96" t="s">
        <v>90</v>
      </c>
      <c r="D95" s="116">
        <v>7500</v>
      </c>
      <c r="E95" s="172"/>
      <c r="F95" s="175"/>
    </row>
    <row r="96" spans="1:7" ht="51" x14ac:dyDescent="0.25">
      <c r="A96" s="47" t="s">
        <v>10</v>
      </c>
      <c r="B96" s="65" t="s">
        <v>124</v>
      </c>
      <c r="C96" s="91" t="s">
        <v>90</v>
      </c>
      <c r="D96" s="116">
        <v>4500</v>
      </c>
      <c r="E96" s="172"/>
      <c r="F96" s="175"/>
      <c r="G96" s="33">
        <f>SUM(F92,F99)</f>
        <v>111500</v>
      </c>
    </row>
    <row r="97" spans="1:6" ht="63.75" x14ac:dyDescent="0.25">
      <c r="A97" s="47" t="s">
        <v>22</v>
      </c>
      <c r="B97" s="65" t="s">
        <v>78</v>
      </c>
      <c r="C97" s="97" t="s">
        <v>90</v>
      </c>
      <c r="D97" s="116">
        <v>4500</v>
      </c>
      <c r="E97" s="172"/>
      <c r="F97" s="175"/>
    </row>
    <row r="98" spans="1:6" ht="90" customHeight="1" x14ac:dyDescent="0.25">
      <c r="A98" s="63" t="s">
        <v>23</v>
      </c>
      <c r="B98" s="64" t="s">
        <v>123</v>
      </c>
      <c r="C98" s="96" t="s">
        <v>90</v>
      </c>
      <c r="D98" s="116">
        <v>7000</v>
      </c>
      <c r="E98" s="173"/>
      <c r="F98" s="176"/>
    </row>
    <row r="99" spans="1:6" ht="36" customHeight="1" x14ac:dyDescent="0.25">
      <c r="A99" s="181" t="s">
        <v>30</v>
      </c>
      <c r="B99" s="240" t="s">
        <v>79</v>
      </c>
      <c r="C99" s="122" t="s">
        <v>121</v>
      </c>
      <c r="D99" s="246">
        <f>SUM(F99)</f>
        <v>80000</v>
      </c>
      <c r="E99" s="171" t="s">
        <v>109</v>
      </c>
      <c r="F99" s="174">
        <v>80000</v>
      </c>
    </row>
    <row r="100" spans="1:6" x14ac:dyDescent="0.25">
      <c r="A100" s="182"/>
      <c r="B100" s="241"/>
      <c r="C100" s="124"/>
      <c r="D100" s="246"/>
      <c r="E100" s="173"/>
      <c r="F100" s="176"/>
    </row>
    <row r="101" spans="1:6" ht="15.75" x14ac:dyDescent="0.25">
      <c r="A101" s="146" t="s">
        <v>33</v>
      </c>
      <c r="B101" s="147"/>
      <c r="C101" s="148">
        <f>SUM(D92,D94,D95,D96,D97,D98,D99)</f>
        <v>111500</v>
      </c>
      <c r="D101" s="149"/>
      <c r="E101" s="149"/>
      <c r="F101" s="150"/>
    </row>
    <row r="102" spans="1:6" ht="15.75" x14ac:dyDescent="0.25">
      <c r="A102" s="38"/>
      <c r="B102" s="38"/>
      <c r="C102" s="38"/>
      <c r="D102" s="39"/>
      <c r="E102" s="39"/>
      <c r="F102" s="39"/>
    </row>
    <row r="103" spans="1:6" ht="15.75" x14ac:dyDescent="0.25">
      <c r="A103" s="40"/>
      <c r="B103" s="40"/>
      <c r="C103" s="40"/>
      <c r="D103" s="41"/>
      <c r="E103" s="41"/>
      <c r="F103" s="41"/>
    </row>
    <row r="104" spans="1:6" ht="15.75" x14ac:dyDescent="0.25">
      <c r="A104" s="40"/>
      <c r="B104" s="40"/>
      <c r="C104" s="40"/>
      <c r="D104" s="41"/>
      <c r="E104" s="41"/>
      <c r="F104" s="41"/>
    </row>
    <row r="105" spans="1:6" x14ac:dyDescent="0.25">
      <c r="A105" s="157" t="s">
        <v>15</v>
      </c>
      <c r="B105" s="157"/>
      <c r="C105" s="191" t="s">
        <v>74</v>
      </c>
      <c r="D105" s="157" t="s">
        <v>16</v>
      </c>
      <c r="E105" s="158" t="s">
        <v>17</v>
      </c>
      <c r="F105" s="158"/>
    </row>
    <row r="106" spans="1:6" x14ac:dyDescent="0.25">
      <c r="A106" s="157"/>
      <c r="B106" s="157"/>
      <c r="C106" s="192"/>
      <c r="D106" s="157"/>
      <c r="E106" s="51" t="s">
        <v>18</v>
      </c>
      <c r="F106" s="51" t="s">
        <v>16</v>
      </c>
    </row>
    <row r="107" spans="1:6" x14ac:dyDescent="0.25">
      <c r="A107" s="159" t="s">
        <v>71</v>
      </c>
      <c r="B107" s="160"/>
      <c r="C107" s="82"/>
      <c r="D107" s="52"/>
      <c r="E107" s="52"/>
      <c r="F107" s="53"/>
    </row>
    <row r="108" spans="1:6" x14ac:dyDescent="0.25">
      <c r="A108" s="161"/>
      <c r="B108" s="162"/>
      <c r="C108" s="83"/>
      <c r="D108" s="54"/>
      <c r="E108" s="54"/>
      <c r="F108" s="55"/>
    </row>
    <row r="109" spans="1:6" x14ac:dyDescent="0.25">
      <c r="A109" s="177" t="s">
        <v>6</v>
      </c>
      <c r="B109" s="163" t="s">
        <v>48</v>
      </c>
      <c r="C109" s="122" t="s">
        <v>93</v>
      </c>
      <c r="D109" s="233">
        <f>SUM(F109)</f>
        <v>35000</v>
      </c>
      <c r="E109" s="171" t="s">
        <v>19</v>
      </c>
      <c r="F109" s="174">
        <v>35000</v>
      </c>
    </row>
    <row r="110" spans="1:6" x14ac:dyDescent="0.25">
      <c r="A110" s="178"/>
      <c r="B110" s="164"/>
      <c r="C110" s="151"/>
      <c r="D110" s="234"/>
      <c r="E110" s="172"/>
      <c r="F110" s="175"/>
    </row>
    <row r="111" spans="1:6" x14ac:dyDescent="0.25">
      <c r="A111" s="179"/>
      <c r="B111" s="169"/>
      <c r="C111" s="152"/>
      <c r="D111" s="235"/>
      <c r="E111" s="173"/>
      <c r="F111" s="176"/>
    </row>
    <row r="112" spans="1:6" ht="15" customHeight="1" x14ac:dyDescent="0.25">
      <c r="A112" s="56" t="s">
        <v>7</v>
      </c>
      <c r="B112" s="24" t="s">
        <v>49</v>
      </c>
      <c r="C112" s="64" t="s">
        <v>86</v>
      </c>
      <c r="D112" s="57">
        <f>SUM(D113:D118)</f>
        <v>79000</v>
      </c>
      <c r="E112" s="58"/>
      <c r="F112" s="59"/>
    </row>
    <row r="113" spans="1:6" ht="15" customHeight="1" x14ac:dyDescent="0.25">
      <c r="A113" s="60"/>
      <c r="B113" s="61" t="s">
        <v>39</v>
      </c>
      <c r="C113" s="91"/>
      <c r="D113" s="68">
        <v>3000</v>
      </c>
      <c r="E113" s="172" t="s">
        <v>19</v>
      </c>
      <c r="F113" s="175">
        <f>SUM(D113:D118)</f>
        <v>79000</v>
      </c>
    </row>
    <row r="114" spans="1:6" ht="15" customHeight="1" x14ac:dyDescent="0.25">
      <c r="A114" s="62"/>
      <c r="B114" s="90" t="s">
        <v>38</v>
      </c>
      <c r="C114" s="92"/>
      <c r="D114" s="68">
        <v>5000</v>
      </c>
      <c r="E114" s="172"/>
      <c r="F114" s="175"/>
    </row>
    <row r="115" spans="1:6" x14ac:dyDescent="0.25">
      <c r="A115" s="60"/>
      <c r="B115" s="23" t="s">
        <v>40</v>
      </c>
      <c r="C115" s="93"/>
      <c r="D115" s="68">
        <v>37000</v>
      </c>
      <c r="E115" s="172"/>
      <c r="F115" s="175"/>
    </row>
    <row r="116" spans="1:6" x14ac:dyDescent="0.25">
      <c r="A116" s="60"/>
      <c r="B116" s="23" t="s">
        <v>41</v>
      </c>
      <c r="C116" s="93"/>
      <c r="D116" s="68">
        <v>7000</v>
      </c>
      <c r="E116" s="172"/>
      <c r="F116" s="175"/>
    </row>
    <row r="117" spans="1:6" x14ac:dyDescent="0.25">
      <c r="A117" s="60"/>
      <c r="B117" s="23" t="s">
        <v>42</v>
      </c>
      <c r="C117" s="93"/>
      <c r="D117" s="68">
        <v>7000</v>
      </c>
      <c r="E117" s="172"/>
      <c r="F117" s="175"/>
    </row>
    <row r="118" spans="1:6" x14ac:dyDescent="0.25">
      <c r="A118" s="60"/>
      <c r="B118" s="23" t="s">
        <v>43</v>
      </c>
      <c r="C118" s="93"/>
      <c r="D118" s="101">
        <v>20000</v>
      </c>
      <c r="E118" s="173"/>
      <c r="F118" s="175"/>
    </row>
    <row r="119" spans="1:6" ht="36" x14ac:dyDescent="0.25">
      <c r="A119" s="220" t="s">
        <v>9</v>
      </c>
      <c r="B119" s="222" t="s">
        <v>57</v>
      </c>
      <c r="C119" s="224" t="s">
        <v>106</v>
      </c>
      <c r="D119" s="229">
        <f>SUM(F119:F120)</f>
        <v>1330</v>
      </c>
      <c r="E119" s="102" t="s">
        <v>105</v>
      </c>
      <c r="F119" s="29">
        <v>1060</v>
      </c>
    </row>
    <row r="120" spans="1:6" ht="24" x14ac:dyDescent="0.25">
      <c r="A120" s="221"/>
      <c r="B120" s="223"/>
      <c r="C120" s="225"/>
      <c r="D120" s="230"/>
      <c r="E120" s="49" t="s">
        <v>8</v>
      </c>
      <c r="F120" s="29">
        <v>270</v>
      </c>
    </row>
    <row r="121" spans="1:6" ht="15.75" x14ac:dyDescent="0.25">
      <c r="A121" s="146" t="s">
        <v>33</v>
      </c>
      <c r="B121" s="147"/>
      <c r="C121" s="226">
        <f>SUM(D112,D109,D119)</f>
        <v>115330</v>
      </c>
      <c r="D121" s="227"/>
      <c r="E121" s="227"/>
      <c r="F121" s="228"/>
    </row>
    <row r="122" spans="1:6" ht="15.75" x14ac:dyDescent="0.25">
      <c r="A122" s="40"/>
      <c r="B122" s="40"/>
      <c r="C122" s="40"/>
      <c r="D122" s="41"/>
      <c r="E122" s="41"/>
      <c r="F122" s="41"/>
    </row>
    <row r="123" spans="1:6" ht="15.75" x14ac:dyDescent="0.25">
      <c r="A123" s="40"/>
      <c r="B123" s="40"/>
      <c r="C123" s="40"/>
      <c r="D123" s="41"/>
      <c r="E123" s="41"/>
      <c r="F123" s="41"/>
    </row>
    <row r="124" spans="1:6" ht="15.75" x14ac:dyDescent="0.25">
      <c r="A124" s="40"/>
      <c r="B124" s="40"/>
      <c r="C124" s="40"/>
      <c r="D124" s="41"/>
      <c r="E124" s="41"/>
      <c r="F124" s="41"/>
    </row>
    <row r="125" spans="1:6" x14ac:dyDescent="0.25">
      <c r="A125" s="153" t="s">
        <v>15</v>
      </c>
      <c r="B125" s="154"/>
      <c r="C125" s="191" t="s">
        <v>74</v>
      </c>
      <c r="D125" s="157" t="s">
        <v>16</v>
      </c>
      <c r="E125" s="158" t="s">
        <v>17</v>
      </c>
      <c r="F125" s="158"/>
    </row>
    <row r="126" spans="1:6" x14ac:dyDescent="0.25">
      <c r="A126" s="155"/>
      <c r="B126" s="156"/>
      <c r="C126" s="192"/>
      <c r="D126" s="157"/>
      <c r="E126" s="51" t="s">
        <v>18</v>
      </c>
      <c r="F126" s="51" t="s">
        <v>16</v>
      </c>
    </row>
    <row r="127" spans="1:6" x14ac:dyDescent="0.25">
      <c r="A127" s="159" t="s">
        <v>70</v>
      </c>
      <c r="B127" s="160"/>
      <c r="C127" s="82"/>
      <c r="D127" s="52"/>
      <c r="E127" s="52"/>
      <c r="F127" s="53"/>
    </row>
    <row r="128" spans="1:6" ht="16.899999999999999" customHeight="1" x14ac:dyDescent="0.25">
      <c r="A128" s="161"/>
      <c r="B128" s="162"/>
      <c r="C128" s="83"/>
      <c r="D128" s="54"/>
      <c r="E128" s="54"/>
      <c r="F128" s="55"/>
    </row>
    <row r="129" spans="1:6" ht="15" customHeight="1" x14ac:dyDescent="0.25">
      <c r="A129" s="177" t="s">
        <v>6</v>
      </c>
      <c r="B129" s="163" t="s">
        <v>46</v>
      </c>
      <c r="C129" s="122" t="s">
        <v>102</v>
      </c>
      <c r="D129" s="180">
        <f>SUM(F129)</f>
        <v>73000</v>
      </c>
      <c r="E129" s="171" t="s">
        <v>109</v>
      </c>
      <c r="F129" s="174">
        <v>73000</v>
      </c>
    </row>
    <row r="130" spans="1:6" x14ac:dyDescent="0.25">
      <c r="A130" s="178"/>
      <c r="B130" s="164"/>
      <c r="C130" s="123"/>
      <c r="D130" s="180"/>
      <c r="E130" s="172"/>
      <c r="F130" s="175"/>
    </row>
    <row r="131" spans="1:6" ht="56.25" customHeight="1" x14ac:dyDescent="0.25">
      <c r="A131" s="179"/>
      <c r="B131" s="169"/>
      <c r="C131" s="124"/>
      <c r="D131" s="180"/>
      <c r="E131" s="173"/>
      <c r="F131" s="176"/>
    </row>
    <row r="132" spans="1:6" ht="15.75" x14ac:dyDescent="0.25">
      <c r="A132" s="146" t="s">
        <v>33</v>
      </c>
      <c r="B132" s="147"/>
      <c r="C132" s="87"/>
      <c r="D132" s="148">
        <f>SUM(D129)</f>
        <v>73000</v>
      </c>
      <c r="E132" s="149"/>
      <c r="F132" s="150"/>
    </row>
    <row r="133" spans="1:6" x14ac:dyDescent="0.25">
      <c r="A133" s="42"/>
      <c r="B133" s="42"/>
      <c r="C133" s="42"/>
      <c r="D133" s="43"/>
      <c r="E133" s="44"/>
      <c r="F133" s="44"/>
    </row>
    <row r="134" spans="1:6" x14ac:dyDescent="0.25">
      <c r="A134" s="42"/>
      <c r="B134" s="42"/>
      <c r="C134" s="42"/>
      <c r="D134" s="43"/>
      <c r="E134" s="44"/>
      <c r="F134" s="44"/>
    </row>
    <row r="135" spans="1:6" x14ac:dyDescent="0.25">
      <c r="A135" s="153" t="s">
        <v>15</v>
      </c>
      <c r="B135" s="154"/>
      <c r="C135" s="191" t="s">
        <v>74</v>
      </c>
      <c r="D135" s="157" t="s">
        <v>16</v>
      </c>
      <c r="E135" s="158" t="s">
        <v>17</v>
      </c>
      <c r="F135" s="158"/>
    </row>
    <row r="136" spans="1:6" x14ac:dyDescent="0.25">
      <c r="A136" s="155"/>
      <c r="B136" s="156"/>
      <c r="C136" s="192"/>
      <c r="D136" s="157"/>
      <c r="E136" s="51" t="s">
        <v>18</v>
      </c>
      <c r="F136" s="51" t="s">
        <v>16</v>
      </c>
    </row>
    <row r="137" spans="1:6" ht="15" customHeight="1" x14ac:dyDescent="0.25">
      <c r="A137" s="159" t="s">
        <v>69</v>
      </c>
      <c r="B137" s="160"/>
      <c r="C137" s="82"/>
      <c r="D137" s="52"/>
      <c r="E137" s="52"/>
      <c r="F137" s="53"/>
    </row>
    <row r="138" spans="1:6" ht="15" customHeight="1" x14ac:dyDescent="0.25">
      <c r="A138" s="161"/>
      <c r="B138" s="162"/>
      <c r="C138" s="83"/>
      <c r="D138" s="54"/>
      <c r="E138" s="54"/>
      <c r="F138" s="55"/>
    </row>
    <row r="139" spans="1:6" ht="26.25" customHeight="1" x14ac:dyDescent="0.25">
      <c r="A139" s="187" t="s">
        <v>6</v>
      </c>
      <c r="B139" s="163" t="s">
        <v>24</v>
      </c>
      <c r="C139" s="122" t="s">
        <v>92</v>
      </c>
      <c r="D139" s="183">
        <f>SUM(F139)</f>
        <v>3000</v>
      </c>
      <c r="E139" s="171" t="s">
        <v>109</v>
      </c>
      <c r="F139" s="174">
        <v>3000</v>
      </c>
    </row>
    <row r="140" spans="1:6" ht="9.75" customHeight="1" x14ac:dyDescent="0.25">
      <c r="A140" s="188"/>
      <c r="B140" s="164"/>
      <c r="C140" s="123"/>
      <c r="D140" s="144"/>
      <c r="E140" s="172"/>
      <c r="F140" s="175"/>
    </row>
    <row r="141" spans="1:6" ht="15" hidden="1" customHeight="1" x14ac:dyDescent="0.25">
      <c r="A141" s="195"/>
      <c r="B141" s="169"/>
      <c r="C141" s="108"/>
      <c r="D141" s="145"/>
      <c r="E141" s="173"/>
      <c r="F141" s="176"/>
    </row>
    <row r="142" spans="1:6" ht="36" x14ac:dyDescent="0.25">
      <c r="A142" s="63" t="s">
        <v>7</v>
      </c>
      <c r="B142" s="24" t="s">
        <v>29</v>
      </c>
      <c r="C142" s="96" t="s">
        <v>91</v>
      </c>
      <c r="D142" s="80">
        <f>SUM(F142)</f>
        <v>3000</v>
      </c>
      <c r="E142" s="28" t="s">
        <v>109</v>
      </c>
      <c r="F142" s="29">
        <v>3000</v>
      </c>
    </row>
    <row r="143" spans="1:6" ht="36" x14ac:dyDescent="0.25">
      <c r="A143" s="181" t="s">
        <v>9</v>
      </c>
      <c r="B143" s="125" t="s">
        <v>114</v>
      </c>
      <c r="C143" s="122" t="s">
        <v>94</v>
      </c>
      <c r="D143" s="183">
        <f>SUM(F143:F144)</f>
        <v>1330</v>
      </c>
      <c r="E143" s="79" t="s">
        <v>53</v>
      </c>
      <c r="F143" s="29">
        <v>1060</v>
      </c>
    </row>
    <row r="144" spans="1:6" ht="24" x14ac:dyDescent="0.25">
      <c r="A144" s="182"/>
      <c r="B144" s="126"/>
      <c r="C144" s="123"/>
      <c r="D144" s="144"/>
      <c r="E144" s="117" t="s">
        <v>8</v>
      </c>
      <c r="F144" s="118">
        <v>270</v>
      </c>
    </row>
    <row r="145" spans="1:6" x14ac:dyDescent="0.25">
      <c r="A145" s="185" t="s">
        <v>33</v>
      </c>
      <c r="B145" s="186"/>
      <c r="C145" s="119"/>
      <c r="D145" s="184">
        <f>SUM(D139:D144)</f>
        <v>7330</v>
      </c>
      <c r="E145" s="184"/>
      <c r="F145" s="184"/>
    </row>
    <row r="146" spans="1:6" ht="15.75" x14ac:dyDescent="0.25">
      <c r="A146" s="40"/>
      <c r="B146" s="40"/>
      <c r="C146" s="40"/>
      <c r="D146" s="41"/>
      <c r="E146" s="41"/>
      <c r="F146" s="41"/>
    </row>
    <row r="147" spans="1:6" ht="15.75" thickBot="1" x14ac:dyDescent="0.3">
      <c r="A147" s="42"/>
      <c r="B147" s="42"/>
      <c r="C147" s="42"/>
      <c r="D147" s="43"/>
      <c r="E147" s="44"/>
      <c r="F147" s="44"/>
    </row>
    <row r="148" spans="1:6" ht="15.6" customHeight="1" x14ac:dyDescent="0.25">
      <c r="A148" s="252" t="s">
        <v>15</v>
      </c>
      <c r="B148" s="253"/>
      <c r="C148" s="263" t="s">
        <v>74</v>
      </c>
      <c r="D148" s="256" t="s">
        <v>16</v>
      </c>
      <c r="E148" s="249" t="s">
        <v>17</v>
      </c>
      <c r="F148" s="250"/>
    </row>
    <row r="149" spans="1:6" ht="13.9" customHeight="1" thickBot="1" x14ac:dyDescent="0.3">
      <c r="A149" s="254"/>
      <c r="B149" s="255"/>
      <c r="C149" s="264"/>
      <c r="D149" s="157"/>
      <c r="E149" s="51" t="s">
        <v>18</v>
      </c>
      <c r="F149" s="69" t="s">
        <v>16</v>
      </c>
    </row>
    <row r="150" spans="1:6" ht="31.5" customHeight="1" thickBot="1" x14ac:dyDescent="0.3">
      <c r="A150" s="257" t="s">
        <v>68</v>
      </c>
      <c r="B150" s="258"/>
      <c r="C150" s="112"/>
      <c r="D150" s="70"/>
      <c r="E150" s="70"/>
      <c r="F150" s="71"/>
    </row>
    <row r="151" spans="1:6" ht="26.25" customHeight="1" x14ac:dyDescent="0.25">
      <c r="A151" s="140" t="s">
        <v>6</v>
      </c>
      <c r="B151" s="137" t="s">
        <v>54</v>
      </c>
      <c r="C151" s="134" t="s">
        <v>100</v>
      </c>
      <c r="D151" s="143">
        <f>SUM(F151:F153)</f>
        <v>22400</v>
      </c>
      <c r="E151" s="231" t="s">
        <v>52</v>
      </c>
      <c r="F151" s="261">
        <v>16300</v>
      </c>
    </row>
    <row r="152" spans="1:6" ht="20.25" customHeight="1" x14ac:dyDescent="0.25">
      <c r="A152" s="141"/>
      <c r="B152" s="138"/>
      <c r="C152" s="135"/>
      <c r="D152" s="144"/>
      <c r="E152" s="232"/>
      <c r="F152" s="262"/>
    </row>
    <row r="153" spans="1:6" ht="32.25" customHeight="1" x14ac:dyDescent="0.25">
      <c r="A153" s="142"/>
      <c r="B153" s="139"/>
      <c r="C153" s="136"/>
      <c r="D153" s="145"/>
      <c r="E153" s="120" t="s">
        <v>8</v>
      </c>
      <c r="F153" s="121">
        <v>6100</v>
      </c>
    </row>
    <row r="154" spans="1:6" ht="39" customHeight="1" x14ac:dyDescent="0.25">
      <c r="A154" s="265" t="s">
        <v>7</v>
      </c>
      <c r="B154" s="267" t="s">
        <v>55</v>
      </c>
      <c r="C154" s="269" t="s">
        <v>99</v>
      </c>
      <c r="D154" s="233">
        <f>SUM(F154:F155)</f>
        <v>66360</v>
      </c>
      <c r="E154" s="113" t="s">
        <v>19</v>
      </c>
      <c r="F154" s="110">
        <v>26540</v>
      </c>
    </row>
    <row r="155" spans="1:6" ht="39.75" customHeight="1" x14ac:dyDescent="0.25">
      <c r="A155" s="266"/>
      <c r="B155" s="268"/>
      <c r="C155" s="136"/>
      <c r="D155" s="235"/>
      <c r="E155" s="113" t="s">
        <v>109</v>
      </c>
      <c r="F155" s="114">
        <v>39820</v>
      </c>
    </row>
    <row r="156" spans="1:6" ht="15.75" x14ac:dyDescent="0.25">
      <c r="A156" s="251" t="s">
        <v>33</v>
      </c>
      <c r="B156" s="251"/>
      <c r="C156" s="111"/>
      <c r="D156" s="259">
        <f>SUM(D151,D154)</f>
        <v>88760</v>
      </c>
      <c r="E156" s="259"/>
      <c r="F156" s="259"/>
    </row>
    <row r="157" spans="1:6" ht="15.75" x14ac:dyDescent="0.25">
      <c r="A157" s="40"/>
      <c r="B157" s="40"/>
      <c r="C157" s="40"/>
      <c r="D157" s="41"/>
      <c r="E157" s="41"/>
      <c r="F157" s="41"/>
    </row>
    <row r="158" spans="1:6" ht="15.75" x14ac:dyDescent="0.25">
      <c r="A158" s="40"/>
      <c r="B158" s="40"/>
      <c r="C158" s="40"/>
      <c r="D158" s="41"/>
      <c r="E158" s="41"/>
      <c r="F158" s="41"/>
    </row>
    <row r="159" spans="1:6" ht="15.75" x14ac:dyDescent="0.25">
      <c r="A159" s="40"/>
      <c r="B159" s="40"/>
      <c r="C159" s="40"/>
      <c r="D159" s="41"/>
      <c r="E159" s="41"/>
      <c r="F159" s="41"/>
    </row>
    <row r="160" spans="1:6" x14ac:dyDescent="0.25">
      <c r="A160" s="153" t="s">
        <v>15</v>
      </c>
      <c r="B160" s="154"/>
      <c r="C160" s="191" t="s">
        <v>74</v>
      </c>
      <c r="D160" s="157" t="s">
        <v>16</v>
      </c>
      <c r="E160" s="158" t="s">
        <v>17</v>
      </c>
      <c r="F160" s="158"/>
    </row>
    <row r="161" spans="1:6" x14ac:dyDescent="0.25">
      <c r="A161" s="155"/>
      <c r="B161" s="156"/>
      <c r="C161" s="192"/>
      <c r="D161" s="157"/>
      <c r="E161" s="51" t="s">
        <v>18</v>
      </c>
      <c r="F161" s="51" t="s">
        <v>16</v>
      </c>
    </row>
    <row r="162" spans="1:6" x14ac:dyDescent="0.25">
      <c r="A162" s="159" t="s">
        <v>67</v>
      </c>
      <c r="B162" s="160"/>
      <c r="C162" s="82"/>
      <c r="D162" s="52"/>
      <c r="E162" s="52"/>
      <c r="F162" s="53"/>
    </row>
    <row r="163" spans="1:6" x14ac:dyDescent="0.25">
      <c r="A163" s="161"/>
      <c r="B163" s="162"/>
      <c r="C163" s="83"/>
      <c r="D163" s="54"/>
      <c r="E163" s="54"/>
      <c r="F163" s="55"/>
    </row>
    <row r="164" spans="1:6" x14ac:dyDescent="0.25">
      <c r="A164" s="177" t="s">
        <v>6</v>
      </c>
      <c r="B164" s="125" t="s">
        <v>50</v>
      </c>
      <c r="C164" s="122" t="s">
        <v>89</v>
      </c>
      <c r="D164" s="165">
        <v>25000</v>
      </c>
      <c r="E164" s="171" t="s">
        <v>111</v>
      </c>
      <c r="F164" s="174">
        <v>25000</v>
      </c>
    </row>
    <row r="165" spans="1:6" x14ac:dyDescent="0.25">
      <c r="A165" s="178"/>
      <c r="B165" s="126"/>
      <c r="C165" s="151"/>
      <c r="D165" s="166"/>
      <c r="E165" s="172"/>
      <c r="F165" s="175"/>
    </row>
    <row r="166" spans="1:6" x14ac:dyDescent="0.25">
      <c r="A166" s="178"/>
      <c r="B166" s="126"/>
      <c r="C166" s="151"/>
      <c r="D166" s="166"/>
      <c r="E166" s="172"/>
      <c r="F166" s="175"/>
    </row>
    <row r="167" spans="1:6" ht="47.25" customHeight="1" x14ac:dyDescent="0.25">
      <c r="A167" s="179"/>
      <c r="B167" s="127"/>
      <c r="C167" s="152"/>
      <c r="D167" s="170"/>
      <c r="E167" s="173"/>
      <c r="F167" s="176"/>
    </row>
    <row r="168" spans="1:6" ht="15.75" x14ac:dyDescent="0.25">
      <c r="A168" s="146" t="s">
        <v>33</v>
      </c>
      <c r="B168" s="147"/>
      <c r="C168" s="87"/>
      <c r="D168" s="148">
        <f>SUM(D164)</f>
        <v>25000</v>
      </c>
      <c r="E168" s="149"/>
      <c r="F168" s="150"/>
    </row>
    <row r="169" spans="1:6" ht="15.75" x14ac:dyDescent="0.25">
      <c r="A169" s="40"/>
      <c r="B169" s="40"/>
      <c r="C169" s="40"/>
      <c r="D169" s="41"/>
      <c r="E169" s="41"/>
      <c r="F169" s="41"/>
    </row>
    <row r="170" spans="1:6" ht="15.75" x14ac:dyDescent="0.25">
      <c r="A170" s="40"/>
      <c r="B170" s="40"/>
      <c r="C170" s="40"/>
      <c r="D170" s="41"/>
      <c r="E170" s="41"/>
      <c r="F170" s="41"/>
    </row>
    <row r="171" spans="1:6" ht="15.75" x14ac:dyDescent="0.25">
      <c r="A171" s="40"/>
      <c r="B171" s="40"/>
      <c r="C171" s="40"/>
      <c r="D171" s="41"/>
      <c r="E171" s="41"/>
      <c r="F171" s="41"/>
    </row>
    <row r="172" spans="1:6" x14ac:dyDescent="0.25">
      <c r="A172" s="153" t="s">
        <v>15</v>
      </c>
      <c r="B172" s="154"/>
      <c r="C172" s="191" t="s">
        <v>74</v>
      </c>
      <c r="D172" s="157" t="s">
        <v>16</v>
      </c>
      <c r="E172" s="158" t="s">
        <v>17</v>
      </c>
      <c r="F172" s="158"/>
    </row>
    <row r="173" spans="1:6" x14ac:dyDescent="0.25">
      <c r="A173" s="155"/>
      <c r="B173" s="156"/>
      <c r="C173" s="192"/>
      <c r="D173" s="157"/>
      <c r="E173" s="51" t="s">
        <v>18</v>
      </c>
      <c r="F173" s="51" t="s">
        <v>16</v>
      </c>
    </row>
    <row r="174" spans="1:6" x14ac:dyDescent="0.25">
      <c r="A174" s="159" t="s">
        <v>66</v>
      </c>
      <c r="B174" s="160"/>
      <c r="C174" s="82"/>
      <c r="D174" s="52"/>
      <c r="E174" s="52"/>
      <c r="F174" s="53"/>
    </row>
    <row r="175" spans="1:6" x14ac:dyDescent="0.25">
      <c r="A175" s="161"/>
      <c r="B175" s="162"/>
      <c r="C175" s="83"/>
      <c r="D175" s="54"/>
      <c r="E175" s="54"/>
      <c r="F175" s="55"/>
    </row>
    <row r="176" spans="1:6" ht="15" customHeight="1" x14ac:dyDescent="0.25">
      <c r="A176" s="128" t="s">
        <v>6</v>
      </c>
      <c r="B176" s="125" t="s">
        <v>51</v>
      </c>
      <c r="C176" s="122" t="s">
        <v>88</v>
      </c>
      <c r="D176" s="131">
        <f>SUM(F176:F179)</f>
        <v>13500</v>
      </c>
      <c r="E176" s="167" t="s">
        <v>8</v>
      </c>
      <c r="F176" s="168">
        <v>13000</v>
      </c>
    </row>
    <row r="177" spans="1:6" x14ac:dyDescent="0.25">
      <c r="A177" s="129"/>
      <c r="B177" s="126"/>
      <c r="C177" s="123"/>
      <c r="D177" s="132"/>
      <c r="E177" s="167"/>
      <c r="F177" s="168"/>
    </row>
    <row r="178" spans="1:6" ht="14.25" customHeight="1" x14ac:dyDescent="0.25">
      <c r="A178" s="129"/>
      <c r="B178" s="126"/>
      <c r="C178" s="123"/>
      <c r="D178" s="132"/>
      <c r="E178" s="167"/>
      <c r="F178" s="168"/>
    </row>
    <row r="179" spans="1:6" ht="30" customHeight="1" x14ac:dyDescent="0.25">
      <c r="A179" s="130"/>
      <c r="B179" s="127"/>
      <c r="C179" s="124"/>
      <c r="D179" s="133"/>
      <c r="E179" s="28" t="s">
        <v>52</v>
      </c>
      <c r="F179" s="29">
        <v>500</v>
      </c>
    </row>
    <row r="180" spans="1:6" ht="15.75" x14ac:dyDescent="0.25">
      <c r="A180" s="146" t="s">
        <v>33</v>
      </c>
      <c r="B180" s="147"/>
      <c r="C180" s="87"/>
      <c r="D180" s="148">
        <f>SUM(D176)</f>
        <v>13500</v>
      </c>
      <c r="E180" s="149"/>
      <c r="F180" s="150"/>
    </row>
    <row r="181" spans="1:6" ht="15" customHeight="1" x14ac:dyDescent="0.25">
      <c r="A181" s="40"/>
      <c r="B181" s="40"/>
      <c r="C181" s="40"/>
      <c r="D181" s="41"/>
      <c r="E181" s="41"/>
      <c r="F181" s="41"/>
    </row>
    <row r="182" spans="1:6" ht="15" customHeight="1" x14ac:dyDescent="0.25">
      <c r="A182" s="40"/>
      <c r="B182" s="40"/>
      <c r="C182" s="40"/>
      <c r="D182" s="41"/>
      <c r="E182" s="41"/>
      <c r="F182" s="41"/>
    </row>
    <row r="183" spans="1:6" ht="15" customHeight="1" x14ac:dyDescent="0.25">
      <c r="A183" s="40"/>
      <c r="B183" s="40"/>
      <c r="C183" s="40"/>
      <c r="D183" s="41"/>
      <c r="E183" s="41"/>
      <c r="F183" s="41"/>
    </row>
    <row r="184" spans="1:6" ht="15" customHeight="1" x14ac:dyDescent="0.25">
      <c r="A184" s="153" t="s">
        <v>15</v>
      </c>
      <c r="B184" s="154"/>
      <c r="C184" s="191" t="s">
        <v>74</v>
      </c>
      <c r="D184" s="157" t="s">
        <v>16</v>
      </c>
      <c r="E184" s="158" t="s">
        <v>17</v>
      </c>
      <c r="F184" s="158"/>
    </row>
    <row r="185" spans="1:6" ht="15" customHeight="1" x14ac:dyDescent="0.25">
      <c r="A185" s="155"/>
      <c r="B185" s="156"/>
      <c r="C185" s="192"/>
      <c r="D185" s="157"/>
      <c r="E185" s="51" t="s">
        <v>18</v>
      </c>
      <c r="F185" s="51" t="s">
        <v>16</v>
      </c>
    </row>
    <row r="186" spans="1:6" ht="15" customHeight="1" x14ac:dyDescent="0.25">
      <c r="A186" s="159" t="s">
        <v>65</v>
      </c>
      <c r="B186" s="160"/>
      <c r="C186" s="82"/>
      <c r="D186" s="52"/>
      <c r="E186" s="52"/>
      <c r="F186" s="53"/>
    </row>
    <row r="187" spans="1:6" ht="15" customHeight="1" x14ac:dyDescent="0.25">
      <c r="A187" s="161"/>
      <c r="B187" s="162"/>
      <c r="C187" s="83"/>
      <c r="D187" s="54"/>
      <c r="E187" s="54"/>
      <c r="F187" s="55"/>
    </row>
    <row r="188" spans="1:6" ht="15" customHeight="1" x14ac:dyDescent="0.25">
      <c r="A188" s="128" t="s">
        <v>6</v>
      </c>
      <c r="B188" s="163" t="s">
        <v>64</v>
      </c>
      <c r="C188" s="122" t="s">
        <v>101</v>
      </c>
      <c r="D188" s="165">
        <f>SUM(F188:F191)</f>
        <v>515000</v>
      </c>
      <c r="E188" s="167" t="s">
        <v>8</v>
      </c>
      <c r="F188" s="168">
        <v>410000</v>
      </c>
    </row>
    <row r="189" spans="1:6" ht="15" customHeight="1" x14ac:dyDescent="0.25">
      <c r="A189" s="129"/>
      <c r="B189" s="164"/>
      <c r="C189" s="123"/>
      <c r="D189" s="166"/>
      <c r="E189" s="167"/>
      <c r="F189" s="168"/>
    </row>
    <row r="190" spans="1:6" ht="15" customHeight="1" x14ac:dyDescent="0.25">
      <c r="A190" s="129"/>
      <c r="B190" s="164"/>
      <c r="C190" s="123"/>
      <c r="D190" s="166"/>
      <c r="E190" s="167"/>
      <c r="F190" s="168"/>
    </row>
    <row r="191" spans="1:6" ht="24.75" customHeight="1" x14ac:dyDescent="0.25">
      <c r="A191" s="130"/>
      <c r="B191" s="169"/>
      <c r="C191" s="124"/>
      <c r="D191" s="170"/>
      <c r="E191" s="28" t="s">
        <v>61</v>
      </c>
      <c r="F191" s="29">
        <v>105000</v>
      </c>
    </row>
    <row r="192" spans="1:6" ht="15" customHeight="1" x14ac:dyDescent="0.25">
      <c r="A192" s="146" t="s">
        <v>33</v>
      </c>
      <c r="B192" s="147"/>
      <c r="C192" s="87"/>
      <c r="D192" s="148">
        <f>SUM(D188)</f>
        <v>515000</v>
      </c>
      <c r="E192" s="149"/>
      <c r="F192" s="150"/>
    </row>
    <row r="193" spans="1:6" ht="15" customHeight="1" x14ac:dyDescent="0.25">
      <c r="A193" s="40"/>
      <c r="B193" s="40"/>
      <c r="C193" s="40"/>
      <c r="D193" s="41"/>
      <c r="E193" s="41"/>
      <c r="F193" s="41"/>
    </row>
    <row r="194" spans="1:6" ht="15" customHeight="1" x14ac:dyDescent="0.25">
      <c r="A194" s="40"/>
      <c r="B194" s="40"/>
      <c r="C194" s="40"/>
      <c r="D194" s="41"/>
      <c r="E194" s="41"/>
      <c r="F194" s="41"/>
    </row>
    <row r="195" spans="1:6" ht="15" customHeight="1" x14ac:dyDescent="0.25">
      <c r="A195" s="40"/>
      <c r="B195" s="40"/>
      <c r="C195" s="40"/>
      <c r="D195" s="41"/>
      <c r="E195" s="41"/>
      <c r="F195" s="41"/>
    </row>
    <row r="196" spans="1:6" ht="15" customHeight="1" x14ac:dyDescent="0.25">
      <c r="A196" s="153" t="s">
        <v>15</v>
      </c>
      <c r="B196" s="154"/>
      <c r="C196" s="191" t="s">
        <v>74</v>
      </c>
      <c r="D196" s="157" t="s">
        <v>16</v>
      </c>
      <c r="E196" s="158" t="s">
        <v>17</v>
      </c>
      <c r="F196" s="158"/>
    </row>
    <row r="197" spans="1:6" ht="15" customHeight="1" x14ac:dyDescent="0.25">
      <c r="A197" s="155"/>
      <c r="B197" s="156"/>
      <c r="C197" s="192"/>
      <c r="D197" s="157"/>
      <c r="E197" s="51" t="s">
        <v>18</v>
      </c>
      <c r="F197" s="51" t="s">
        <v>16</v>
      </c>
    </row>
    <row r="198" spans="1:6" ht="15" customHeight="1" x14ac:dyDescent="0.25">
      <c r="A198" s="159" t="s">
        <v>84</v>
      </c>
      <c r="B198" s="160"/>
      <c r="C198" s="82"/>
      <c r="D198" s="52"/>
      <c r="E198" s="52"/>
      <c r="F198" s="53"/>
    </row>
    <row r="199" spans="1:6" ht="15" customHeight="1" x14ac:dyDescent="0.25">
      <c r="A199" s="161"/>
      <c r="B199" s="162"/>
      <c r="C199" s="83"/>
      <c r="D199" s="54"/>
      <c r="E199" s="54"/>
      <c r="F199" s="55"/>
    </row>
    <row r="200" spans="1:6" ht="15" customHeight="1" x14ac:dyDescent="0.25">
      <c r="A200" s="128" t="s">
        <v>6</v>
      </c>
      <c r="B200" s="163" t="s">
        <v>85</v>
      </c>
      <c r="C200" s="122" t="s">
        <v>87</v>
      </c>
      <c r="D200" s="165">
        <f>SUM(F200)</f>
        <v>13000</v>
      </c>
      <c r="E200" s="167" t="s">
        <v>109</v>
      </c>
      <c r="F200" s="168">
        <v>13000</v>
      </c>
    </row>
    <row r="201" spans="1:6" ht="15" customHeight="1" x14ac:dyDescent="0.25">
      <c r="A201" s="129"/>
      <c r="B201" s="164"/>
      <c r="C201" s="123"/>
      <c r="D201" s="166"/>
      <c r="E201" s="167"/>
      <c r="F201" s="168"/>
    </row>
    <row r="202" spans="1:6" ht="15" customHeight="1" x14ac:dyDescent="0.25">
      <c r="A202" s="129"/>
      <c r="B202" s="164"/>
      <c r="C202" s="124"/>
      <c r="D202" s="166"/>
      <c r="E202" s="167"/>
      <c r="F202" s="168"/>
    </row>
    <row r="203" spans="1:6" ht="15" customHeight="1" x14ac:dyDescent="0.25">
      <c r="A203" s="146" t="s">
        <v>33</v>
      </c>
      <c r="B203" s="147"/>
      <c r="C203" s="87"/>
      <c r="D203" s="148">
        <f>SUM(D200)</f>
        <v>13000</v>
      </c>
      <c r="E203" s="149"/>
      <c r="F203" s="150"/>
    </row>
    <row r="204" spans="1:6" ht="15.75" x14ac:dyDescent="0.25">
      <c r="A204" s="40"/>
      <c r="B204" s="40"/>
      <c r="C204" s="40"/>
      <c r="D204" s="41"/>
      <c r="E204" s="41"/>
      <c r="F204" s="41"/>
    </row>
    <row r="205" spans="1:6" ht="15" customHeight="1" x14ac:dyDescent="0.25">
      <c r="A205" s="243" t="s">
        <v>47</v>
      </c>
      <c r="B205" s="243"/>
      <c r="C205" s="77"/>
      <c r="D205" s="260">
        <f>SUM(D70,C84,C101,C121,D132,D145,D156,D168,D180,D192,D203)</f>
        <v>2047024</v>
      </c>
      <c r="E205" s="260"/>
      <c r="F205" s="76" t="s">
        <v>134</v>
      </c>
    </row>
    <row r="206" spans="1:6" ht="15" customHeight="1" x14ac:dyDescent="0.25">
      <c r="A206" s="17"/>
      <c r="B206" s="17"/>
      <c r="C206" s="17"/>
      <c r="D206" s="14"/>
      <c r="E206" s="18"/>
      <c r="F206" s="18"/>
    </row>
    <row r="207" spans="1:6" ht="15" customHeight="1" x14ac:dyDescent="0.25">
      <c r="A207" s="17"/>
      <c r="B207" s="17"/>
      <c r="C207" s="17"/>
      <c r="D207" s="14"/>
      <c r="E207" s="18"/>
      <c r="F207" s="18"/>
    </row>
    <row r="208" spans="1:6" x14ac:dyDescent="0.25">
      <c r="A208" s="7"/>
      <c r="B208" s="7"/>
      <c r="C208" s="7"/>
      <c r="D208" s="32"/>
      <c r="E208" s="7"/>
      <c r="F208" s="7"/>
    </row>
    <row r="209" spans="1:6" x14ac:dyDescent="0.25">
      <c r="A209" s="215" t="s">
        <v>20</v>
      </c>
      <c r="B209" s="215"/>
      <c r="C209" s="215"/>
      <c r="D209" s="215"/>
      <c r="E209" s="215"/>
      <c r="F209" s="215"/>
    </row>
    <row r="210" spans="1:6" x14ac:dyDescent="0.25">
      <c r="A210" s="7"/>
      <c r="B210" s="7"/>
      <c r="C210" s="7"/>
      <c r="D210" s="7"/>
      <c r="E210" s="7"/>
      <c r="F210" s="7"/>
    </row>
    <row r="211" spans="1:6" x14ac:dyDescent="0.25">
      <c r="A211" s="7" t="s">
        <v>139</v>
      </c>
      <c r="B211" s="7"/>
      <c r="C211" s="7"/>
      <c r="D211" s="7"/>
      <c r="E211" s="7"/>
      <c r="F211" s="7"/>
    </row>
    <row r="212" spans="1:6" x14ac:dyDescent="0.25">
      <c r="A212" s="7"/>
      <c r="B212" s="7"/>
      <c r="C212" s="7"/>
      <c r="D212" s="7"/>
      <c r="E212" s="7"/>
      <c r="F212" s="7"/>
    </row>
    <row r="213" spans="1:6" x14ac:dyDescent="0.25">
      <c r="A213" s="7"/>
      <c r="B213" s="7"/>
      <c r="C213" s="7"/>
      <c r="D213" s="215" t="s">
        <v>136</v>
      </c>
      <c r="E213" s="215"/>
      <c r="F213" s="215"/>
    </row>
    <row r="214" spans="1:6" x14ac:dyDescent="0.25">
      <c r="A214" s="7"/>
      <c r="B214" s="7"/>
      <c r="C214" s="7"/>
      <c r="D214" s="215" t="s">
        <v>137</v>
      </c>
      <c r="E214" s="215"/>
      <c r="F214" s="215"/>
    </row>
  </sheetData>
  <mergeCells count="193">
    <mergeCell ref="C139:C140"/>
    <mergeCell ref="D214:F214"/>
    <mergeCell ref="E148:F148"/>
    <mergeCell ref="A156:B156"/>
    <mergeCell ref="A148:B149"/>
    <mergeCell ref="D148:D149"/>
    <mergeCell ref="D213:F213"/>
    <mergeCell ref="A209:F209"/>
    <mergeCell ref="A150:B150"/>
    <mergeCell ref="A160:B161"/>
    <mergeCell ref="D160:D161"/>
    <mergeCell ref="E160:F160"/>
    <mergeCell ref="A162:B163"/>
    <mergeCell ref="D156:F156"/>
    <mergeCell ref="C184:C185"/>
    <mergeCell ref="C196:C197"/>
    <mergeCell ref="D205:E205"/>
    <mergeCell ref="C200:C202"/>
    <mergeCell ref="C164:C167"/>
    <mergeCell ref="C188:C191"/>
    <mergeCell ref="F151:F152"/>
    <mergeCell ref="D154:D155"/>
    <mergeCell ref="C148:C149"/>
    <mergeCell ref="C160:C161"/>
    <mergeCell ref="C172:C173"/>
    <mergeCell ref="H63:H64"/>
    <mergeCell ref="A205:B205"/>
    <mergeCell ref="A180:B180"/>
    <mergeCell ref="D180:F180"/>
    <mergeCell ref="E176:E178"/>
    <mergeCell ref="F176:F178"/>
    <mergeCell ref="A172:B173"/>
    <mergeCell ref="D172:D173"/>
    <mergeCell ref="E172:F172"/>
    <mergeCell ref="A174:B175"/>
    <mergeCell ref="A168:B168"/>
    <mergeCell ref="D168:F168"/>
    <mergeCell ref="B62:B63"/>
    <mergeCell ref="B64:B65"/>
    <mergeCell ref="A105:B106"/>
    <mergeCell ref="D105:D106"/>
    <mergeCell ref="E105:F105"/>
    <mergeCell ref="A107:B108"/>
    <mergeCell ref="D99:D100"/>
    <mergeCell ref="B92:B93"/>
    <mergeCell ref="D92:D93"/>
    <mergeCell ref="C125:C126"/>
    <mergeCell ref="C135:C136"/>
    <mergeCell ref="B139:B141"/>
    <mergeCell ref="E125:F125"/>
    <mergeCell ref="A76:B76"/>
    <mergeCell ref="C105:C106"/>
    <mergeCell ref="A70:B70"/>
    <mergeCell ref="D70:F70"/>
    <mergeCell ref="A99:A100"/>
    <mergeCell ref="A92:A93"/>
    <mergeCell ref="A84:B84"/>
    <mergeCell ref="A132:B132"/>
    <mergeCell ref="C129:C131"/>
    <mergeCell ref="A90:B91"/>
    <mergeCell ref="A101:B101"/>
    <mergeCell ref="E92:E98"/>
    <mergeCell ref="F92:F98"/>
    <mergeCell ref="E99:E100"/>
    <mergeCell ref="F99:F100"/>
    <mergeCell ref="A127:B128"/>
    <mergeCell ref="B99:B100"/>
    <mergeCell ref="D125:D126"/>
    <mergeCell ref="A125:B126"/>
    <mergeCell ref="E113:E118"/>
    <mergeCell ref="F113:F118"/>
    <mergeCell ref="A121:B121"/>
    <mergeCell ref="A62:A63"/>
    <mergeCell ref="A74:B75"/>
    <mergeCell ref="D74:D75"/>
    <mergeCell ref="E74:F74"/>
    <mergeCell ref="A77:A79"/>
    <mergeCell ref="B77:B79"/>
    <mergeCell ref="D77:D79"/>
    <mergeCell ref="E77:E79"/>
    <mergeCell ref="F77:F79"/>
    <mergeCell ref="A119:A120"/>
    <mergeCell ref="B119:B120"/>
    <mergeCell ref="C119:C120"/>
    <mergeCell ref="C121:F121"/>
    <mergeCell ref="D119:D120"/>
    <mergeCell ref="A64:A65"/>
    <mergeCell ref="A109:A111"/>
    <mergeCell ref="B109:B111"/>
    <mergeCell ref="D109:D111"/>
    <mergeCell ref="E109:E111"/>
    <mergeCell ref="F109:F111"/>
    <mergeCell ref="A6:F6"/>
    <mergeCell ref="A7:F7"/>
    <mergeCell ref="A8:F8"/>
    <mergeCell ref="A48:A51"/>
    <mergeCell ref="B48:B51"/>
    <mergeCell ref="D48:D51"/>
    <mergeCell ref="C45:C46"/>
    <mergeCell ref="C48:C51"/>
    <mergeCell ref="E45:F45"/>
    <mergeCell ref="D45:D46"/>
    <mergeCell ref="A45:B46"/>
    <mergeCell ref="A47:B47"/>
    <mergeCell ref="A10:F10"/>
    <mergeCell ref="A11:F11"/>
    <mergeCell ref="A13:F13"/>
    <mergeCell ref="A16:F16"/>
    <mergeCell ref="A21:F21"/>
    <mergeCell ref="A18:F18"/>
    <mergeCell ref="A41:F41"/>
    <mergeCell ref="A52:A57"/>
    <mergeCell ref="B52:B57"/>
    <mergeCell ref="C52:C57"/>
    <mergeCell ref="D52:D57"/>
    <mergeCell ref="C64:C65"/>
    <mergeCell ref="C99:C100"/>
    <mergeCell ref="C101:F101"/>
    <mergeCell ref="C74:C75"/>
    <mergeCell ref="C77:C79"/>
    <mergeCell ref="C88:C89"/>
    <mergeCell ref="C84:F84"/>
    <mergeCell ref="C62:C63"/>
    <mergeCell ref="D62:D63"/>
    <mergeCell ref="D64:D65"/>
    <mergeCell ref="A58:A59"/>
    <mergeCell ref="B58:B59"/>
    <mergeCell ref="C58:C59"/>
    <mergeCell ref="D58:D59"/>
    <mergeCell ref="A88:B89"/>
    <mergeCell ref="D88:D89"/>
    <mergeCell ref="E88:F88"/>
    <mergeCell ref="F129:F131"/>
    <mergeCell ref="D164:D167"/>
    <mergeCell ref="B164:B167"/>
    <mergeCell ref="A164:A167"/>
    <mergeCell ref="B129:B131"/>
    <mergeCell ref="A129:A131"/>
    <mergeCell ref="D129:D131"/>
    <mergeCell ref="E135:F135"/>
    <mergeCell ref="D135:D136"/>
    <mergeCell ref="A135:B136"/>
    <mergeCell ref="D132:F132"/>
    <mergeCell ref="A143:A144"/>
    <mergeCell ref="B143:B144"/>
    <mergeCell ref="C143:C144"/>
    <mergeCell ref="D139:D141"/>
    <mergeCell ref="E139:E141"/>
    <mergeCell ref="D145:F145"/>
    <mergeCell ref="A145:B145"/>
    <mergeCell ref="D143:D144"/>
    <mergeCell ref="E151:E152"/>
    <mergeCell ref="F139:F141"/>
    <mergeCell ref="A139:A141"/>
    <mergeCell ref="A137:B138"/>
    <mergeCell ref="A154:A155"/>
    <mergeCell ref="C109:C111"/>
    <mergeCell ref="C92:C93"/>
    <mergeCell ref="A196:B197"/>
    <mergeCell ref="D196:D197"/>
    <mergeCell ref="E196:F196"/>
    <mergeCell ref="A198:B199"/>
    <mergeCell ref="A200:A202"/>
    <mergeCell ref="B200:B202"/>
    <mergeCell ref="D200:D202"/>
    <mergeCell ref="E200:E202"/>
    <mergeCell ref="F200:F202"/>
    <mergeCell ref="A192:B192"/>
    <mergeCell ref="D192:F192"/>
    <mergeCell ref="A188:A191"/>
    <mergeCell ref="B188:B191"/>
    <mergeCell ref="D188:D191"/>
    <mergeCell ref="A184:B185"/>
    <mergeCell ref="D184:D185"/>
    <mergeCell ref="A186:B187"/>
    <mergeCell ref="E188:E190"/>
    <mergeCell ref="F188:F190"/>
    <mergeCell ref="E164:E167"/>
    <mergeCell ref="F164:F167"/>
    <mergeCell ref="E129:E131"/>
    <mergeCell ref="C176:C179"/>
    <mergeCell ref="B176:B179"/>
    <mergeCell ref="A176:A179"/>
    <mergeCell ref="D176:D179"/>
    <mergeCell ref="C151:C153"/>
    <mergeCell ref="B151:B153"/>
    <mergeCell ref="A151:A153"/>
    <mergeCell ref="D151:D153"/>
    <mergeCell ref="A203:B203"/>
    <mergeCell ref="D203:F203"/>
    <mergeCell ref="E184:F184"/>
    <mergeCell ref="B154:B155"/>
    <mergeCell ref="C154:C155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0" max="4" man="1"/>
    <brk id="70" max="5" man="1"/>
    <brk id="102" max="5" man="1"/>
    <brk id="145" max="5" man="1"/>
    <brk id="1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2023-05-19T05:44:19Z</cp:lastPrinted>
  <dcterms:created xsi:type="dcterms:W3CDTF">2014-12-11T12:04:21Z</dcterms:created>
  <dcterms:modified xsi:type="dcterms:W3CDTF">2023-05-29T12:31:28Z</dcterms:modified>
</cp:coreProperties>
</file>