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5\Proračun za 2025. i projekcija za 2026. i 2027\"/>
    </mc:Choice>
  </mc:AlternateContent>
  <xr:revisionPtr revIDLastSave="0" documentId="13_ncr:1_{EE802A03-38EC-4CDF-A60F-D4D6B76EE9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List1!$A$1:$F$208</definedName>
  </definedNames>
  <calcPr calcId="191029"/>
</workbook>
</file>

<file path=xl/calcChain.xml><?xml version="1.0" encoding="utf-8"?>
<calcChain xmlns="http://schemas.openxmlformats.org/spreadsheetml/2006/main">
  <c r="D43" i="1" l="1"/>
  <c r="G71" i="1"/>
  <c r="D57" i="1"/>
  <c r="D171" i="1" l="1"/>
  <c r="D40" i="1" l="1"/>
  <c r="D67" i="1"/>
  <c r="D137" i="1"/>
  <c r="D138" i="1"/>
  <c r="D141" i="1" s="1"/>
  <c r="D149" i="1"/>
  <c r="D91" i="1"/>
  <c r="D92" i="1"/>
  <c r="D90" i="1"/>
  <c r="D89" i="1"/>
  <c r="D128" i="1" l="1"/>
  <c r="D194" i="1"/>
  <c r="D159" i="1"/>
  <c r="D183" i="1"/>
  <c r="D45" i="1" l="1"/>
  <c r="D44" i="1"/>
  <c r="D41" i="1"/>
  <c r="D39" i="1"/>
  <c r="D108" i="1"/>
  <c r="F122" i="1" l="1"/>
  <c r="D42" i="1" s="1"/>
  <c r="D84" i="1"/>
  <c r="G63" i="1" l="1"/>
  <c r="D61" i="1"/>
  <c r="D69" i="1"/>
  <c r="D76" i="1"/>
  <c r="D75" i="1"/>
  <c r="D74" i="1"/>
  <c r="D88" i="1"/>
  <c r="D151" i="1"/>
  <c r="D161" i="1"/>
  <c r="C110" i="1" l="1"/>
  <c r="D148" i="1"/>
  <c r="D150" i="1"/>
  <c r="D153" i="1" l="1"/>
  <c r="D121" i="1"/>
  <c r="D197" i="1" l="1"/>
  <c r="D87" i="1"/>
  <c r="C93" i="1" s="1"/>
  <c r="F101" i="1" l="1"/>
  <c r="D71" i="1"/>
  <c r="D68" i="1" s="1"/>
  <c r="D118" i="1"/>
  <c r="C129" i="1" s="1"/>
  <c r="D38" i="1" l="1"/>
  <c r="G66" i="1"/>
  <c r="D46" i="1"/>
  <c r="G105" i="1"/>
  <c r="D73" i="1"/>
  <c r="D77" i="1" s="1"/>
  <c r="D186" i="1" l="1"/>
  <c r="D175" i="1"/>
  <c r="D163" i="1"/>
  <c r="D199" i="1" s="1"/>
</calcChain>
</file>

<file path=xl/sharedStrings.xml><?xml version="1.0" encoding="utf-8"?>
<sst xmlns="http://schemas.openxmlformats.org/spreadsheetml/2006/main" count="293" uniqueCount="148">
  <si>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</si>
  <si>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</si>
  <si>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</si>
  <si>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</si>
  <si>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</si>
  <si>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</si>
  <si>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</si>
  <si>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</si>
  <si>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</si>
  <si>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</si>
  <si>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</si>
  <si>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</si>
  <si>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</si>
  <si>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</si>
  <si>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</si>
  <si>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</si>
  <si>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</si>
  <si>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</si>
  <si>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</si>
  <si>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</si>
  <si>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</si>
  <si>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</si>
  <si>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Program održavanja komunalne infrastrukture obuhvaća:</t>
  </si>
  <si>
    <t>KAPITALNE POMOĆI - ZAGREBAČKA ŽUPANIJA</t>
  </si>
  <si>
    <t>5.</t>
  </si>
  <si>
    <t>po djelatnostima i izvorima sredstava potrebnih za ostvarivanje programa.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</si>
  <si>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</si>
  <si>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</si>
  <si>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</si>
  <si>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</si>
  <si>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</si>
  <si>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</si>
  <si>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</si>
  <si>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</si>
  <si>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</si>
  <si>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</si>
  <si>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</si>
  <si>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</si>
  <si>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</si>
  <si>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</si>
  <si>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</si>
  <si>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</si>
  <si>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</si>
  <si>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</si>
  <si>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</si>
  <si>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</si>
  <si>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</si>
  <si>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</si>
  <si>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</si>
  <si>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</si>
  <si>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</si>
  <si>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</si>
  <si>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</si>
  <si>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</si>
  <si>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</si>
  <si>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</si>
  <si>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</si>
  <si>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</si>
  <si>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</si>
  <si>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</si>
  <si>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</si>
  <si>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</si>
  <si>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</si>
  <si>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</si>
  <si>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</si>
  <si>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</si>
  <si>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 xml:space="preserve">II. održavanje javnih površina na kojima nije dopušten promet motornim vozilima </t>
  </si>
  <si>
    <t>III. održavanje javnih i zelenih površina</t>
  </si>
  <si>
    <t>IV. održavanje građevina javne odvodnje oborinskih voda</t>
  </si>
  <si>
    <t>V. održavanje građevina, uređaja i predmeta javne namjene</t>
  </si>
  <si>
    <t>VI. održavanje čistoće javnih površina</t>
  </si>
  <si>
    <t>VII. održavanje javne rasvjete.</t>
  </si>
  <si>
    <t>VIII. deratizacija i dezinsekcija</t>
  </si>
  <si>
    <t>IX. zbrinjavanje životinja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</si>
  <si>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</si>
  <si>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</si>
  <si>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</si>
  <si>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</si>
  <si>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</si>
  <si>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</si>
  <si>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</si>
  <si>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</si>
  <si>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</si>
  <si>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</si>
  <si>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</si>
  <si>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</si>
  <si>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</si>
  <si>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</si>
  <si>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</si>
  <si>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</si>
  <si>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</si>
  <si>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</si>
  <si>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</si>
  <si>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</si>
  <si>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</si>
  <si>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</si>
  <si>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</si>
  <si>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</si>
  <si>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</si>
  <si>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</si>
  <si>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</si>
  <si>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</si>
  <si>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</si>
  <si>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</si>
  <si>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</si>
  <si>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</si>
  <si>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</si>
  <si>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</si>
  <si>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</si>
  <si>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</si>
  <si>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</si>
  <si>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</si>
  <si>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</si>
  <si>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</si>
  <si>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</si>
  <si>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</si>
  <si>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</si>
  <si>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</si>
  <si>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</si>
  <si>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</si>
  <si>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</si>
  <si>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</si>
  <si>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 gospodarenje otpadom</t>
  </si>
  <si>
    <t>X. ODRŽAVANJE GRAĐEVINA ZA GOSPODARENJE OTPADOM</t>
  </si>
  <si>
    <t>5000,00 m²/god.</t>
  </si>
  <si>
    <t>4.1.</t>
  </si>
  <si>
    <t>4.2.</t>
  </si>
  <si>
    <t>5.3.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</si>
  <si>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</si>
  <si>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</si>
  <si>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</si>
  <si>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</si>
  <si>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</si>
  <si>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</si>
  <si>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</si>
  <si>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</si>
  <si>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</si>
  <si>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URBROJ: 238-2-01-24-01</t>
  </si>
  <si>
    <t>Deratizacija 2340 kućanstva/god. + Dezinsekcija dva puta godišnje po potrebi</t>
  </si>
  <si>
    <t xml:space="preserve">Programom  održavanja  komunalne  infrastrukture za 2025. godinu  utvrđuje  se opis  poslova održavanja  s  procjenom  troškova </t>
  </si>
  <si>
    <t>Program održavanja komunalne infrastrukture za 2025. godinu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</si>
  <si>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</si>
  <si>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</si>
  <si>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</si>
  <si>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Ovaj  Program stupa na snagu osmog dana od dana objave u  Službenom glasniku Općine Bistra, a primjenjuje se od 01.01.2025.g.</t>
  </si>
  <si>
    <t>KLASA: 021-01/24-01/69</t>
  </si>
  <si>
    <t>Bistra, 18.12.2024.g.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</si>
  <si>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34. sjednici održanoj 18.12.2024. godine donosi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</si>
</sst>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2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left"/>
    </xf>
    <xf numFmtId="4" fontId="15" fillId="0" borderId="2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12" fillId="2" borderId="3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25" fillId="0" borderId="30" xfId="0" quotePrefix="1" applyFont="1" applyBorder="1" applyAlignment="1">
      <alignment horizontal="center" vertical="center" wrapText="1"/>
    </xf>
    <xf numFmtId="4" fontId="20" fillId="5" borderId="31" xfId="1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13" fillId="0" borderId="21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left" vertical="center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4" fontId="20" fillId="5" borderId="1" xfId="1" applyNumberFormat="1" applyFont="1" applyBorder="1" applyAlignment="1">
      <alignment horizontal="center" vertical="center"/>
    </xf>
    <xf numFmtId="49" fontId="26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4" fontId="6" fillId="4" borderId="16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8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217" t="s">
        <v>145</v>
      </c>
      <c r="B6" s="217"/>
      <c r="C6" s="217"/>
      <c r="D6" s="217"/>
      <c r="E6" s="217"/>
      <c r="F6" s="217"/>
    </row>
    <row r="7" spans="1:30" x14ac:dyDescent="0.25">
      <c r="A7" s="217" t="s">
        <v>137</v>
      </c>
      <c r="B7" s="217"/>
      <c r="C7" s="217"/>
      <c r="D7" s="217"/>
      <c r="E7" s="217"/>
      <c r="F7" s="217"/>
    </row>
    <row r="8" spans="1:30" x14ac:dyDescent="0.25">
      <c r="A8" s="217" t="s">
        <v>146</v>
      </c>
      <c r="B8" s="217"/>
      <c r="C8" s="217"/>
      <c r="D8" s="217"/>
      <c r="E8" s="217"/>
      <c r="F8" s="217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25" t="s">
        <v>147</v>
      </c>
      <c r="B10" s="225"/>
      <c r="C10" s="225"/>
      <c r="D10" s="225"/>
      <c r="E10" s="225"/>
      <c r="F10" s="22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17"/>
      <c r="B11" s="217"/>
      <c r="C11" s="217"/>
      <c r="D11" s="217"/>
      <c r="E11" s="217"/>
      <c r="F11" s="217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26" t="s">
        <v>140</v>
      </c>
      <c r="B13" s="227"/>
      <c r="C13" s="227"/>
      <c r="D13" s="227"/>
      <c r="E13" s="227"/>
      <c r="F13" s="227"/>
      <c r="G13" s="3"/>
      <c r="H13" s="3"/>
    </row>
    <row r="14" spans="1:30" ht="18.75" x14ac:dyDescent="0.3">
      <c r="A14" s="28"/>
      <c r="B14" s="29"/>
      <c r="C14" s="29"/>
      <c r="D14" s="29"/>
      <c r="E14" s="29"/>
      <c r="F14" s="29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63" t="s">
        <v>4</v>
      </c>
      <c r="B16" s="163"/>
      <c r="C16" s="163"/>
      <c r="D16" s="163"/>
      <c r="E16" s="163"/>
      <c r="F16" s="163"/>
      <c r="G16" s="4"/>
    </row>
    <row r="17" spans="1:8" ht="12.75" customHeight="1" x14ac:dyDescent="0.25">
      <c r="A17" s="24"/>
      <c r="B17" s="24"/>
      <c r="C17" s="24"/>
      <c r="D17" s="24"/>
      <c r="E17" s="24"/>
      <c r="F17" s="24"/>
    </row>
    <row r="18" spans="1:8" x14ac:dyDescent="0.25">
      <c r="A18" s="228" t="s">
        <v>139</v>
      </c>
      <c r="B18" s="228"/>
      <c r="C18" s="228"/>
      <c r="D18" s="228"/>
      <c r="E18" s="228"/>
      <c r="F18" s="228"/>
      <c r="G18" s="5"/>
      <c r="H18" s="5"/>
    </row>
    <row r="19" spans="1:8" x14ac:dyDescent="0.25">
      <c r="A19" s="8" t="s">
        <v>25</v>
      </c>
      <c r="B19" s="8"/>
      <c r="C19" s="8"/>
      <c r="D19" s="8"/>
      <c r="E19" s="8"/>
      <c r="F19" s="9"/>
      <c r="G19" s="5"/>
      <c r="H19" s="5"/>
    </row>
    <row r="20" spans="1:8" x14ac:dyDescent="0.25">
      <c r="A20" s="8" t="s">
        <v>22</v>
      </c>
      <c r="B20" s="23"/>
      <c r="C20" s="23"/>
      <c r="D20" s="8"/>
      <c r="E20" s="8"/>
      <c r="F20" s="9"/>
      <c r="G20" s="5"/>
      <c r="H20" s="5"/>
    </row>
    <row r="21" spans="1:8" x14ac:dyDescent="0.25">
      <c r="A21" s="8"/>
      <c r="B21" s="8" t="s">
        <v>37</v>
      </c>
      <c r="C21" s="8"/>
      <c r="D21" s="8"/>
      <c r="E21" s="8"/>
      <c r="F21" s="9"/>
      <c r="G21" s="5"/>
      <c r="H21" s="5"/>
    </row>
    <row r="22" spans="1:8" x14ac:dyDescent="0.25">
      <c r="A22" s="8"/>
      <c r="B22" s="8" t="s">
        <v>66</v>
      </c>
      <c r="C22" s="8"/>
      <c r="D22" s="8"/>
      <c r="E22" s="8"/>
      <c r="F22" s="9"/>
      <c r="G22" s="5"/>
      <c r="H22" s="5"/>
    </row>
    <row r="23" spans="1:8" x14ac:dyDescent="0.25">
      <c r="A23" s="8"/>
      <c r="B23" s="8" t="s">
        <v>67</v>
      </c>
      <c r="C23" s="8"/>
      <c r="D23" s="8"/>
      <c r="E23" s="8"/>
      <c r="F23" s="9"/>
      <c r="G23" s="5"/>
      <c r="H23" s="5"/>
    </row>
    <row r="24" spans="1:8" x14ac:dyDescent="0.25">
      <c r="A24" s="8"/>
      <c r="B24" s="10" t="s">
        <v>68</v>
      </c>
      <c r="C24" s="10"/>
      <c r="D24" s="8"/>
      <c r="E24" s="8"/>
      <c r="F24" s="9"/>
      <c r="G24" s="5"/>
      <c r="H24" s="5"/>
    </row>
    <row r="25" spans="1:8" x14ac:dyDescent="0.25">
      <c r="A25" s="8"/>
      <c r="B25" s="10" t="s">
        <v>69</v>
      </c>
      <c r="C25" s="10"/>
      <c r="D25" s="8"/>
      <c r="E25" s="8"/>
      <c r="F25" s="9"/>
      <c r="G25" s="5"/>
      <c r="H25" s="5"/>
    </row>
    <row r="26" spans="1:8" x14ac:dyDescent="0.25">
      <c r="A26" s="8"/>
      <c r="B26" s="10" t="s">
        <v>70</v>
      </c>
      <c r="C26" s="10"/>
      <c r="D26" s="8"/>
      <c r="E26" s="8"/>
      <c r="F26" s="9"/>
      <c r="G26" s="5"/>
      <c r="H26" s="5"/>
    </row>
    <row r="27" spans="1:8" x14ac:dyDescent="0.25">
      <c r="A27" s="10"/>
      <c r="B27" s="10" t="s">
        <v>71</v>
      </c>
      <c r="C27" s="10"/>
      <c r="D27" s="10"/>
      <c r="E27" s="10"/>
      <c r="F27" s="10"/>
      <c r="G27" s="2"/>
      <c r="H27" s="2"/>
    </row>
    <row r="28" spans="1:8" x14ac:dyDescent="0.25">
      <c r="A28" s="10"/>
      <c r="B28" s="10" t="s">
        <v>72</v>
      </c>
      <c r="C28" s="10"/>
      <c r="D28" s="10"/>
      <c r="E28" s="10"/>
      <c r="F28" s="10"/>
      <c r="G28" s="2"/>
      <c r="H28" s="2"/>
    </row>
    <row r="29" spans="1:8" x14ac:dyDescent="0.25">
      <c r="A29" s="10"/>
      <c r="B29" s="10" t="s">
        <v>73</v>
      </c>
      <c r="C29" s="10"/>
      <c r="D29" s="10"/>
      <c r="E29" s="10"/>
      <c r="F29" s="10"/>
      <c r="G29" s="2"/>
      <c r="H29" s="2"/>
    </row>
    <row r="30" spans="1:8" x14ac:dyDescent="0.25">
      <c r="A30" s="10"/>
      <c r="B30" s="10" t="s">
        <v>122</v>
      </c>
      <c r="C30" s="10"/>
      <c r="D30" s="10"/>
      <c r="E30" s="10"/>
      <c r="F30" s="10"/>
      <c r="G30" s="2"/>
      <c r="H30" s="2"/>
    </row>
    <row r="31" spans="1:8" x14ac:dyDescent="0.25">
      <c r="A31" s="163" t="s">
        <v>5</v>
      </c>
      <c r="B31" s="163"/>
      <c r="C31" s="163"/>
      <c r="D31" s="163"/>
      <c r="E31" s="163"/>
      <c r="F31" s="163"/>
      <c r="G31" s="4"/>
    </row>
    <row r="32" spans="1:8" ht="12" customHeight="1" x14ac:dyDescent="0.25">
      <c r="A32" s="24"/>
      <c r="B32" s="24"/>
      <c r="C32" s="24"/>
      <c r="D32" s="24"/>
      <c r="E32" s="24"/>
      <c r="F32" s="24"/>
    </row>
    <row r="33" spans="1:8" ht="25.5" customHeight="1" x14ac:dyDescent="0.25">
      <c r="A33" s="225" t="s">
        <v>141</v>
      </c>
      <c r="B33" s="225"/>
      <c r="C33" s="225"/>
      <c r="D33" s="225"/>
      <c r="E33" s="225"/>
      <c r="F33" s="225"/>
    </row>
    <row r="34" spans="1:8" x14ac:dyDescent="0.25">
      <c r="A34" s="10"/>
      <c r="B34" s="10"/>
      <c r="C34" s="10"/>
      <c r="D34" s="10"/>
      <c r="E34" s="10"/>
      <c r="F34" s="10"/>
      <c r="G34" s="2"/>
      <c r="H34" s="2"/>
    </row>
    <row r="35" spans="1:8" x14ac:dyDescent="0.25">
      <c r="A35" s="10"/>
      <c r="B35" s="10"/>
      <c r="C35" s="10"/>
      <c r="D35" s="10"/>
      <c r="E35" s="10"/>
      <c r="F35" s="10"/>
      <c r="G35" s="2"/>
      <c r="H35" s="2"/>
    </row>
    <row r="36" spans="1:8" x14ac:dyDescent="0.25">
      <c r="A36" s="7"/>
      <c r="B36" s="7"/>
      <c r="C36" s="7"/>
      <c r="D36" s="7"/>
      <c r="E36" s="7"/>
      <c r="F36" s="7"/>
    </row>
    <row r="37" spans="1:8" x14ac:dyDescent="0.25">
      <c r="A37" s="19" t="s">
        <v>14</v>
      </c>
      <c r="B37" s="19" t="s">
        <v>6</v>
      </c>
      <c r="C37" s="19"/>
      <c r="D37" s="33" t="s">
        <v>142</v>
      </c>
      <c r="E37" s="7"/>
      <c r="F37" s="7"/>
    </row>
    <row r="38" spans="1:8" x14ac:dyDescent="0.25">
      <c r="A38" s="11" t="s">
        <v>7</v>
      </c>
      <c r="B38" s="11" t="s">
        <v>9</v>
      </c>
      <c r="C38" s="11"/>
      <c r="D38" s="117">
        <f>SUM(F57,F61,F65,F69,F71,F74,F75,F76,F101,F108,F128,F137,F138,F148,F149,F150,F151,F160,F183,F194)</f>
        <v>614843</v>
      </c>
      <c r="E38" s="7"/>
      <c r="F38" s="7"/>
    </row>
    <row r="39" spans="1:8" x14ac:dyDescent="0.25">
      <c r="A39" s="11" t="s">
        <v>8</v>
      </c>
      <c r="B39" s="11" t="s">
        <v>56</v>
      </c>
      <c r="C39" s="11"/>
      <c r="D39" s="117">
        <f>SUM(F64,F159)</f>
        <v>18300</v>
      </c>
      <c r="E39" s="7"/>
      <c r="F39" s="7"/>
    </row>
    <row r="40" spans="1:8" x14ac:dyDescent="0.25">
      <c r="A40" s="11" t="s">
        <v>10</v>
      </c>
      <c r="B40" s="11" t="s">
        <v>29</v>
      </c>
      <c r="C40" s="11"/>
      <c r="D40" s="117">
        <f>SUM(F140)</f>
        <v>2100</v>
      </c>
      <c r="E40" s="7"/>
      <c r="F40" s="7"/>
    </row>
    <row r="41" spans="1:8" x14ac:dyDescent="0.25">
      <c r="A41" s="11" t="s">
        <v>11</v>
      </c>
      <c r="B41" s="11" t="s">
        <v>31</v>
      </c>
      <c r="C41" s="11"/>
      <c r="D41" s="117">
        <f>SUM(F70,F72)</f>
        <v>90009</v>
      </c>
      <c r="E41" s="7"/>
      <c r="F41" s="7"/>
    </row>
    <row r="42" spans="1:8" x14ac:dyDescent="0.25">
      <c r="A42" s="11" t="s">
        <v>24</v>
      </c>
      <c r="B42" s="11" t="s">
        <v>20</v>
      </c>
      <c r="C42" s="11"/>
      <c r="D42" s="117">
        <f>SUM(F58,F63,F67,F84,F87,F88,F89,F90,F91,F92,F118,F122,F139,F161,F171)</f>
        <v>300000</v>
      </c>
      <c r="E42" s="7"/>
      <c r="F42" s="7"/>
    </row>
    <row r="43" spans="1:8" x14ac:dyDescent="0.25">
      <c r="A43" s="97" t="s">
        <v>26</v>
      </c>
      <c r="B43" s="12" t="s">
        <v>110</v>
      </c>
      <c r="C43" s="12"/>
      <c r="D43" s="118">
        <f>SUM(F162)</f>
        <v>22000</v>
      </c>
      <c r="E43" s="7"/>
      <c r="F43" s="7"/>
    </row>
    <row r="44" spans="1:8" x14ac:dyDescent="0.25">
      <c r="A44" s="90" t="s">
        <v>33</v>
      </c>
      <c r="B44" s="12" t="s">
        <v>30</v>
      </c>
      <c r="C44" s="12"/>
      <c r="D44" s="118">
        <f>SUM(F59)</f>
        <v>20000</v>
      </c>
      <c r="E44" s="7"/>
      <c r="F44" s="7"/>
    </row>
    <row r="45" spans="1:8" x14ac:dyDescent="0.25">
      <c r="A45" s="90" t="s">
        <v>34</v>
      </c>
      <c r="B45" s="12" t="s">
        <v>23</v>
      </c>
      <c r="C45" s="12"/>
      <c r="D45" s="118">
        <f>SUM(F60)</f>
        <v>50000</v>
      </c>
      <c r="E45" s="7"/>
      <c r="F45" s="7"/>
    </row>
    <row r="46" spans="1:8" x14ac:dyDescent="0.25">
      <c r="A46" s="11"/>
      <c r="B46" s="15" t="s">
        <v>12</v>
      </c>
      <c r="C46" s="15"/>
      <c r="D46" s="119">
        <f>SUM(D38,D39,D40,D41,D42,D43,D44,D45)</f>
        <v>1117252</v>
      </c>
      <c r="E46" s="7"/>
      <c r="F46" s="7"/>
    </row>
    <row r="47" spans="1:8" x14ac:dyDescent="0.25">
      <c r="A47" s="7"/>
      <c r="B47" s="6"/>
      <c r="C47" s="6"/>
      <c r="D47" s="18"/>
      <c r="E47" s="7"/>
      <c r="F47" s="7"/>
    </row>
    <row r="48" spans="1:8" x14ac:dyDescent="0.25">
      <c r="A48" s="7"/>
      <c r="B48" s="6"/>
      <c r="C48" s="6"/>
      <c r="D48" s="18"/>
      <c r="E48" s="7"/>
      <c r="F48" s="7"/>
    </row>
    <row r="49" spans="1:7" x14ac:dyDescent="0.25">
      <c r="A49" s="7"/>
      <c r="B49" s="6"/>
      <c r="C49" s="6"/>
      <c r="D49" s="18"/>
      <c r="E49" s="7"/>
      <c r="F49" s="7"/>
    </row>
    <row r="50" spans="1:7" x14ac:dyDescent="0.25">
      <c r="A50" s="163" t="s">
        <v>13</v>
      </c>
      <c r="B50" s="163"/>
      <c r="C50" s="163"/>
      <c r="D50" s="163"/>
      <c r="E50" s="163"/>
      <c r="F50" s="163"/>
      <c r="G50" s="4"/>
    </row>
    <row r="51" spans="1:7" x14ac:dyDescent="0.25">
      <c r="A51" s="7"/>
      <c r="B51" s="7"/>
      <c r="C51" s="7"/>
      <c r="D51" s="7"/>
      <c r="E51" s="7"/>
      <c r="F51" s="7"/>
    </row>
    <row r="52" spans="1:7" x14ac:dyDescent="0.25">
      <c r="A52" s="7" t="s">
        <v>15</v>
      </c>
      <c r="B52" s="7"/>
      <c r="C52" s="7"/>
      <c r="D52" s="7"/>
      <c r="E52" s="7"/>
      <c r="F52" s="7"/>
    </row>
    <row r="53" spans="1:7" x14ac:dyDescent="0.25">
      <c r="A53" s="7"/>
      <c r="B53" s="7"/>
      <c r="C53" s="7"/>
      <c r="D53" s="7"/>
      <c r="E53" s="7"/>
      <c r="F53" s="7"/>
    </row>
    <row r="54" spans="1:7" x14ac:dyDescent="0.25">
      <c r="A54" s="222" t="s">
        <v>16</v>
      </c>
      <c r="B54" s="222"/>
      <c r="C54" s="134" t="s">
        <v>82</v>
      </c>
      <c r="D54" s="222" t="s">
        <v>17</v>
      </c>
      <c r="E54" s="221" t="s">
        <v>18</v>
      </c>
      <c r="F54" s="221"/>
    </row>
    <row r="55" spans="1:7" x14ac:dyDescent="0.25">
      <c r="A55" s="222"/>
      <c r="B55" s="222"/>
      <c r="C55" s="135"/>
      <c r="D55" s="222"/>
      <c r="E55" s="13" t="s">
        <v>19</v>
      </c>
      <c r="F55" s="13" t="s">
        <v>17</v>
      </c>
    </row>
    <row r="56" spans="1:7" ht="30" customHeight="1" x14ac:dyDescent="0.25">
      <c r="A56" s="223" t="s">
        <v>38</v>
      </c>
      <c r="B56" s="224"/>
      <c r="C56" s="74"/>
      <c r="D56" s="25"/>
      <c r="E56" s="25"/>
      <c r="F56" s="26"/>
    </row>
    <row r="57" spans="1:7" ht="50.25" customHeight="1" x14ac:dyDescent="0.25">
      <c r="A57" s="218"/>
      <c r="B57" s="232" t="s">
        <v>35</v>
      </c>
      <c r="C57" s="229" t="s">
        <v>124</v>
      </c>
      <c r="D57" s="220">
        <f>SUM(F57,F58,F59,F60)</f>
        <v>275000</v>
      </c>
      <c r="E57" s="20" t="s">
        <v>9</v>
      </c>
      <c r="F57" s="101">
        <v>150000</v>
      </c>
    </row>
    <row r="58" spans="1:7" ht="50.25" customHeight="1" x14ac:dyDescent="0.25">
      <c r="A58" s="218"/>
      <c r="B58" s="233"/>
      <c r="C58" s="230"/>
      <c r="D58" s="220"/>
      <c r="E58" s="20" t="s">
        <v>20</v>
      </c>
      <c r="F58" s="101">
        <v>55000</v>
      </c>
    </row>
    <row r="59" spans="1:7" ht="36" customHeight="1" x14ac:dyDescent="0.25">
      <c r="A59" s="218"/>
      <c r="B59" s="233"/>
      <c r="C59" s="230"/>
      <c r="D59" s="220"/>
      <c r="E59" s="20" t="s">
        <v>30</v>
      </c>
      <c r="F59" s="101">
        <v>20000</v>
      </c>
      <c r="G59" s="31"/>
    </row>
    <row r="60" spans="1:7" ht="47.25" customHeight="1" x14ac:dyDescent="0.25">
      <c r="A60" s="219"/>
      <c r="B60" s="234"/>
      <c r="C60" s="231"/>
      <c r="D60" s="220"/>
      <c r="E60" s="20" t="s">
        <v>23</v>
      </c>
      <c r="F60" s="101">
        <v>50000</v>
      </c>
    </row>
    <row r="61" spans="1:7" ht="24" customHeight="1" x14ac:dyDescent="0.25">
      <c r="A61" s="238" t="s">
        <v>8</v>
      </c>
      <c r="B61" s="157" t="s">
        <v>39</v>
      </c>
      <c r="C61" s="160" t="s">
        <v>116</v>
      </c>
      <c r="D61" s="210">
        <f>SUM(F61:F66)</f>
        <v>182340</v>
      </c>
      <c r="E61" s="130" t="s">
        <v>9</v>
      </c>
      <c r="F61" s="132">
        <v>59440</v>
      </c>
    </row>
    <row r="62" spans="1:7" ht="9" customHeight="1" x14ac:dyDescent="0.25">
      <c r="A62" s="239"/>
      <c r="B62" s="158"/>
      <c r="C62" s="161"/>
      <c r="D62" s="211"/>
      <c r="E62" s="131"/>
      <c r="F62" s="133"/>
    </row>
    <row r="63" spans="1:7" ht="15.75" customHeight="1" x14ac:dyDescent="0.25">
      <c r="A63" s="239"/>
      <c r="B63" s="158"/>
      <c r="C63" s="161"/>
      <c r="D63" s="211"/>
      <c r="E63" s="130" t="s">
        <v>20</v>
      </c>
      <c r="F63" s="132">
        <v>32900</v>
      </c>
      <c r="G63" s="31">
        <f>SUM(F63,F84:F92,F118,F122,F67)</f>
        <v>184500</v>
      </c>
    </row>
    <row r="64" spans="1:7" ht="19.5" customHeight="1" x14ac:dyDescent="0.25">
      <c r="A64" s="239"/>
      <c r="B64" s="158"/>
      <c r="C64" s="161"/>
      <c r="D64" s="211"/>
      <c r="E64" s="131"/>
      <c r="F64" s="133"/>
    </row>
    <row r="65" spans="1:8" ht="16.5" customHeight="1" x14ac:dyDescent="0.25">
      <c r="A65" s="239"/>
      <c r="B65" s="158"/>
      <c r="C65" s="161"/>
      <c r="D65" s="211"/>
      <c r="E65" s="130" t="s">
        <v>9</v>
      </c>
      <c r="F65" s="132">
        <v>90000</v>
      </c>
    </row>
    <row r="66" spans="1:8" ht="18.75" customHeight="1" x14ac:dyDescent="0.25">
      <c r="A66" s="239"/>
      <c r="B66" s="158"/>
      <c r="C66" s="161"/>
      <c r="D66" s="211"/>
      <c r="E66" s="131"/>
      <c r="F66" s="133"/>
      <c r="G66" s="31">
        <f>SUM(F65,F101,F108,F138,F148,F149,F150)</f>
        <v>254400</v>
      </c>
    </row>
    <row r="67" spans="1:8" ht="102" x14ac:dyDescent="0.25">
      <c r="A67" s="45" t="s">
        <v>10</v>
      </c>
      <c r="B67" s="22" t="s">
        <v>40</v>
      </c>
      <c r="C67" s="58" t="s">
        <v>84</v>
      </c>
      <c r="D67" s="70">
        <f>SUM(F67)</f>
        <v>7500</v>
      </c>
      <c r="E67" s="27" t="s">
        <v>20</v>
      </c>
      <c r="F67" s="101">
        <v>7500</v>
      </c>
    </row>
    <row r="68" spans="1:8" x14ac:dyDescent="0.25">
      <c r="A68" s="60" t="s">
        <v>11</v>
      </c>
      <c r="B68" s="61" t="s">
        <v>41</v>
      </c>
      <c r="C68" s="84" t="s">
        <v>85</v>
      </c>
      <c r="D68" s="70">
        <f>SUM(D69,D71)</f>
        <v>120012</v>
      </c>
      <c r="E68" s="66"/>
      <c r="F68" s="34"/>
    </row>
    <row r="69" spans="1:8" ht="24" x14ac:dyDescent="0.25">
      <c r="A69" s="213" t="s">
        <v>125</v>
      </c>
      <c r="B69" s="198" t="s">
        <v>48</v>
      </c>
      <c r="C69" s="240" t="s">
        <v>108</v>
      </c>
      <c r="D69" s="241">
        <f>SUM(F69:F70)</f>
        <v>54005.4</v>
      </c>
      <c r="E69" s="67" t="s">
        <v>9</v>
      </c>
      <c r="F69" s="121">
        <v>13501.35</v>
      </c>
      <c r="G69" s="31"/>
    </row>
    <row r="70" spans="1:8" ht="60" x14ac:dyDescent="0.25">
      <c r="A70" s="214"/>
      <c r="B70" s="199"/>
      <c r="C70" s="231"/>
      <c r="D70" s="242"/>
      <c r="E70" s="67" t="s">
        <v>83</v>
      </c>
      <c r="F70" s="121">
        <v>40504.050000000003</v>
      </c>
      <c r="G70" s="31"/>
      <c r="H70" s="190"/>
    </row>
    <row r="71" spans="1:8" ht="24" x14ac:dyDescent="0.25">
      <c r="A71" s="213" t="s">
        <v>126</v>
      </c>
      <c r="B71" s="198" t="s">
        <v>49</v>
      </c>
      <c r="C71" s="240" t="s">
        <v>108</v>
      </c>
      <c r="D71" s="241">
        <f>SUM(F71:F72)</f>
        <v>66006.600000000006</v>
      </c>
      <c r="E71" s="67" t="s">
        <v>9</v>
      </c>
      <c r="F71" s="121">
        <v>16501.650000000001</v>
      </c>
      <c r="G71" s="31">
        <f>SUM(F71,F69)</f>
        <v>30003</v>
      </c>
      <c r="H71" s="190"/>
    </row>
    <row r="72" spans="1:8" ht="60" x14ac:dyDescent="0.25">
      <c r="A72" s="214"/>
      <c r="B72" s="199"/>
      <c r="C72" s="231"/>
      <c r="D72" s="242"/>
      <c r="E72" s="67" t="s">
        <v>83</v>
      </c>
      <c r="F72" s="121">
        <v>49504.95</v>
      </c>
      <c r="G72" s="31"/>
    </row>
    <row r="73" spans="1:8" ht="33" customHeight="1" x14ac:dyDescent="0.25">
      <c r="A73" s="94" t="s">
        <v>24</v>
      </c>
      <c r="B73" s="32" t="s">
        <v>28</v>
      </c>
      <c r="C73" s="32"/>
      <c r="D73" s="71">
        <f>SUM(D74:D76)</f>
        <v>18000</v>
      </c>
      <c r="E73" s="42"/>
      <c r="F73" s="124"/>
    </row>
    <row r="74" spans="1:8" ht="38.25" customHeight="1" x14ac:dyDescent="0.25">
      <c r="A74" s="95" t="s">
        <v>64</v>
      </c>
      <c r="B74" s="44" t="s">
        <v>61</v>
      </c>
      <c r="C74" s="89" t="s">
        <v>108</v>
      </c>
      <c r="D74" s="79">
        <f>SUM(F74)</f>
        <v>4000</v>
      </c>
      <c r="E74" s="27" t="s">
        <v>9</v>
      </c>
      <c r="F74" s="101">
        <v>4000</v>
      </c>
    </row>
    <row r="75" spans="1:8" ht="31.5" customHeight="1" x14ac:dyDescent="0.25">
      <c r="A75" s="95" t="s">
        <v>65</v>
      </c>
      <c r="B75" s="44" t="s">
        <v>62</v>
      </c>
      <c r="C75" s="89" t="s">
        <v>108</v>
      </c>
      <c r="D75" s="79">
        <f>SUM(F75)</f>
        <v>11000</v>
      </c>
      <c r="E75" s="27" t="s">
        <v>9</v>
      </c>
      <c r="F75" s="101">
        <v>11000</v>
      </c>
    </row>
    <row r="76" spans="1:8" ht="27.75" customHeight="1" x14ac:dyDescent="0.25">
      <c r="A76" s="96" t="s">
        <v>127</v>
      </c>
      <c r="B76" s="44" t="s">
        <v>63</v>
      </c>
      <c r="C76" s="89" t="s">
        <v>108</v>
      </c>
      <c r="D76" s="79">
        <f>SUM(F76)</f>
        <v>3000</v>
      </c>
      <c r="E76" s="27" t="s">
        <v>9</v>
      </c>
      <c r="F76" s="101">
        <v>3000</v>
      </c>
    </row>
    <row r="77" spans="1:8" ht="15.75" x14ac:dyDescent="0.25">
      <c r="A77" s="192" t="s">
        <v>36</v>
      </c>
      <c r="B77" s="193"/>
      <c r="C77" s="77"/>
      <c r="D77" s="194">
        <f>SUM(D57,D73,D68,D67,D61)</f>
        <v>602852</v>
      </c>
      <c r="E77" s="195"/>
      <c r="F77" s="196"/>
    </row>
    <row r="78" spans="1:8" ht="15.75" x14ac:dyDescent="0.25">
      <c r="A78" s="35"/>
      <c r="B78" s="35"/>
      <c r="C78" s="35"/>
      <c r="D78" s="36"/>
      <c r="E78" s="36"/>
      <c r="F78" s="36"/>
    </row>
    <row r="79" spans="1:8" ht="15.75" x14ac:dyDescent="0.25">
      <c r="A79" s="37"/>
      <c r="B79" s="37"/>
      <c r="C79" s="37"/>
      <c r="D79" s="38"/>
      <c r="E79" s="38"/>
      <c r="F79" s="38"/>
    </row>
    <row r="80" spans="1:8" ht="15.75" x14ac:dyDescent="0.25">
      <c r="A80" s="37"/>
      <c r="B80" s="37"/>
      <c r="C80" s="37"/>
      <c r="D80" s="38"/>
      <c r="E80" s="38"/>
      <c r="F80" s="38"/>
    </row>
    <row r="81" spans="1:6" x14ac:dyDescent="0.25">
      <c r="A81" s="175" t="s">
        <v>16</v>
      </c>
      <c r="B81" s="176"/>
      <c r="C81" s="134" t="s">
        <v>82</v>
      </c>
      <c r="D81" s="172" t="s">
        <v>17</v>
      </c>
      <c r="E81" s="140" t="s">
        <v>18</v>
      </c>
      <c r="F81" s="140"/>
    </row>
    <row r="82" spans="1:6" x14ac:dyDescent="0.25">
      <c r="A82" s="177"/>
      <c r="B82" s="178"/>
      <c r="C82" s="135"/>
      <c r="D82" s="172"/>
      <c r="E82" s="46" t="s">
        <v>19</v>
      </c>
      <c r="F82" s="46" t="s">
        <v>17</v>
      </c>
    </row>
    <row r="83" spans="1:6" ht="31.5" customHeight="1" x14ac:dyDescent="0.25">
      <c r="A83" s="215" t="s">
        <v>81</v>
      </c>
      <c r="B83" s="216"/>
      <c r="C83" s="78"/>
      <c r="D83" s="75"/>
      <c r="E83" s="75"/>
      <c r="F83" s="76"/>
    </row>
    <row r="84" spans="1:6" ht="11.25" customHeight="1" x14ac:dyDescent="0.25">
      <c r="A84" s="209" t="s">
        <v>7</v>
      </c>
      <c r="B84" s="157" t="s">
        <v>88</v>
      </c>
      <c r="C84" s="160" t="s">
        <v>102</v>
      </c>
      <c r="D84" s="210">
        <f>SUM(F84)</f>
        <v>5400</v>
      </c>
      <c r="E84" s="130" t="s">
        <v>20</v>
      </c>
      <c r="F84" s="132">
        <v>5400</v>
      </c>
    </row>
    <row r="85" spans="1:6" ht="12" customHeight="1" x14ac:dyDescent="0.25">
      <c r="A85" s="209"/>
      <c r="B85" s="158"/>
      <c r="C85" s="161"/>
      <c r="D85" s="211"/>
      <c r="E85" s="138"/>
      <c r="F85" s="139"/>
    </row>
    <row r="86" spans="1:6" ht="9.75" customHeight="1" x14ac:dyDescent="0.25">
      <c r="A86" s="209"/>
      <c r="B86" s="159"/>
      <c r="C86" s="162"/>
      <c r="D86" s="212"/>
      <c r="E86" s="131"/>
      <c r="F86" s="133"/>
    </row>
    <row r="87" spans="1:6" ht="35.25" customHeight="1" x14ac:dyDescent="0.25">
      <c r="A87" s="57" t="s">
        <v>8</v>
      </c>
      <c r="B87" s="22" t="s">
        <v>89</v>
      </c>
      <c r="C87" s="86" t="s">
        <v>101</v>
      </c>
      <c r="D87" s="70">
        <f t="shared" ref="D87:D92" si="0">SUM(F87)</f>
        <v>3000</v>
      </c>
      <c r="E87" s="27" t="s">
        <v>20</v>
      </c>
      <c r="F87" s="101">
        <v>3000</v>
      </c>
    </row>
    <row r="88" spans="1:6" ht="36" x14ac:dyDescent="0.25">
      <c r="A88" s="43" t="s">
        <v>10</v>
      </c>
      <c r="B88" s="22" t="s">
        <v>112</v>
      </c>
      <c r="C88" s="86" t="s">
        <v>113</v>
      </c>
      <c r="D88" s="70">
        <f t="shared" si="0"/>
        <v>2400</v>
      </c>
      <c r="E88" s="27" t="s">
        <v>20</v>
      </c>
      <c r="F88" s="101">
        <v>2400</v>
      </c>
    </row>
    <row r="89" spans="1:6" ht="35.25" customHeight="1" x14ac:dyDescent="0.25">
      <c r="A89" s="43" t="s">
        <v>11</v>
      </c>
      <c r="B89" s="22" t="s">
        <v>129</v>
      </c>
      <c r="C89" s="86" t="s">
        <v>130</v>
      </c>
      <c r="D89" s="70">
        <f t="shared" si="0"/>
        <v>960</v>
      </c>
      <c r="E89" s="27" t="s">
        <v>20</v>
      </c>
      <c r="F89" s="101">
        <v>960</v>
      </c>
    </row>
    <row r="90" spans="1:6" ht="39.75" customHeight="1" x14ac:dyDescent="0.25">
      <c r="A90" s="43" t="s">
        <v>24</v>
      </c>
      <c r="B90" s="22" t="s">
        <v>128</v>
      </c>
      <c r="C90" s="86" t="s">
        <v>131</v>
      </c>
      <c r="D90" s="70">
        <f t="shared" si="0"/>
        <v>720</v>
      </c>
      <c r="E90" s="27" t="s">
        <v>20</v>
      </c>
      <c r="F90" s="101">
        <v>720</v>
      </c>
    </row>
    <row r="91" spans="1:6" ht="36" x14ac:dyDescent="0.25">
      <c r="A91" s="92" t="s">
        <v>26</v>
      </c>
      <c r="B91" s="85" t="s">
        <v>90</v>
      </c>
      <c r="C91" s="87" t="s">
        <v>103</v>
      </c>
      <c r="D91" s="70">
        <f t="shared" si="0"/>
        <v>1220</v>
      </c>
      <c r="E91" s="27" t="s">
        <v>20</v>
      </c>
      <c r="F91" s="101">
        <v>1220</v>
      </c>
    </row>
    <row r="92" spans="1:6" ht="36" x14ac:dyDescent="0.25">
      <c r="A92" s="93" t="s">
        <v>33</v>
      </c>
      <c r="B92" s="85" t="s">
        <v>91</v>
      </c>
      <c r="C92" s="88" t="s">
        <v>104</v>
      </c>
      <c r="D92" s="70">
        <f t="shared" si="0"/>
        <v>1500</v>
      </c>
      <c r="E92" s="27" t="s">
        <v>20</v>
      </c>
      <c r="F92" s="101">
        <v>1500</v>
      </c>
    </row>
    <row r="93" spans="1:6" x14ac:dyDescent="0.25">
      <c r="A93" s="206" t="s">
        <v>36</v>
      </c>
      <c r="B93" s="207"/>
      <c r="C93" s="194">
        <f>SUM(D84,D87,D91,D92,D88,D89,D90)</f>
        <v>15200</v>
      </c>
      <c r="D93" s="195"/>
      <c r="E93" s="195"/>
      <c r="F93" s="196"/>
    </row>
    <row r="94" spans="1:6" ht="15.75" x14ac:dyDescent="0.25">
      <c r="A94" s="37"/>
      <c r="B94" s="37"/>
      <c r="C94" s="37"/>
      <c r="D94" s="38"/>
      <c r="E94" s="38"/>
      <c r="F94" s="38"/>
    </row>
    <row r="95" spans="1:6" ht="15.75" x14ac:dyDescent="0.25">
      <c r="A95" s="37"/>
      <c r="B95" s="37"/>
      <c r="C95" s="37"/>
      <c r="D95" s="38"/>
      <c r="E95" s="38"/>
      <c r="F95" s="38"/>
    </row>
    <row r="96" spans="1:6" ht="15.75" x14ac:dyDescent="0.25">
      <c r="A96" s="37"/>
      <c r="B96" s="37"/>
      <c r="C96" s="37"/>
      <c r="D96" s="38"/>
      <c r="E96" s="38"/>
      <c r="F96" s="38"/>
    </row>
    <row r="97" spans="1:7" x14ac:dyDescent="0.25">
      <c r="A97" s="172" t="s">
        <v>16</v>
      </c>
      <c r="B97" s="172"/>
      <c r="C97" s="134" t="s">
        <v>82</v>
      </c>
      <c r="D97" s="172" t="s">
        <v>17</v>
      </c>
      <c r="E97" s="140" t="s">
        <v>18</v>
      </c>
      <c r="F97" s="140"/>
    </row>
    <row r="98" spans="1:7" x14ac:dyDescent="0.25">
      <c r="A98" s="172"/>
      <c r="B98" s="172"/>
      <c r="C98" s="135"/>
      <c r="D98" s="172"/>
      <c r="E98" s="46" t="s">
        <v>19</v>
      </c>
      <c r="F98" s="46" t="s">
        <v>17</v>
      </c>
    </row>
    <row r="99" spans="1:7" x14ac:dyDescent="0.25">
      <c r="A99" s="144" t="s">
        <v>80</v>
      </c>
      <c r="B99" s="145"/>
      <c r="C99" s="72"/>
      <c r="D99" s="47"/>
      <c r="E99" s="47"/>
      <c r="F99" s="48"/>
    </row>
    <row r="100" spans="1:7" x14ac:dyDescent="0.25">
      <c r="A100" s="146"/>
      <c r="B100" s="147"/>
      <c r="C100" s="73"/>
      <c r="D100" s="49"/>
      <c r="E100" s="49"/>
      <c r="F100" s="50"/>
    </row>
    <row r="101" spans="1:7" ht="15" customHeight="1" x14ac:dyDescent="0.25">
      <c r="A101" s="204" t="s">
        <v>7</v>
      </c>
      <c r="B101" s="201" t="s">
        <v>121</v>
      </c>
      <c r="C101" s="160" t="s">
        <v>97</v>
      </c>
      <c r="D101" s="203">
        <v>5000</v>
      </c>
      <c r="E101" s="130" t="s">
        <v>9</v>
      </c>
      <c r="F101" s="132">
        <f>SUM(D101:D107)</f>
        <v>37500</v>
      </c>
    </row>
    <row r="102" spans="1:7" ht="27.75" customHeight="1" x14ac:dyDescent="0.25">
      <c r="A102" s="205"/>
      <c r="B102" s="202"/>
      <c r="C102" s="162"/>
      <c r="D102" s="203"/>
      <c r="E102" s="138"/>
      <c r="F102" s="139"/>
    </row>
    <row r="103" spans="1:7" ht="63.75" x14ac:dyDescent="0.25">
      <c r="A103" s="57" t="s">
        <v>8</v>
      </c>
      <c r="B103" s="58" t="s">
        <v>120</v>
      </c>
      <c r="C103" s="86" t="s">
        <v>97</v>
      </c>
      <c r="D103" s="123">
        <v>5000</v>
      </c>
      <c r="E103" s="138"/>
      <c r="F103" s="139"/>
    </row>
    <row r="104" spans="1:7" ht="70.5" customHeight="1" x14ac:dyDescent="0.25">
      <c r="A104" s="57" t="s">
        <v>10</v>
      </c>
      <c r="B104" s="58" t="s">
        <v>119</v>
      </c>
      <c r="C104" s="86" t="s">
        <v>97</v>
      </c>
      <c r="D104" s="123">
        <v>9000</v>
      </c>
      <c r="E104" s="138"/>
      <c r="F104" s="139"/>
    </row>
    <row r="105" spans="1:7" ht="51" x14ac:dyDescent="0.25">
      <c r="A105" s="43" t="s">
        <v>11</v>
      </c>
      <c r="B105" s="59" t="s">
        <v>118</v>
      </c>
      <c r="C105" s="81" t="s">
        <v>97</v>
      </c>
      <c r="D105" s="123">
        <v>5000</v>
      </c>
      <c r="E105" s="138"/>
      <c r="F105" s="139"/>
      <c r="G105" s="31">
        <f>SUM(F101,F108)</f>
        <v>117500</v>
      </c>
    </row>
    <row r="106" spans="1:7" ht="63.75" x14ac:dyDescent="0.25">
      <c r="A106" s="43" t="s">
        <v>24</v>
      </c>
      <c r="B106" s="59" t="s">
        <v>86</v>
      </c>
      <c r="C106" s="87" t="s">
        <v>97</v>
      </c>
      <c r="D106" s="123">
        <v>5000</v>
      </c>
      <c r="E106" s="138"/>
      <c r="F106" s="139"/>
    </row>
    <row r="107" spans="1:7" ht="90" customHeight="1" x14ac:dyDescent="0.25">
      <c r="A107" s="57" t="s">
        <v>26</v>
      </c>
      <c r="B107" s="58" t="s">
        <v>117</v>
      </c>
      <c r="C107" s="86" t="s">
        <v>97</v>
      </c>
      <c r="D107" s="123">
        <v>8500</v>
      </c>
      <c r="E107" s="131"/>
      <c r="F107" s="133"/>
    </row>
    <row r="108" spans="1:7" ht="36" customHeight="1" x14ac:dyDescent="0.25">
      <c r="A108" s="204" t="s">
        <v>33</v>
      </c>
      <c r="B108" s="201" t="s">
        <v>87</v>
      </c>
      <c r="C108" s="160" t="s">
        <v>115</v>
      </c>
      <c r="D108" s="200">
        <f>SUM(F108)</f>
        <v>80000</v>
      </c>
      <c r="E108" s="130" t="s">
        <v>9</v>
      </c>
      <c r="F108" s="132">
        <v>80000</v>
      </c>
    </row>
    <row r="109" spans="1:7" x14ac:dyDescent="0.25">
      <c r="A109" s="205"/>
      <c r="B109" s="208"/>
      <c r="C109" s="162"/>
      <c r="D109" s="200"/>
      <c r="E109" s="131"/>
      <c r="F109" s="133"/>
    </row>
    <row r="110" spans="1:7" ht="15.75" x14ac:dyDescent="0.25">
      <c r="A110" s="192" t="s">
        <v>36</v>
      </c>
      <c r="B110" s="193"/>
      <c r="C110" s="194">
        <f>SUM(D101,D103,D104,D105,D106,D107,D108)</f>
        <v>117500</v>
      </c>
      <c r="D110" s="195"/>
      <c r="E110" s="195"/>
      <c r="F110" s="196"/>
    </row>
    <row r="111" spans="1:7" ht="15.75" x14ac:dyDescent="0.25">
      <c r="A111" s="35"/>
      <c r="B111" s="35"/>
      <c r="C111" s="35"/>
      <c r="D111" s="36"/>
      <c r="E111" s="36"/>
      <c r="F111" s="36"/>
    </row>
    <row r="112" spans="1:7" ht="15.75" x14ac:dyDescent="0.25">
      <c r="A112" s="37"/>
      <c r="B112" s="37"/>
      <c r="C112" s="37"/>
      <c r="D112" s="38"/>
      <c r="E112" s="38"/>
      <c r="F112" s="38"/>
    </row>
    <row r="113" spans="1:6" ht="15.75" x14ac:dyDescent="0.25">
      <c r="A113" s="37"/>
      <c r="B113" s="37"/>
      <c r="C113" s="37"/>
      <c r="D113" s="38"/>
      <c r="E113" s="38"/>
      <c r="F113" s="38"/>
    </row>
    <row r="114" spans="1:6" x14ac:dyDescent="0.25">
      <c r="A114" s="172" t="s">
        <v>16</v>
      </c>
      <c r="B114" s="172"/>
      <c r="C114" s="134" t="s">
        <v>82</v>
      </c>
      <c r="D114" s="172" t="s">
        <v>17</v>
      </c>
      <c r="E114" s="140" t="s">
        <v>18</v>
      </c>
      <c r="F114" s="140"/>
    </row>
    <row r="115" spans="1:6" x14ac:dyDescent="0.25">
      <c r="A115" s="172"/>
      <c r="B115" s="172"/>
      <c r="C115" s="135"/>
      <c r="D115" s="172"/>
      <c r="E115" s="46" t="s">
        <v>19</v>
      </c>
      <c r="F115" s="46" t="s">
        <v>17</v>
      </c>
    </row>
    <row r="116" spans="1:6" x14ac:dyDescent="0.25">
      <c r="A116" s="144" t="s">
        <v>79</v>
      </c>
      <c r="B116" s="145"/>
      <c r="C116" s="72"/>
      <c r="D116" s="47"/>
      <c r="E116" s="47"/>
      <c r="F116" s="48"/>
    </row>
    <row r="117" spans="1:6" x14ac:dyDescent="0.25">
      <c r="A117" s="146"/>
      <c r="B117" s="147"/>
      <c r="C117" s="73"/>
      <c r="D117" s="49"/>
      <c r="E117" s="49"/>
      <c r="F117" s="50"/>
    </row>
    <row r="118" spans="1:6" x14ac:dyDescent="0.25">
      <c r="A118" s="154" t="s">
        <v>7</v>
      </c>
      <c r="B118" s="157" t="s">
        <v>52</v>
      </c>
      <c r="C118" s="160" t="s">
        <v>132</v>
      </c>
      <c r="D118" s="141">
        <f>SUM(F118)</f>
        <v>31400</v>
      </c>
      <c r="E118" s="130" t="s">
        <v>20</v>
      </c>
      <c r="F118" s="132">
        <v>31400</v>
      </c>
    </row>
    <row r="119" spans="1:6" x14ac:dyDescent="0.25">
      <c r="A119" s="155"/>
      <c r="B119" s="158"/>
      <c r="C119" s="183"/>
      <c r="D119" s="142"/>
      <c r="E119" s="138"/>
      <c r="F119" s="139"/>
    </row>
    <row r="120" spans="1:6" x14ac:dyDescent="0.25">
      <c r="A120" s="156"/>
      <c r="B120" s="159"/>
      <c r="C120" s="184"/>
      <c r="D120" s="143"/>
      <c r="E120" s="131"/>
      <c r="F120" s="133"/>
    </row>
    <row r="121" spans="1:6" ht="15" customHeight="1" x14ac:dyDescent="0.25">
      <c r="A121" s="51" t="s">
        <v>8</v>
      </c>
      <c r="B121" s="22" t="s">
        <v>53</v>
      </c>
      <c r="C121" s="58" t="s">
        <v>95</v>
      </c>
      <c r="D121" s="52">
        <f>SUM(D122:D127)</f>
        <v>97500</v>
      </c>
      <c r="E121" s="53"/>
      <c r="F121" s="125"/>
    </row>
    <row r="122" spans="1:6" ht="15" customHeight="1" x14ac:dyDescent="0.25">
      <c r="A122" s="54"/>
      <c r="B122" s="55" t="s">
        <v>43</v>
      </c>
      <c r="C122" s="81"/>
      <c r="D122" s="62">
        <v>7000</v>
      </c>
      <c r="E122" s="138" t="s">
        <v>20</v>
      </c>
      <c r="F122" s="139">
        <f>SUM(D122:D127)</f>
        <v>97500</v>
      </c>
    </row>
    <row r="123" spans="1:6" ht="15" customHeight="1" x14ac:dyDescent="0.25">
      <c r="A123" s="56"/>
      <c r="B123" s="80" t="s">
        <v>42</v>
      </c>
      <c r="C123" s="82"/>
      <c r="D123" s="62">
        <v>7500</v>
      </c>
      <c r="E123" s="138"/>
      <c r="F123" s="139"/>
    </row>
    <row r="124" spans="1:6" x14ac:dyDescent="0.25">
      <c r="A124" s="54"/>
      <c r="B124" s="21" t="s">
        <v>44</v>
      </c>
      <c r="C124" s="83"/>
      <c r="D124" s="62">
        <v>40000</v>
      </c>
      <c r="E124" s="138"/>
      <c r="F124" s="139"/>
    </row>
    <row r="125" spans="1:6" x14ac:dyDescent="0.25">
      <c r="A125" s="54"/>
      <c r="B125" s="21" t="s">
        <v>45</v>
      </c>
      <c r="C125" s="83"/>
      <c r="D125" s="62">
        <v>11000</v>
      </c>
      <c r="E125" s="138"/>
      <c r="F125" s="139"/>
    </row>
    <row r="126" spans="1:6" x14ac:dyDescent="0.25">
      <c r="A126" s="54"/>
      <c r="B126" s="21" t="s">
        <v>46</v>
      </c>
      <c r="C126" s="83"/>
      <c r="D126" s="62">
        <v>10000</v>
      </c>
      <c r="E126" s="138"/>
      <c r="F126" s="139"/>
    </row>
    <row r="127" spans="1:6" x14ac:dyDescent="0.25">
      <c r="A127" s="54"/>
      <c r="B127" s="21" t="s">
        <v>47</v>
      </c>
      <c r="C127" s="83"/>
      <c r="D127" s="91">
        <v>22000</v>
      </c>
      <c r="E127" s="131"/>
      <c r="F127" s="139"/>
    </row>
    <row r="128" spans="1:6" ht="41.25" customHeight="1" x14ac:dyDescent="0.25">
      <c r="A128" s="104" t="s">
        <v>10</v>
      </c>
      <c r="B128" s="105" t="s">
        <v>60</v>
      </c>
      <c r="C128" s="106" t="s">
        <v>109</v>
      </c>
      <c r="D128" s="107">
        <f>SUM(F128:F128)</f>
        <v>10000</v>
      </c>
      <c r="E128" s="110" t="s">
        <v>9</v>
      </c>
      <c r="F128" s="120">
        <v>10000</v>
      </c>
    </row>
    <row r="129" spans="1:6" ht="15.75" x14ac:dyDescent="0.25">
      <c r="A129" s="192" t="s">
        <v>36</v>
      </c>
      <c r="B129" s="193"/>
      <c r="C129" s="194">
        <f>SUM(D121,D118,D128)</f>
        <v>138900</v>
      </c>
      <c r="D129" s="195"/>
      <c r="E129" s="195"/>
      <c r="F129" s="196"/>
    </row>
    <row r="130" spans="1:6" ht="15.75" x14ac:dyDescent="0.25">
      <c r="A130" s="37"/>
      <c r="B130" s="37"/>
      <c r="C130" s="37"/>
      <c r="D130" s="38"/>
      <c r="E130" s="38"/>
      <c r="F130" s="38"/>
    </row>
    <row r="131" spans="1:6" ht="15.75" x14ac:dyDescent="0.25">
      <c r="A131" s="37"/>
      <c r="B131" s="37"/>
      <c r="C131" s="37"/>
      <c r="D131" s="38"/>
      <c r="E131" s="38"/>
      <c r="F131" s="38"/>
    </row>
    <row r="132" spans="1:6" ht="15.75" x14ac:dyDescent="0.25">
      <c r="A132" s="37"/>
      <c r="B132" s="37"/>
      <c r="C132" s="37"/>
      <c r="D132" s="38"/>
      <c r="E132" s="38"/>
      <c r="F132" s="38"/>
    </row>
    <row r="133" spans="1:6" x14ac:dyDescent="0.25">
      <c r="A133" s="175" t="s">
        <v>16</v>
      </c>
      <c r="B133" s="176"/>
      <c r="C133" s="134" t="s">
        <v>82</v>
      </c>
      <c r="D133" s="172" t="s">
        <v>17</v>
      </c>
      <c r="E133" s="140" t="s">
        <v>18</v>
      </c>
      <c r="F133" s="140"/>
    </row>
    <row r="134" spans="1:6" x14ac:dyDescent="0.25">
      <c r="A134" s="177"/>
      <c r="B134" s="178"/>
      <c r="C134" s="135"/>
      <c r="D134" s="172"/>
      <c r="E134" s="46" t="s">
        <v>19</v>
      </c>
      <c r="F134" s="46" t="s">
        <v>17</v>
      </c>
    </row>
    <row r="135" spans="1:6" x14ac:dyDescent="0.25">
      <c r="A135" s="144" t="s">
        <v>78</v>
      </c>
      <c r="B135" s="145"/>
      <c r="C135" s="72"/>
      <c r="D135" s="47"/>
      <c r="E135" s="47"/>
      <c r="F135" s="48"/>
    </row>
    <row r="136" spans="1:6" ht="16.899999999999999" customHeight="1" x14ac:dyDescent="0.25">
      <c r="A136" s="146"/>
      <c r="B136" s="147"/>
      <c r="C136" s="73"/>
      <c r="D136" s="49"/>
      <c r="E136" s="49"/>
      <c r="F136" s="50"/>
    </row>
    <row r="137" spans="1:6" ht="83.25" customHeight="1" x14ac:dyDescent="0.25">
      <c r="A137" s="116" t="s">
        <v>7</v>
      </c>
      <c r="B137" s="111" t="s">
        <v>50</v>
      </c>
      <c r="C137" s="112" t="s">
        <v>107</v>
      </c>
      <c r="D137" s="103">
        <f>SUM(F137)</f>
        <v>55000</v>
      </c>
      <c r="E137" s="53" t="s">
        <v>9</v>
      </c>
      <c r="F137" s="120">
        <v>55000</v>
      </c>
    </row>
    <row r="138" spans="1:6" ht="38.25" customHeight="1" x14ac:dyDescent="0.25">
      <c r="A138" s="154" t="s">
        <v>8</v>
      </c>
      <c r="B138" s="157" t="s">
        <v>134</v>
      </c>
      <c r="C138" s="160" t="s">
        <v>135</v>
      </c>
      <c r="D138" s="141">
        <f>SUM(F138,F139,F140)</f>
        <v>46500</v>
      </c>
      <c r="E138" s="53" t="s">
        <v>9</v>
      </c>
      <c r="F138" s="120">
        <v>39400</v>
      </c>
    </row>
    <row r="139" spans="1:6" ht="36.75" customHeight="1" x14ac:dyDescent="0.25">
      <c r="A139" s="155"/>
      <c r="B139" s="158"/>
      <c r="C139" s="161"/>
      <c r="D139" s="142"/>
      <c r="E139" s="113" t="s">
        <v>20</v>
      </c>
      <c r="F139" s="122">
        <v>5000</v>
      </c>
    </row>
    <row r="140" spans="1:6" ht="32.25" customHeight="1" x14ac:dyDescent="0.25">
      <c r="A140" s="156"/>
      <c r="B140" s="159"/>
      <c r="C140" s="162"/>
      <c r="D140" s="143"/>
      <c r="E140" s="114" t="s">
        <v>59</v>
      </c>
      <c r="F140" s="121">
        <v>2100</v>
      </c>
    </row>
    <row r="141" spans="1:6" ht="15.75" x14ac:dyDescent="0.25">
      <c r="A141" s="192" t="s">
        <v>36</v>
      </c>
      <c r="B141" s="193"/>
      <c r="C141" s="77"/>
      <c r="D141" s="194">
        <f>SUM(D137,D138)</f>
        <v>101500</v>
      </c>
      <c r="E141" s="195"/>
      <c r="F141" s="196"/>
    </row>
    <row r="142" spans="1:6" x14ac:dyDescent="0.25">
      <c r="A142" s="39"/>
      <c r="B142" s="39"/>
      <c r="C142" s="39"/>
      <c r="D142" s="40"/>
      <c r="E142" s="41"/>
      <c r="F142" s="41"/>
    </row>
    <row r="143" spans="1:6" x14ac:dyDescent="0.25">
      <c r="A143" s="39"/>
      <c r="B143" s="39"/>
      <c r="C143" s="39"/>
      <c r="D143" s="40"/>
      <c r="E143" s="41"/>
      <c r="F143" s="41"/>
    </row>
    <row r="144" spans="1:6" x14ac:dyDescent="0.25">
      <c r="A144" s="175" t="s">
        <v>16</v>
      </c>
      <c r="B144" s="176"/>
      <c r="C144" s="134" t="s">
        <v>82</v>
      </c>
      <c r="D144" s="172" t="s">
        <v>17</v>
      </c>
      <c r="E144" s="140" t="s">
        <v>18</v>
      </c>
      <c r="F144" s="140"/>
    </row>
    <row r="145" spans="1:6" x14ac:dyDescent="0.25">
      <c r="A145" s="177"/>
      <c r="B145" s="178"/>
      <c r="C145" s="135"/>
      <c r="D145" s="172"/>
      <c r="E145" s="46" t="s">
        <v>19</v>
      </c>
      <c r="F145" s="46" t="s">
        <v>17</v>
      </c>
    </row>
    <row r="146" spans="1:6" ht="15" customHeight="1" x14ac:dyDescent="0.25">
      <c r="A146" s="144" t="s">
        <v>77</v>
      </c>
      <c r="B146" s="145"/>
      <c r="C146" s="72"/>
      <c r="D146" s="47"/>
      <c r="E146" s="47"/>
      <c r="F146" s="48"/>
    </row>
    <row r="147" spans="1:6" ht="15" customHeight="1" x14ac:dyDescent="0.25">
      <c r="A147" s="146"/>
      <c r="B147" s="147"/>
      <c r="C147" s="73"/>
      <c r="D147" s="49"/>
      <c r="E147" s="49"/>
      <c r="F147" s="50"/>
    </row>
    <row r="148" spans="1:6" ht="37.5" customHeight="1" x14ac:dyDescent="0.25">
      <c r="A148" s="115" t="s">
        <v>7</v>
      </c>
      <c r="B148" s="111" t="s">
        <v>27</v>
      </c>
      <c r="C148" s="81" t="s">
        <v>99</v>
      </c>
      <c r="D148" s="71">
        <f>SUM(F148)</f>
        <v>2500</v>
      </c>
      <c r="E148" s="53" t="s">
        <v>9</v>
      </c>
      <c r="F148" s="120">
        <v>2500</v>
      </c>
    </row>
    <row r="149" spans="1:6" ht="37.5" customHeight="1" x14ac:dyDescent="0.25">
      <c r="A149" s="45" t="s">
        <v>8</v>
      </c>
      <c r="B149" s="22" t="s">
        <v>32</v>
      </c>
      <c r="C149" s="86" t="s">
        <v>98</v>
      </c>
      <c r="D149" s="70">
        <f>SUM(F149)</f>
        <v>2500</v>
      </c>
      <c r="E149" s="53" t="s">
        <v>9</v>
      </c>
      <c r="F149" s="101">
        <v>2500</v>
      </c>
    </row>
    <row r="150" spans="1:6" ht="38.25" x14ac:dyDescent="0.25">
      <c r="A150" s="57" t="s">
        <v>10</v>
      </c>
      <c r="B150" s="22" t="s">
        <v>133</v>
      </c>
      <c r="C150" s="86" t="s">
        <v>100</v>
      </c>
      <c r="D150" s="70">
        <f>SUM(F150)</f>
        <v>2500</v>
      </c>
      <c r="E150" s="27" t="s">
        <v>9</v>
      </c>
      <c r="F150" s="101">
        <v>2500</v>
      </c>
    </row>
    <row r="151" spans="1:6" ht="18" customHeight="1" x14ac:dyDescent="0.25">
      <c r="A151" s="204" t="s">
        <v>11</v>
      </c>
      <c r="B151" s="157" t="s">
        <v>114</v>
      </c>
      <c r="C151" s="160" t="s">
        <v>100</v>
      </c>
      <c r="D151" s="210">
        <f>SUM(F151:F152)</f>
        <v>1000</v>
      </c>
      <c r="E151" s="130" t="s">
        <v>9</v>
      </c>
      <c r="F151" s="132">
        <v>1000</v>
      </c>
    </row>
    <row r="152" spans="1:6" x14ac:dyDescent="0.25">
      <c r="A152" s="205"/>
      <c r="B152" s="158"/>
      <c r="C152" s="161"/>
      <c r="D152" s="211"/>
      <c r="E152" s="131"/>
      <c r="F152" s="133"/>
    </row>
    <row r="153" spans="1:6" x14ac:dyDescent="0.25">
      <c r="A153" s="236" t="s">
        <v>36</v>
      </c>
      <c r="B153" s="237"/>
      <c r="C153" s="102"/>
      <c r="D153" s="235">
        <f>SUM(D148:D152)</f>
        <v>8500</v>
      </c>
      <c r="E153" s="235"/>
      <c r="F153" s="235"/>
    </row>
    <row r="154" spans="1:6" ht="15.75" x14ac:dyDescent="0.25">
      <c r="A154" s="37"/>
      <c r="B154" s="37"/>
      <c r="C154" s="37"/>
      <c r="D154" s="38"/>
      <c r="E154" s="38"/>
      <c r="F154" s="38"/>
    </row>
    <row r="155" spans="1:6" ht="15.75" thickBot="1" x14ac:dyDescent="0.3">
      <c r="A155" s="39"/>
      <c r="B155" s="39"/>
      <c r="C155" s="39"/>
      <c r="D155" s="40"/>
      <c r="E155" s="41"/>
      <c r="F155" s="41"/>
    </row>
    <row r="156" spans="1:6" ht="15.6" customHeight="1" x14ac:dyDescent="0.25">
      <c r="A156" s="167" t="s">
        <v>16</v>
      </c>
      <c r="B156" s="168"/>
      <c r="C156" s="136" t="s">
        <v>82</v>
      </c>
      <c r="D156" s="171" t="s">
        <v>17</v>
      </c>
      <c r="E156" s="164" t="s">
        <v>18</v>
      </c>
      <c r="F156" s="165"/>
    </row>
    <row r="157" spans="1:6" ht="13.9" customHeight="1" thickBot="1" x14ac:dyDescent="0.3">
      <c r="A157" s="169"/>
      <c r="B157" s="170"/>
      <c r="C157" s="137"/>
      <c r="D157" s="172"/>
      <c r="E157" s="46" t="s">
        <v>19</v>
      </c>
      <c r="F157" s="63" t="s">
        <v>17</v>
      </c>
    </row>
    <row r="158" spans="1:6" ht="31.5" customHeight="1" thickBot="1" x14ac:dyDescent="0.3">
      <c r="A158" s="173" t="s">
        <v>76</v>
      </c>
      <c r="B158" s="174"/>
      <c r="C158" s="99"/>
      <c r="D158" s="64"/>
      <c r="E158" s="64"/>
      <c r="F158" s="65"/>
    </row>
    <row r="159" spans="1:6" ht="38.25" customHeight="1" x14ac:dyDescent="0.25">
      <c r="A159" s="188" t="s">
        <v>7</v>
      </c>
      <c r="B159" s="186" t="s">
        <v>57</v>
      </c>
      <c r="C159" s="185" t="s">
        <v>106</v>
      </c>
      <c r="D159" s="179">
        <f>SUM(F159, F160)</f>
        <v>29300</v>
      </c>
      <c r="E159" s="108" t="s">
        <v>56</v>
      </c>
      <c r="F159" s="126">
        <v>18300</v>
      </c>
    </row>
    <row r="160" spans="1:6" ht="40.5" customHeight="1" x14ac:dyDescent="0.25">
      <c r="A160" s="189"/>
      <c r="B160" s="187"/>
      <c r="C160" s="153"/>
      <c r="D160" s="180"/>
      <c r="E160" s="109" t="s">
        <v>9</v>
      </c>
      <c r="F160" s="127">
        <v>11000</v>
      </c>
    </row>
    <row r="161" spans="1:6" ht="39" customHeight="1" x14ac:dyDescent="0.25">
      <c r="A161" s="148" t="s">
        <v>8</v>
      </c>
      <c r="B161" s="150" t="s">
        <v>58</v>
      </c>
      <c r="C161" s="152" t="s">
        <v>105</v>
      </c>
      <c r="D161" s="141">
        <f>SUM(F161:F162)</f>
        <v>50000</v>
      </c>
      <c r="E161" s="100" t="s">
        <v>20</v>
      </c>
      <c r="F161" s="128">
        <v>28000</v>
      </c>
    </row>
    <row r="162" spans="1:6" ht="39.75" customHeight="1" x14ac:dyDescent="0.25">
      <c r="A162" s="149"/>
      <c r="B162" s="151"/>
      <c r="C162" s="153"/>
      <c r="D162" s="143"/>
      <c r="E162" s="100" t="s">
        <v>110</v>
      </c>
      <c r="F162" s="129">
        <v>22000</v>
      </c>
    </row>
    <row r="163" spans="1:6" ht="15.75" x14ac:dyDescent="0.25">
      <c r="A163" s="166" t="s">
        <v>36</v>
      </c>
      <c r="B163" s="166"/>
      <c r="C163" s="98"/>
      <c r="D163" s="181">
        <f>SUM(D159,D161)</f>
        <v>79300</v>
      </c>
      <c r="E163" s="181"/>
      <c r="F163" s="181"/>
    </row>
    <row r="164" spans="1:6" ht="15.75" x14ac:dyDescent="0.25">
      <c r="A164" s="37"/>
      <c r="B164" s="37"/>
      <c r="C164" s="37"/>
      <c r="D164" s="38"/>
      <c r="E164" s="38"/>
      <c r="F164" s="38"/>
    </row>
    <row r="165" spans="1:6" ht="15.75" x14ac:dyDescent="0.25">
      <c r="A165" s="37"/>
      <c r="B165" s="37"/>
      <c r="C165" s="37"/>
      <c r="D165" s="38"/>
      <c r="E165" s="38"/>
      <c r="F165" s="38"/>
    </row>
    <row r="166" spans="1:6" ht="15.75" x14ac:dyDescent="0.25">
      <c r="A166" s="37"/>
      <c r="B166" s="37"/>
      <c r="C166" s="37"/>
      <c r="D166" s="38"/>
      <c r="E166" s="38"/>
      <c r="F166" s="38"/>
    </row>
    <row r="167" spans="1:6" x14ac:dyDescent="0.25">
      <c r="A167" s="175" t="s">
        <v>16</v>
      </c>
      <c r="B167" s="176"/>
      <c r="C167" s="134" t="s">
        <v>82</v>
      </c>
      <c r="D167" s="172" t="s">
        <v>17</v>
      </c>
      <c r="E167" s="140" t="s">
        <v>18</v>
      </c>
      <c r="F167" s="140"/>
    </row>
    <row r="168" spans="1:6" x14ac:dyDescent="0.25">
      <c r="A168" s="177"/>
      <c r="B168" s="178"/>
      <c r="C168" s="135"/>
      <c r="D168" s="172"/>
      <c r="E168" s="46" t="s">
        <v>19</v>
      </c>
      <c r="F168" s="46" t="s">
        <v>17</v>
      </c>
    </row>
    <row r="169" spans="1:6" x14ac:dyDescent="0.25">
      <c r="A169" s="144" t="s">
        <v>75</v>
      </c>
      <c r="B169" s="145"/>
      <c r="C169" s="72"/>
      <c r="D169" s="47"/>
      <c r="E169" s="47"/>
      <c r="F169" s="48"/>
    </row>
    <row r="170" spans="1:6" x14ac:dyDescent="0.25">
      <c r="A170" s="146"/>
      <c r="B170" s="147"/>
      <c r="C170" s="73"/>
      <c r="D170" s="49"/>
      <c r="E170" s="49"/>
      <c r="F170" s="50"/>
    </row>
    <row r="171" spans="1:6" x14ac:dyDescent="0.25">
      <c r="A171" s="154" t="s">
        <v>7</v>
      </c>
      <c r="B171" s="157" t="s">
        <v>54</v>
      </c>
      <c r="C171" s="160" t="s">
        <v>138</v>
      </c>
      <c r="D171" s="245">
        <f>SUM(F171)</f>
        <v>27500</v>
      </c>
      <c r="E171" s="130" t="s">
        <v>111</v>
      </c>
      <c r="F171" s="132">
        <v>27500</v>
      </c>
    </row>
    <row r="172" spans="1:6" x14ac:dyDescent="0.25">
      <c r="A172" s="155"/>
      <c r="B172" s="158"/>
      <c r="C172" s="183"/>
      <c r="D172" s="246"/>
      <c r="E172" s="138"/>
      <c r="F172" s="139"/>
    </row>
    <row r="173" spans="1:6" x14ac:dyDescent="0.25">
      <c r="A173" s="155"/>
      <c r="B173" s="158"/>
      <c r="C173" s="183"/>
      <c r="D173" s="246"/>
      <c r="E173" s="138"/>
      <c r="F173" s="139"/>
    </row>
    <row r="174" spans="1:6" ht="47.25" customHeight="1" x14ac:dyDescent="0.25">
      <c r="A174" s="156"/>
      <c r="B174" s="159"/>
      <c r="C174" s="184"/>
      <c r="D174" s="249"/>
      <c r="E174" s="131"/>
      <c r="F174" s="133"/>
    </row>
    <row r="175" spans="1:6" ht="15.75" x14ac:dyDescent="0.25">
      <c r="A175" s="192" t="s">
        <v>36</v>
      </c>
      <c r="B175" s="193"/>
      <c r="C175" s="77"/>
      <c r="D175" s="194">
        <f>SUM(D171)</f>
        <v>27500</v>
      </c>
      <c r="E175" s="195"/>
      <c r="F175" s="196"/>
    </row>
    <row r="176" spans="1:6" ht="15.75" x14ac:dyDescent="0.25">
      <c r="A176" s="37"/>
      <c r="B176" s="37"/>
      <c r="C176" s="37"/>
      <c r="D176" s="38"/>
      <c r="E176" s="38"/>
      <c r="F176" s="38"/>
    </row>
    <row r="177" spans="1:6" ht="15.75" x14ac:dyDescent="0.25">
      <c r="A177" s="37"/>
      <c r="B177" s="37"/>
      <c r="C177" s="37"/>
      <c r="D177" s="38"/>
      <c r="E177" s="38"/>
      <c r="F177" s="38"/>
    </row>
    <row r="178" spans="1:6" ht="15.75" x14ac:dyDescent="0.25">
      <c r="A178" s="37"/>
      <c r="B178" s="37"/>
      <c r="C178" s="37"/>
      <c r="D178" s="38"/>
      <c r="E178" s="38"/>
      <c r="F178" s="38"/>
    </row>
    <row r="179" spans="1:6" x14ac:dyDescent="0.25">
      <c r="A179" s="175" t="s">
        <v>16</v>
      </c>
      <c r="B179" s="176"/>
      <c r="C179" s="134" t="s">
        <v>82</v>
      </c>
      <c r="D179" s="172" t="s">
        <v>17</v>
      </c>
      <c r="E179" s="140" t="s">
        <v>18</v>
      </c>
      <c r="F179" s="140"/>
    </row>
    <row r="180" spans="1:6" x14ac:dyDescent="0.25">
      <c r="A180" s="177"/>
      <c r="B180" s="178"/>
      <c r="C180" s="135"/>
      <c r="D180" s="172"/>
      <c r="E180" s="46" t="s">
        <v>19</v>
      </c>
      <c r="F180" s="46" t="s">
        <v>17</v>
      </c>
    </row>
    <row r="181" spans="1:6" x14ac:dyDescent="0.25">
      <c r="A181" s="144" t="s">
        <v>74</v>
      </c>
      <c r="B181" s="145"/>
      <c r="C181" s="72"/>
      <c r="D181" s="47"/>
      <c r="E181" s="47"/>
      <c r="F181" s="48"/>
    </row>
    <row r="182" spans="1:6" x14ac:dyDescent="0.25">
      <c r="A182" s="146"/>
      <c r="B182" s="147"/>
      <c r="C182" s="73"/>
      <c r="D182" s="49"/>
      <c r="E182" s="49"/>
      <c r="F182" s="50"/>
    </row>
    <row r="183" spans="1:6" ht="15" customHeight="1" x14ac:dyDescent="0.25">
      <c r="A183" s="154" t="s">
        <v>7</v>
      </c>
      <c r="B183" s="157" t="s">
        <v>55</v>
      </c>
      <c r="C183" s="160" t="s">
        <v>143</v>
      </c>
      <c r="D183" s="197">
        <f>SUM(F183)</f>
        <v>24000</v>
      </c>
      <c r="E183" s="130" t="s">
        <v>9</v>
      </c>
      <c r="F183" s="132">
        <v>24000</v>
      </c>
    </row>
    <row r="184" spans="1:6" x14ac:dyDescent="0.25">
      <c r="A184" s="155"/>
      <c r="B184" s="158"/>
      <c r="C184" s="161"/>
      <c r="D184" s="197"/>
      <c r="E184" s="138"/>
      <c r="F184" s="139"/>
    </row>
    <row r="185" spans="1:6" ht="36" customHeight="1" x14ac:dyDescent="0.25">
      <c r="A185" s="156"/>
      <c r="B185" s="159"/>
      <c r="C185" s="162"/>
      <c r="D185" s="197"/>
      <c r="E185" s="131"/>
      <c r="F185" s="133"/>
    </row>
    <row r="186" spans="1:6" ht="15.75" x14ac:dyDescent="0.25">
      <c r="A186" s="192" t="s">
        <v>36</v>
      </c>
      <c r="B186" s="193"/>
      <c r="C186" s="77"/>
      <c r="D186" s="194">
        <f>SUM(D183)</f>
        <v>24000</v>
      </c>
      <c r="E186" s="195"/>
      <c r="F186" s="196"/>
    </row>
    <row r="187" spans="1:6" ht="15" customHeight="1" x14ac:dyDescent="0.25">
      <c r="A187" s="37"/>
      <c r="B187" s="37"/>
      <c r="C187" s="37"/>
      <c r="D187" s="38"/>
      <c r="E187" s="38"/>
      <c r="F187" s="38"/>
    </row>
    <row r="188" spans="1:6" ht="15" customHeight="1" x14ac:dyDescent="0.25">
      <c r="A188" s="37"/>
      <c r="B188" s="37"/>
      <c r="C188" s="37"/>
      <c r="D188" s="38"/>
      <c r="E188" s="38"/>
      <c r="F188" s="38"/>
    </row>
    <row r="189" spans="1:6" ht="15" customHeight="1" x14ac:dyDescent="0.25">
      <c r="A189" s="37"/>
      <c r="B189" s="37"/>
      <c r="C189" s="37"/>
      <c r="D189" s="38"/>
      <c r="E189" s="38"/>
      <c r="F189" s="38"/>
    </row>
    <row r="190" spans="1:6" ht="15" customHeight="1" x14ac:dyDescent="0.25">
      <c r="A190" s="175" t="s">
        <v>16</v>
      </c>
      <c r="B190" s="176"/>
      <c r="C190" s="134" t="s">
        <v>82</v>
      </c>
      <c r="D190" s="172" t="s">
        <v>17</v>
      </c>
      <c r="E190" s="140" t="s">
        <v>18</v>
      </c>
      <c r="F190" s="140"/>
    </row>
    <row r="191" spans="1:6" ht="15" customHeight="1" x14ac:dyDescent="0.25">
      <c r="A191" s="177"/>
      <c r="B191" s="178"/>
      <c r="C191" s="135"/>
      <c r="D191" s="172"/>
      <c r="E191" s="46" t="s">
        <v>19</v>
      </c>
      <c r="F191" s="46" t="s">
        <v>17</v>
      </c>
    </row>
    <row r="192" spans="1:6" ht="15" customHeight="1" x14ac:dyDescent="0.25">
      <c r="A192" s="144" t="s">
        <v>123</v>
      </c>
      <c r="B192" s="145"/>
      <c r="C192" s="72"/>
      <c r="D192" s="47"/>
      <c r="E192" s="47"/>
      <c r="F192" s="48"/>
    </row>
    <row r="193" spans="1:6" ht="15" customHeight="1" x14ac:dyDescent="0.25">
      <c r="A193" s="146"/>
      <c r="B193" s="147"/>
      <c r="C193" s="73"/>
      <c r="D193" s="49"/>
      <c r="E193" s="49"/>
      <c r="F193" s="50"/>
    </row>
    <row r="194" spans="1:6" ht="15" customHeight="1" x14ac:dyDescent="0.25">
      <c r="A194" s="243" t="s">
        <v>7</v>
      </c>
      <c r="B194" s="157" t="s">
        <v>92</v>
      </c>
      <c r="C194" s="160" t="s">
        <v>96</v>
      </c>
      <c r="D194" s="245">
        <f>SUM(F194)</f>
        <v>2000</v>
      </c>
      <c r="E194" s="247" t="s">
        <v>9</v>
      </c>
      <c r="F194" s="248">
        <v>2000</v>
      </c>
    </row>
    <row r="195" spans="1:6" ht="15" customHeight="1" x14ac:dyDescent="0.25">
      <c r="A195" s="244"/>
      <c r="B195" s="158"/>
      <c r="C195" s="161"/>
      <c r="D195" s="246"/>
      <c r="E195" s="247"/>
      <c r="F195" s="248"/>
    </row>
    <row r="196" spans="1:6" ht="15" customHeight="1" x14ac:dyDescent="0.25">
      <c r="A196" s="244"/>
      <c r="B196" s="158"/>
      <c r="C196" s="162"/>
      <c r="D196" s="246"/>
      <c r="E196" s="247"/>
      <c r="F196" s="248"/>
    </row>
    <row r="197" spans="1:6" ht="15" customHeight="1" x14ac:dyDescent="0.25">
      <c r="A197" s="192" t="s">
        <v>36</v>
      </c>
      <c r="B197" s="193"/>
      <c r="C197" s="77"/>
      <c r="D197" s="194">
        <f>SUM(D194)</f>
        <v>2000</v>
      </c>
      <c r="E197" s="195"/>
      <c r="F197" s="196"/>
    </row>
    <row r="198" spans="1:6" ht="15.75" x14ac:dyDescent="0.25">
      <c r="A198" s="37"/>
      <c r="B198" s="37"/>
      <c r="C198" s="37"/>
      <c r="D198" s="38"/>
      <c r="E198" s="38"/>
      <c r="F198" s="38"/>
    </row>
    <row r="199" spans="1:6" ht="15" customHeight="1" x14ac:dyDescent="0.25">
      <c r="A199" s="191" t="s">
        <v>51</v>
      </c>
      <c r="B199" s="191"/>
      <c r="C199" s="69"/>
      <c r="D199" s="182">
        <f>SUM(D77,C93,C110,C129,D141,D153,D163,D175,D186,D197)</f>
        <v>1117252</v>
      </c>
      <c r="E199" s="182"/>
      <c r="F199" s="68" t="s">
        <v>136</v>
      </c>
    </row>
    <row r="200" spans="1:6" ht="15" customHeight="1" x14ac:dyDescent="0.25">
      <c r="A200" s="16"/>
      <c r="B200" s="16"/>
      <c r="C200" s="16"/>
      <c r="D200" s="14"/>
      <c r="E200" s="17"/>
      <c r="F200" s="17"/>
    </row>
    <row r="201" spans="1:6" ht="15" customHeight="1" x14ac:dyDescent="0.25">
      <c r="A201" s="16"/>
      <c r="B201" s="16"/>
      <c r="C201" s="16"/>
      <c r="D201" s="14"/>
      <c r="E201" s="17"/>
      <c r="F201" s="17"/>
    </row>
    <row r="202" spans="1:6" x14ac:dyDescent="0.25">
      <c r="A202" s="7"/>
      <c r="B202" s="7"/>
      <c r="C202" s="7"/>
      <c r="D202" s="30"/>
      <c r="E202" s="7"/>
      <c r="F202" s="7"/>
    </row>
    <row r="203" spans="1:6" x14ac:dyDescent="0.25">
      <c r="A203" s="163" t="s">
        <v>21</v>
      </c>
      <c r="B203" s="163"/>
      <c r="C203" s="163"/>
      <c r="D203" s="163"/>
      <c r="E203" s="163"/>
      <c r="F203" s="163"/>
    </row>
    <row r="204" spans="1:6" x14ac:dyDescent="0.25">
      <c r="A204" s="7"/>
      <c r="B204" s="7"/>
      <c r="C204" s="7"/>
      <c r="D204" s="7"/>
      <c r="E204" s="7"/>
      <c r="F204" s="7"/>
    </row>
    <row r="205" spans="1:6" x14ac:dyDescent="0.25">
      <c r="A205" s="7" t="s">
        <v>144</v>
      </c>
      <c r="B205" s="7"/>
      <c r="C205" s="7"/>
      <c r="D205" s="7"/>
      <c r="E205" s="7"/>
      <c r="F205" s="7"/>
    </row>
    <row r="206" spans="1:6" x14ac:dyDescent="0.25">
      <c r="A206" s="7"/>
      <c r="B206" s="7"/>
      <c r="C206" s="7"/>
      <c r="D206" s="7"/>
      <c r="E206" s="7"/>
      <c r="F206" s="7"/>
    </row>
    <row r="207" spans="1:6" x14ac:dyDescent="0.25">
      <c r="A207" s="7"/>
      <c r="B207" s="7"/>
      <c r="C207" s="7"/>
      <c r="D207" s="163" t="s">
        <v>93</v>
      </c>
      <c r="E207" s="163"/>
      <c r="F207" s="163"/>
    </row>
    <row r="208" spans="1:6" x14ac:dyDescent="0.25">
      <c r="A208" s="7"/>
      <c r="B208" s="7"/>
      <c r="C208" s="7"/>
      <c r="D208" s="163" t="s">
        <v>94</v>
      </c>
      <c r="E208" s="163"/>
      <c r="F208" s="163"/>
    </row>
  </sheetData>
  <mergeCells count="171">
    <mergeCell ref="A69:A70"/>
    <mergeCell ref="A81:B82"/>
    <mergeCell ref="A197:B197"/>
    <mergeCell ref="D197:F197"/>
    <mergeCell ref="C118:C120"/>
    <mergeCell ref="C101:C102"/>
    <mergeCell ref="A190:B191"/>
    <mergeCell ref="D190:D191"/>
    <mergeCell ref="E190:F190"/>
    <mergeCell ref="A192:B193"/>
    <mergeCell ref="A194:A196"/>
    <mergeCell ref="B194:B196"/>
    <mergeCell ref="D194:D196"/>
    <mergeCell ref="E194:E196"/>
    <mergeCell ref="F194:F196"/>
    <mergeCell ref="E171:E174"/>
    <mergeCell ref="D171:D174"/>
    <mergeCell ref="B171:B174"/>
    <mergeCell ref="A171:A174"/>
    <mergeCell ref="E144:F144"/>
    <mergeCell ref="D144:D145"/>
    <mergeCell ref="A144:B145"/>
    <mergeCell ref="D141:F141"/>
    <mergeCell ref="A151:A152"/>
    <mergeCell ref="A50:F50"/>
    <mergeCell ref="C57:C60"/>
    <mergeCell ref="B57:B60"/>
    <mergeCell ref="D153:F153"/>
    <mergeCell ref="A153:B153"/>
    <mergeCell ref="D151:D152"/>
    <mergeCell ref="E151:E152"/>
    <mergeCell ref="F151:F152"/>
    <mergeCell ref="A61:A66"/>
    <mergeCell ref="B61:B66"/>
    <mergeCell ref="C61:C66"/>
    <mergeCell ref="D61:D66"/>
    <mergeCell ref="C71:C72"/>
    <mergeCell ref="C108:C109"/>
    <mergeCell ref="C110:F110"/>
    <mergeCell ref="C81:C82"/>
    <mergeCell ref="C84:C86"/>
    <mergeCell ref="C97:C98"/>
    <mergeCell ref="C93:F93"/>
    <mergeCell ref="C69:C70"/>
    <mergeCell ref="D69:D70"/>
    <mergeCell ref="D71:D72"/>
    <mergeCell ref="A97:B98"/>
    <mergeCell ref="D97:D98"/>
    <mergeCell ref="A84:A86"/>
    <mergeCell ref="B84:B86"/>
    <mergeCell ref="D84:D86"/>
    <mergeCell ref="E84:E86"/>
    <mergeCell ref="F84:F86"/>
    <mergeCell ref="A71:A72"/>
    <mergeCell ref="A83:B83"/>
    <mergeCell ref="A6:F6"/>
    <mergeCell ref="A7:F7"/>
    <mergeCell ref="A8:F8"/>
    <mergeCell ref="A57:A60"/>
    <mergeCell ref="D57:D60"/>
    <mergeCell ref="C54:C55"/>
    <mergeCell ref="A31:F31"/>
    <mergeCell ref="E54:F54"/>
    <mergeCell ref="D54:D55"/>
    <mergeCell ref="A54:B55"/>
    <mergeCell ref="A56:B56"/>
    <mergeCell ref="A10:F10"/>
    <mergeCell ref="A11:F11"/>
    <mergeCell ref="A13:F13"/>
    <mergeCell ref="A16:F16"/>
    <mergeCell ref="A33:F33"/>
    <mergeCell ref="A18:F18"/>
    <mergeCell ref="A77:B77"/>
    <mergeCell ref="D77:F77"/>
    <mergeCell ref="A108:A109"/>
    <mergeCell ref="A101:A102"/>
    <mergeCell ref="A93:B93"/>
    <mergeCell ref="A141:B141"/>
    <mergeCell ref="A99:B100"/>
    <mergeCell ref="A110:B110"/>
    <mergeCell ref="E101:E107"/>
    <mergeCell ref="F101:F107"/>
    <mergeCell ref="E108:E109"/>
    <mergeCell ref="F108:F109"/>
    <mergeCell ref="A135:B136"/>
    <mergeCell ref="B108:B109"/>
    <mergeCell ref="D133:D134"/>
    <mergeCell ref="A133:B134"/>
    <mergeCell ref="E122:E127"/>
    <mergeCell ref="F122:F127"/>
    <mergeCell ref="A129:B129"/>
    <mergeCell ref="C129:F129"/>
    <mergeCell ref="A118:A120"/>
    <mergeCell ref="B118:B120"/>
    <mergeCell ref="D81:D82"/>
    <mergeCell ref="E81:F81"/>
    <mergeCell ref="H70:H71"/>
    <mergeCell ref="A199:B199"/>
    <mergeCell ref="A186:B186"/>
    <mergeCell ref="D186:F186"/>
    <mergeCell ref="E183:E185"/>
    <mergeCell ref="F183:F185"/>
    <mergeCell ref="A179:B180"/>
    <mergeCell ref="D179:D180"/>
    <mergeCell ref="E179:F179"/>
    <mergeCell ref="A181:B182"/>
    <mergeCell ref="A183:A185"/>
    <mergeCell ref="B183:B185"/>
    <mergeCell ref="D183:D185"/>
    <mergeCell ref="A175:B175"/>
    <mergeCell ref="D175:F175"/>
    <mergeCell ref="B69:B70"/>
    <mergeCell ref="B71:B72"/>
    <mergeCell ref="A114:B115"/>
    <mergeCell ref="D114:D115"/>
    <mergeCell ref="E114:F114"/>
    <mergeCell ref="A116:B117"/>
    <mergeCell ref="D108:D109"/>
    <mergeCell ref="B101:B102"/>
    <mergeCell ref="D101:D102"/>
    <mergeCell ref="D208:F208"/>
    <mergeCell ref="E156:F156"/>
    <mergeCell ref="A163:B163"/>
    <mergeCell ref="A156:B157"/>
    <mergeCell ref="D156:D157"/>
    <mergeCell ref="D207:F207"/>
    <mergeCell ref="A203:F203"/>
    <mergeCell ref="A158:B158"/>
    <mergeCell ref="A167:B168"/>
    <mergeCell ref="D167:D168"/>
    <mergeCell ref="E167:F167"/>
    <mergeCell ref="A169:B170"/>
    <mergeCell ref="D159:D160"/>
    <mergeCell ref="D163:F163"/>
    <mergeCell ref="C190:C191"/>
    <mergeCell ref="D199:E199"/>
    <mergeCell ref="C194:C196"/>
    <mergeCell ref="C171:C174"/>
    <mergeCell ref="C159:C160"/>
    <mergeCell ref="C183:C185"/>
    <mergeCell ref="D161:D162"/>
    <mergeCell ref="B159:B160"/>
    <mergeCell ref="A159:A160"/>
    <mergeCell ref="F171:F174"/>
    <mergeCell ref="C167:C168"/>
    <mergeCell ref="C179:C180"/>
    <mergeCell ref="A146:B147"/>
    <mergeCell ref="A161:A162"/>
    <mergeCell ref="B161:B162"/>
    <mergeCell ref="C161:C162"/>
    <mergeCell ref="A138:A140"/>
    <mergeCell ref="B138:B140"/>
    <mergeCell ref="C138:C140"/>
    <mergeCell ref="B151:B152"/>
    <mergeCell ref="C151:C152"/>
    <mergeCell ref="E63:E64"/>
    <mergeCell ref="F63:F64"/>
    <mergeCell ref="F65:F66"/>
    <mergeCell ref="E65:E66"/>
    <mergeCell ref="E61:E62"/>
    <mergeCell ref="F61:F62"/>
    <mergeCell ref="C133:C134"/>
    <mergeCell ref="C144:C145"/>
    <mergeCell ref="C156:C157"/>
    <mergeCell ref="E118:E120"/>
    <mergeCell ref="F118:F120"/>
    <mergeCell ref="E133:F133"/>
    <mergeCell ref="D118:D120"/>
    <mergeCell ref="D138:D140"/>
    <mergeCell ref="C114:C115"/>
    <mergeCell ref="E97:F97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9" max="4" man="1"/>
    <brk id="77" max="5" man="1"/>
    <brk id="111" max="5" man="1"/>
    <brk id="153" max="5" man="1"/>
    <brk id="18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2024-11-15T10:07:25Z</cp:lastPrinted>
  <dcterms:created xsi:type="dcterms:W3CDTF">2014-12-11T12:04:21Z</dcterms:created>
  <dcterms:modified xsi:type="dcterms:W3CDTF">2024-12-19T08:47:51Z</dcterms:modified>
</cp:coreProperties>
</file>