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12" sheetId="1" state="visible" r:id="rId1"/>
    <sheet xmlns:r="http://schemas.openxmlformats.org/officeDocument/2006/relationships" name="Normalization" sheetId="2" state="visible" r:id="rId2"/>
    <sheet xmlns:r="http://schemas.openxmlformats.org/officeDocument/2006/relationships" name="Rent roll tie-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"/>
    <numFmt numFmtId="165" formatCode="0.0%"/>
  </numFmts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bottom style="thin">
        <color rgb="00BDBDB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bottom" wrapText="1"/>
    </xf>
    <xf numFmtId="0" fontId="3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1" customWidth="1" min="15" max="15"/>
    <col width="10" customWidth="1" min="16" max="16"/>
  </cols>
  <sheetData>
    <row r="1">
      <c r="A1" s="1" t="inlineStr">
        <is>
          <t>T12 operating statement template</t>
        </is>
      </c>
    </row>
    <row r="2">
      <c r="A2" t="inlineStr">
        <is>
          <t>Property</t>
        </is>
      </c>
      <c r="B2" s="2" t="inlineStr">
        <is>
          <t>[name]</t>
        </is>
      </c>
      <c r="D2" s="3" t="inlineStr">
        <is>
          <t>Yellow cells are inputs. Type each month's figures from the broker's T12 in the order it arrived; totals, per-unit and % of EGI calculate.</t>
        </is>
      </c>
    </row>
    <row r="3">
      <c r="A3" t="inlineStr">
        <is>
          <t>Units</t>
        </is>
      </c>
      <c r="B3" s="2" t="n">
        <v>120</v>
      </c>
    </row>
    <row r="4">
      <c r="A4" t="inlineStr">
        <is>
          <t>Period ending (last closed month)</t>
        </is>
      </c>
      <c r="B4" s="2" t="inlineStr">
        <is>
          <t>Sep 2026</t>
        </is>
      </c>
    </row>
    <row r="5"/>
    <row r="6">
      <c r="A6" s="4" t="inlineStr">
        <is>
          <t>Line item</t>
        </is>
      </c>
      <c r="B6" s="4" t="inlineStr">
        <is>
          <t>Oct-25</t>
        </is>
      </c>
      <c r="C6" s="4" t="inlineStr">
        <is>
          <t>Nov-25</t>
        </is>
      </c>
      <c r="D6" s="4" t="inlineStr">
        <is>
          <t>Dec-25</t>
        </is>
      </c>
      <c r="E6" s="4" t="inlineStr">
        <is>
          <t>Jan-26</t>
        </is>
      </c>
      <c r="F6" s="4" t="inlineStr">
        <is>
          <t>Feb-26</t>
        </is>
      </c>
      <c r="G6" s="4" t="inlineStr">
        <is>
          <t>Mar-26</t>
        </is>
      </c>
      <c r="H6" s="4" t="inlineStr">
        <is>
          <t>Apr-26</t>
        </is>
      </c>
      <c r="I6" s="4" t="inlineStr">
        <is>
          <t>May-26</t>
        </is>
      </c>
      <c r="J6" s="4" t="inlineStr">
        <is>
          <t>Jun-26</t>
        </is>
      </c>
      <c r="K6" s="4" t="inlineStr">
        <is>
          <t>Jul-26</t>
        </is>
      </c>
      <c r="L6" s="4" t="inlineStr">
        <is>
          <t>Aug-26</t>
        </is>
      </c>
      <c r="M6" s="4" t="inlineStr">
        <is>
          <t>Sep-26</t>
        </is>
      </c>
      <c r="N6" s="4" t="inlineStr">
        <is>
          <t>Trailing 12</t>
        </is>
      </c>
      <c r="O6" s="4" t="inlineStr">
        <is>
          <t>Per unit</t>
        </is>
      </c>
      <c r="P6" s="4" t="inlineStr">
        <is>
          <t>% of EGI</t>
        </is>
      </c>
    </row>
    <row r="7">
      <c r="A7" s="5" t="inlineStr">
        <is>
          <t>INCOME</t>
        </is>
      </c>
    </row>
    <row r="8">
      <c r="A8" t="inlineStr">
        <is>
          <t>Gross potential rent</t>
        </is>
      </c>
      <c r="B8" s="6" t="n">
        <v>180000</v>
      </c>
      <c r="C8" s="6" t="n">
        <v>180000</v>
      </c>
      <c r="D8" s="6" t="n">
        <v>180000</v>
      </c>
      <c r="E8" s="6" t="n">
        <v>180000</v>
      </c>
      <c r="F8" s="6" t="n">
        <v>180000</v>
      </c>
      <c r="G8" s="6" t="n">
        <v>180000</v>
      </c>
      <c r="H8" s="6" t="n">
        <v>180000</v>
      </c>
      <c r="I8" s="6" t="n">
        <v>180000</v>
      </c>
      <c r="J8" s="6" t="n">
        <v>180000</v>
      </c>
      <c r="K8" s="6" t="n">
        <v>180000</v>
      </c>
      <c r="L8" s="6" t="n">
        <v>180000</v>
      </c>
      <c r="M8" s="6" t="n">
        <v>180000</v>
      </c>
      <c r="N8" s="7">
        <f>SUM(B8:M8)</f>
        <v/>
      </c>
      <c r="O8" s="7">
        <f>IF($B$3&gt;0,N8/$B$3,0)</f>
        <v/>
      </c>
      <c r="P8" s="8">
        <f>IF($N$19&lt;&gt;0,N8/$N$19,0)</f>
        <v/>
      </c>
    </row>
    <row r="9">
      <c r="A9" t="inlineStr">
        <is>
          <t>Vacancy loss</t>
        </is>
      </c>
      <c r="B9" s="6" t="n">
        <v>-10800</v>
      </c>
      <c r="C9" s="6" t="n">
        <v>-10800</v>
      </c>
      <c r="D9" s="6" t="n">
        <v>-10800</v>
      </c>
      <c r="E9" s="6" t="n">
        <v>-10800</v>
      </c>
      <c r="F9" s="6" t="n">
        <v>-10800</v>
      </c>
      <c r="G9" s="6" t="n">
        <v>-10800</v>
      </c>
      <c r="H9" s="6" t="n">
        <v>-10800</v>
      </c>
      <c r="I9" s="6" t="n">
        <v>-10800</v>
      </c>
      <c r="J9" s="6" t="n">
        <v>-10800</v>
      </c>
      <c r="K9" s="6" t="n">
        <v>-10800</v>
      </c>
      <c r="L9" s="6" t="n">
        <v>-10800</v>
      </c>
      <c r="M9" s="6" t="n">
        <v>-10800</v>
      </c>
      <c r="N9" s="7">
        <f>SUM(B9:M9)</f>
        <v/>
      </c>
      <c r="O9" s="7">
        <f>IF($B$3&gt;0,N9/$B$3,0)</f>
        <v/>
      </c>
      <c r="P9" s="8">
        <f>IF($N$19&lt;&gt;0,N9/$N$19,0)</f>
        <v/>
      </c>
    </row>
    <row r="10">
      <c r="A10" t="inlineStr">
        <is>
          <t>Concessions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  <c r="O10" s="7">
        <f>IF($B$3&gt;0,N10/$B$3,0)</f>
        <v/>
      </c>
      <c r="P10" s="8">
        <f>IF($N$19&lt;&gt;0,N10/$N$19,0)</f>
        <v/>
      </c>
    </row>
    <row r="11">
      <c r="A11" t="inlineStr">
        <is>
          <t>Bad debt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7">
        <f>SUM(B11:M11)</f>
        <v/>
      </c>
      <c r="O11" s="7">
        <f>IF($B$3&gt;0,N11/$B$3,0)</f>
        <v/>
      </c>
      <c r="P11" s="8">
        <f>IF($N$19&lt;&gt;0,N11/$N$19,0)</f>
        <v/>
      </c>
    </row>
    <row r="12">
      <c r="A12" t="inlineStr">
        <is>
          <t>Other income: parking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7">
        <f>SUM(B12:M12)</f>
        <v/>
      </c>
      <c r="O12" s="7">
        <f>IF($B$3&gt;0,N12/$B$3,0)</f>
        <v/>
      </c>
      <c r="P12" s="8">
        <f>IF($N$19&lt;&gt;0,N12/$N$19,0)</f>
        <v/>
      </c>
    </row>
    <row r="13">
      <c r="A13" t="inlineStr">
        <is>
          <t>Other income: laundry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7">
        <f>SUM(B13:M13)</f>
        <v/>
      </c>
      <c r="O13" s="7">
        <f>IF($B$3&gt;0,N13/$B$3,0)</f>
        <v/>
      </c>
      <c r="P13" s="8">
        <f>IF($N$19&lt;&gt;0,N13/$N$19,0)</f>
        <v/>
      </c>
    </row>
    <row r="14">
      <c r="A14" t="inlineStr">
        <is>
          <t>Other income: pet fees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  <c r="O14" s="7">
        <f>IF($B$3&gt;0,N14/$B$3,0)</f>
        <v/>
      </c>
      <c r="P14" s="8">
        <f>IF($N$19&lt;&gt;0,N14/$N$19,0)</f>
        <v/>
      </c>
    </row>
    <row r="15">
      <c r="A15" t="inlineStr">
        <is>
          <t>Other income: late and application fees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  <c r="O15" s="7">
        <f>IF($B$3&gt;0,N15/$B$3,0)</f>
        <v/>
      </c>
      <c r="P15" s="8">
        <f>IF($N$19&lt;&gt;0,N15/$N$19,0)</f>
        <v/>
      </c>
    </row>
    <row r="16">
      <c r="A16" t="inlineStr">
        <is>
          <t>Other income: utility reimbursements (RUBS)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  <c r="O16" s="7">
        <f>IF($B$3&gt;0,N16/$B$3,0)</f>
        <v/>
      </c>
      <c r="P16" s="8">
        <f>IF($N$19&lt;&gt;0,N16/$N$19,0)</f>
        <v/>
      </c>
    </row>
    <row r="17">
      <c r="A17" t="inlineStr">
        <is>
          <t>Other income: storage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  <c r="O17" s="7">
        <f>IF($B$3&gt;0,N17/$B$3,0)</f>
        <v/>
      </c>
      <c r="P17" s="8">
        <f>IF($N$19&lt;&gt;0,N17/$N$19,0)</f>
        <v/>
      </c>
    </row>
    <row r="18">
      <c r="A18" t="inlineStr">
        <is>
          <t>Other income: other</t>
        </is>
      </c>
      <c r="B18" s="6" t="n">
        <v>8000</v>
      </c>
      <c r="C18" s="6" t="n">
        <v>8000</v>
      </c>
      <c r="D18" s="6" t="n">
        <v>8000</v>
      </c>
      <c r="E18" s="6" t="n">
        <v>8000</v>
      </c>
      <c r="F18" s="6" t="n">
        <v>8000</v>
      </c>
      <c r="G18" s="6" t="n">
        <v>8000</v>
      </c>
      <c r="H18" s="6" t="n">
        <v>8000</v>
      </c>
      <c r="I18" s="6" t="n">
        <v>8000</v>
      </c>
      <c r="J18" s="6" t="n">
        <v>8000</v>
      </c>
      <c r="K18" s="6" t="n">
        <v>8000</v>
      </c>
      <c r="L18" s="6" t="n">
        <v>8000</v>
      </c>
      <c r="M18" s="6" t="n">
        <v>8000</v>
      </c>
      <c r="N18" s="7">
        <f>SUM(B18:M18)</f>
        <v/>
      </c>
      <c r="O18" s="7">
        <f>IF($B$3&gt;0,N18/$B$3,0)</f>
        <v/>
      </c>
      <c r="P18" s="8">
        <f>IF($N$19&lt;&gt;0,N18/$N$19,0)</f>
        <v/>
      </c>
    </row>
    <row r="19">
      <c r="A19" s="5" t="inlineStr">
        <is>
          <t>Effective gross income</t>
        </is>
      </c>
      <c r="B19" s="9">
        <f>SUM(B8:B18)</f>
        <v/>
      </c>
      <c r="C19" s="9">
        <f>SUM(C8:C18)</f>
        <v/>
      </c>
      <c r="D19" s="9">
        <f>SUM(D8:D18)</f>
        <v/>
      </c>
      <c r="E19" s="9">
        <f>SUM(E8:E18)</f>
        <v/>
      </c>
      <c r="F19" s="9">
        <f>SUM(F8:F18)</f>
        <v/>
      </c>
      <c r="G19" s="9">
        <f>SUM(G8:G18)</f>
        <v/>
      </c>
      <c r="H19" s="9">
        <f>SUM(H8:H18)</f>
        <v/>
      </c>
      <c r="I19" s="9">
        <f>SUM(I8:I18)</f>
        <v/>
      </c>
      <c r="J19" s="9">
        <f>SUM(J8:J18)</f>
        <v/>
      </c>
      <c r="K19" s="9">
        <f>SUM(K8:K18)</f>
        <v/>
      </c>
      <c r="L19" s="9">
        <f>SUM(L8:L18)</f>
        <v/>
      </c>
      <c r="M19" s="9">
        <f>SUM(M8:M18)</f>
        <v/>
      </c>
      <c r="N19" s="9">
        <f>SUM(N8:N18)</f>
        <v/>
      </c>
      <c r="O19" s="9">
        <f>IF($B$3&gt;0,N19/$B$3,0)</f>
        <v/>
      </c>
      <c r="P19" s="10">
        <f>IF($N$19&lt;&gt;0,N19/$N$19,0)</f>
        <v/>
      </c>
    </row>
    <row r="20">
      <c r="A20" s="5" t="inlineStr">
        <is>
          <t>OPERATING EXPENSES</t>
        </is>
      </c>
    </row>
    <row r="21">
      <c r="A21" t="inlineStr">
        <is>
          <t>Real estate taxes</t>
        </is>
      </c>
      <c r="B21" s="6" t="n">
        <v>25833.33333333333</v>
      </c>
      <c r="C21" s="6" t="n">
        <v>25833.33333333333</v>
      </c>
      <c r="D21" s="6" t="n">
        <v>25833.33333333333</v>
      </c>
      <c r="E21" s="6" t="n">
        <v>25833.33333333333</v>
      </c>
      <c r="F21" s="6" t="n">
        <v>25833.33333333333</v>
      </c>
      <c r="G21" s="6" t="n">
        <v>25833.33333333333</v>
      </c>
      <c r="H21" s="6" t="n">
        <v>25833.33333333333</v>
      </c>
      <c r="I21" s="6" t="n">
        <v>25833.33333333333</v>
      </c>
      <c r="J21" s="6" t="n">
        <v>25833.33333333333</v>
      </c>
      <c r="K21" s="6" t="n">
        <v>25833.33333333333</v>
      </c>
      <c r="L21" s="6" t="n">
        <v>25833.33333333333</v>
      </c>
      <c r="M21" s="6" t="n">
        <v>25833.33333333333</v>
      </c>
      <c r="N21" s="7">
        <f>SUM(B21:M21)</f>
        <v/>
      </c>
      <c r="O21" s="7">
        <f>IF($B$3&gt;0,N21/$B$3,0)</f>
        <v/>
      </c>
      <c r="P21" s="8">
        <f>IF($N$19&lt;&gt;0,N21/$N$19,0)</f>
        <v/>
      </c>
    </row>
    <row r="22">
      <c r="A22" t="inlineStr">
        <is>
          <t>Insurance</t>
        </is>
      </c>
      <c r="B22" s="6" t="n">
        <v>7916.666666666667</v>
      </c>
      <c r="C22" s="6" t="n">
        <v>7916.666666666667</v>
      </c>
      <c r="D22" s="6" t="n">
        <v>7916.666666666667</v>
      </c>
      <c r="E22" s="6" t="n">
        <v>7916.666666666667</v>
      </c>
      <c r="F22" s="6" t="n">
        <v>7916.666666666667</v>
      </c>
      <c r="G22" s="6" t="n">
        <v>7916.666666666667</v>
      </c>
      <c r="H22" s="6" t="n">
        <v>7916.666666666667</v>
      </c>
      <c r="I22" s="6" t="n">
        <v>7916.666666666667</v>
      </c>
      <c r="J22" s="6" t="n">
        <v>7916.666666666667</v>
      </c>
      <c r="K22" s="6" t="n">
        <v>7916.666666666667</v>
      </c>
      <c r="L22" s="6" t="n">
        <v>7916.666666666667</v>
      </c>
      <c r="M22" s="6" t="n">
        <v>7916.666666666667</v>
      </c>
      <c r="N22" s="7">
        <f>SUM(B22:M22)</f>
        <v/>
      </c>
      <c r="O22" s="7">
        <f>IF($B$3&gt;0,N22/$B$3,0)</f>
        <v/>
      </c>
      <c r="P22" s="8">
        <f>IF($N$19&lt;&gt;0,N22/$N$19,0)</f>
        <v/>
      </c>
    </row>
    <row r="23">
      <c r="A23" t="inlineStr">
        <is>
          <t>Utilities: water and sewer</t>
        </is>
      </c>
      <c r="B23" s="6" t="n">
        <v>6666.666666666667</v>
      </c>
      <c r="C23" s="6" t="n">
        <v>6666.666666666667</v>
      </c>
      <c r="D23" s="6" t="n">
        <v>6666.666666666667</v>
      </c>
      <c r="E23" s="6" t="n">
        <v>6666.666666666667</v>
      </c>
      <c r="F23" s="6" t="n">
        <v>6666.666666666667</v>
      </c>
      <c r="G23" s="6" t="n">
        <v>6666.666666666667</v>
      </c>
      <c r="H23" s="6" t="n">
        <v>6666.666666666667</v>
      </c>
      <c r="I23" s="6" t="n">
        <v>6666.666666666667</v>
      </c>
      <c r="J23" s="6" t="n">
        <v>6666.666666666667</v>
      </c>
      <c r="K23" s="6" t="n">
        <v>6666.666666666667</v>
      </c>
      <c r="L23" s="6" t="n">
        <v>6666.666666666667</v>
      </c>
      <c r="M23" s="6" t="n">
        <v>6666.666666666667</v>
      </c>
      <c r="N23" s="7">
        <f>SUM(B23:M23)</f>
        <v/>
      </c>
      <c r="O23" s="7">
        <f>IF($B$3&gt;0,N23/$B$3,0)</f>
        <v/>
      </c>
      <c r="P23" s="8">
        <f>IF($N$19&lt;&gt;0,N23/$N$19,0)</f>
        <v/>
      </c>
    </row>
    <row r="24">
      <c r="A24" t="inlineStr">
        <is>
          <t>Utilities: electric</t>
        </is>
      </c>
      <c r="B24" s="6" t="n">
        <v>4166.666666666667</v>
      </c>
      <c r="C24" s="6" t="n">
        <v>4166.666666666667</v>
      </c>
      <c r="D24" s="6" t="n">
        <v>4166.666666666667</v>
      </c>
      <c r="E24" s="6" t="n">
        <v>4166.666666666667</v>
      </c>
      <c r="F24" s="6" t="n">
        <v>4166.666666666667</v>
      </c>
      <c r="G24" s="6" t="n">
        <v>4166.666666666667</v>
      </c>
      <c r="H24" s="6" t="n">
        <v>4166.666666666667</v>
      </c>
      <c r="I24" s="6" t="n">
        <v>4166.666666666667</v>
      </c>
      <c r="J24" s="6" t="n">
        <v>4166.666666666667</v>
      </c>
      <c r="K24" s="6" t="n">
        <v>4166.666666666667</v>
      </c>
      <c r="L24" s="6" t="n">
        <v>4166.666666666667</v>
      </c>
      <c r="M24" s="6" t="n">
        <v>4166.666666666667</v>
      </c>
      <c r="N24" s="7">
        <f>SUM(B24:M24)</f>
        <v/>
      </c>
      <c r="O24" s="7">
        <f>IF($B$3&gt;0,N24/$B$3,0)</f>
        <v/>
      </c>
      <c r="P24" s="8">
        <f>IF($N$19&lt;&gt;0,N24/$N$19,0)</f>
        <v/>
      </c>
    </row>
    <row r="25">
      <c r="A25" t="inlineStr">
        <is>
          <t>Utilities: gas</t>
        </is>
      </c>
      <c r="B25" s="6" t="n">
        <v>1250</v>
      </c>
      <c r="C25" s="6" t="n">
        <v>1250</v>
      </c>
      <c r="D25" s="6" t="n">
        <v>1250</v>
      </c>
      <c r="E25" s="6" t="n">
        <v>1250</v>
      </c>
      <c r="F25" s="6" t="n">
        <v>1250</v>
      </c>
      <c r="G25" s="6" t="n">
        <v>1250</v>
      </c>
      <c r="H25" s="6" t="n">
        <v>1250</v>
      </c>
      <c r="I25" s="6" t="n">
        <v>1250</v>
      </c>
      <c r="J25" s="6" t="n">
        <v>1250</v>
      </c>
      <c r="K25" s="6" t="n">
        <v>1250</v>
      </c>
      <c r="L25" s="6" t="n">
        <v>1250</v>
      </c>
      <c r="M25" s="6" t="n">
        <v>1250</v>
      </c>
      <c r="N25" s="7">
        <f>SUM(B25:M25)</f>
        <v/>
      </c>
      <c r="O25" s="7">
        <f>IF($B$3&gt;0,N25/$B$3,0)</f>
        <v/>
      </c>
      <c r="P25" s="8">
        <f>IF($N$19&lt;&gt;0,N25/$N$19,0)</f>
        <v/>
      </c>
    </row>
    <row r="26">
      <c r="A26" t="inlineStr">
        <is>
          <t>Utilities: trash</t>
        </is>
      </c>
      <c r="B26" s="6" t="n">
        <v>1666.666666666667</v>
      </c>
      <c r="C26" s="6" t="n">
        <v>1666.666666666667</v>
      </c>
      <c r="D26" s="6" t="n">
        <v>1666.666666666667</v>
      </c>
      <c r="E26" s="6" t="n">
        <v>1666.666666666667</v>
      </c>
      <c r="F26" s="6" t="n">
        <v>1666.666666666667</v>
      </c>
      <c r="G26" s="6" t="n">
        <v>1666.666666666667</v>
      </c>
      <c r="H26" s="6" t="n">
        <v>1666.666666666667</v>
      </c>
      <c r="I26" s="6" t="n">
        <v>1666.666666666667</v>
      </c>
      <c r="J26" s="6" t="n">
        <v>1666.666666666667</v>
      </c>
      <c r="K26" s="6" t="n">
        <v>1666.666666666667</v>
      </c>
      <c r="L26" s="6" t="n">
        <v>1666.666666666667</v>
      </c>
      <c r="M26" s="6" t="n">
        <v>1666.666666666667</v>
      </c>
      <c r="N26" s="7">
        <f>SUM(B26:M26)</f>
        <v/>
      </c>
      <c r="O26" s="7">
        <f>IF($B$3&gt;0,N26/$B$3,0)</f>
        <v/>
      </c>
      <c r="P26" s="8">
        <f>IF($N$19&lt;&gt;0,N26/$N$19,0)</f>
        <v/>
      </c>
    </row>
    <row r="27">
      <c r="A27" t="inlineStr">
        <is>
          <t>Repairs and maintenance</t>
        </is>
      </c>
      <c r="B27" s="6" t="n">
        <v>8833.333333333334</v>
      </c>
      <c r="C27" s="6" t="n">
        <v>8833.333333333334</v>
      </c>
      <c r="D27" s="6" t="n">
        <v>8833.333333333334</v>
      </c>
      <c r="E27" s="6" t="n">
        <v>8833.333333333334</v>
      </c>
      <c r="F27" s="6" t="n">
        <v>8833.333333333334</v>
      </c>
      <c r="G27" s="6" t="n">
        <v>30833.33333333334</v>
      </c>
      <c r="H27" s="6" t="n">
        <v>8833.333333333334</v>
      </c>
      <c r="I27" s="6" t="n">
        <v>8833.333333333334</v>
      </c>
      <c r="J27" s="6" t="n">
        <v>8833.333333333334</v>
      </c>
      <c r="K27" s="6" t="n">
        <v>8833.333333333334</v>
      </c>
      <c r="L27" s="6" t="n">
        <v>8833.333333333334</v>
      </c>
      <c r="M27" s="6" t="n">
        <v>8833.333333333334</v>
      </c>
      <c r="N27" s="7">
        <f>SUM(B27:M27)</f>
        <v/>
      </c>
      <c r="O27" s="7">
        <f>IF($B$3&gt;0,N27/$B$3,0)</f>
        <v/>
      </c>
      <c r="P27" s="8">
        <f>IF($N$19&lt;&gt;0,N27/$N$19,0)</f>
        <v/>
      </c>
    </row>
    <row r="28">
      <c r="A28" t="inlineStr">
        <is>
          <t>Payroll</t>
        </is>
      </c>
      <c r="B28" s="6" t="n">
        <v>12500</v>
      </c>
      <c r="C28" s="6" t="n">
        <v>12500</v>
      </c>
      <c r="D28" s="6" t="n">
        <v>12500</v>
      </c>
      <c r="E28" s="6" t="n">
        <v>12500</v>
      </c>
      <c r="F28" s="6" t="n">
        <v>12500</v>
      </c>
      <c r="G28" s="6" t="n">
        <v>12500</v>
      </c>
      <c r="H28" s="6" t="n">
        <v>12500</v>
      </c>
      <c r="I28" s="6" t="n">
        <v>12500</v>
      </c>
      <c r="J28" s="6" t="n">
        <v>12500</v>
      </c>
      <c r="K28" s="6" t="n">
        <v>12500</v>
      </c>
      <c r="L28" s="6" t="n">
        <v>12500</v>
      </c>
      <c r="M28" s="6" t="n">
        <v>12500</v>
      </c>
      <c r="N28" s="7">
        <f>SUM(B28:M28)</f>
        <v/>
      </c>
      <c r="O28" s="7">
        <f>IF($B$3&gt;0,N28/$B$3,0)</f>
        <v/>
      </c>
      <c r="P28" s="8">
        <f>IF($N$19&lt;&gt;0,N28/$N$19,0)</f>
        <v/>
      </c>
    </row>
    <row r="29">
      <c r="A29" t="inlineStr">
        <is>
          <t>Contract services</t>
        </is>
      </c>
      <c r="B29" s="6" t="n">
        <v>3833.333333333333</v>
      </c>
      <c r="C29" s="6" t="n">
        <v>3833.333333333333</v>
      </c>
      <c r="D29" s="6" t="n">
        <v>3833.333333333333</v>
      </c>
      <c r="E29" s="6" t="n">
        <v>3833.333333333333</v>
      </c>
      <c r="F29" s="6" t="n">
        <v>3833.333333333333</v>
      </c>
      <c r="G29" s="6" t="n">
        <v>3833.333333333333</v>
      </c>
      <c r="H29" s="6" t="n">
        <v>3833.333333333333</v>
      </c>
      <c r="I29" s="6" t="n">
        <v>3833.333333333333</v>
      </c>
      <c r="J29" s="6" t="n">
        <v>3833.333333333333</v>
      </c>
      <c r="K29" s="6" t="n">
        <v>3833.333333333333</v>
      </c>
      <c r="L29" s="6" t="n">
        <v>3833.333333333333</v>
      </c>
      <c r="M29" s="6" t="n">
        <v>3833.333333333333</v>
      </c>
      <c r="N29" s="7">
        <f>SUM(B29:M29)</f>
        <v/>
      </c>
      <c r="O29" s="7">
        <f>IF($B$3&gt;0,N29/$B$3,0)</f>
        <v/>
      </c>
      <c r="P29" s="8">
        <f>IF($N$19&lt;&gt;0,N29/$N$19,0)</f>
        <v/>
      </c>
    </row>
    <row r="30">
      <c r="A30" t="inlineStr">
        <is>
          <t>Marketing and leasing</t>
        </is>
      </c>
      <c r="B30" s="6" t="n">
        <v>1500</v>
      </c>
      <c r="C30" s="6" t="n">
        <v>1500</v>
      </c>
      <c r="D30" s="6" t="n">
        <v>1500</v>
      </c>
      <c r="E30" s="6" t="n">
        <v>1500</v>
      </c>
      <c r="F30" s="6" t="n">
        <v>1500</v>
      </c>
      <c r="G30" s="6" t="n">
        <v>1500</v>
      </c>
      <c r="H30" s="6" t="n">
        <v>1500</v>
      </c>
      <c r="I30" s="6" t="n">
        <v>1500</v>
      </c>
      <c r="J30" s="6" t="n">
        <v>1500</v>
      </c>
      <c r="K30" s="6" t="n">
        <v>1500</v>
      </c>
      <c r="L30" s="6" t="n">
        <v>1500</v>
      </c>
      <c r="M30" s="6" t="n">
        <v>1500</v>
      </c>
      <c r="N30" s="7">
        <f>SUM(B30:M30)</f>
        <v/>
      </c>
      <c r="O30" s="7">
        <f>IF($B$3&gt;0,N30/$B$3,0)</f>
        <v/>
      </c>
      <c r="P30" s="8">
        <f>IF($N$19&lt;&gt;0,N30/$N$19,0)</f>
        <v/>
      </c>
    </row>
    <row r="31">
      <c r="A31" t="inlineStr">
        <is>
          <t>General and administrative</t>
        </is>
      </c>
      <c r="B31" s="6" t="n">
        <v>2833.333333333333</v>
      </c>
      <c r="C31" s="6" t="n">
        <v>2833.333333333333</v>
      </c>
      <c r="D31" s="6" t="n">
        <v>2833.333333333333</v>
      </c>
      <c r="E31" s="6" t="n">
        <v>2833.333333333333</v>
      </c>
      <c r="F31" s="6" t="n">
        <v>2833.333333333333</v>
      </c>
      <c r="G31" s="6" t="n">
        <v>2833.333333333333</v>
      </c>
      <c r="H31" s="6" t="n">
        <v>2833.333333333333</v>
      </c>
      <c r="I31" s="6" t="n">
        <v>2833.333333333333</v>
      </c>
      <c r="J31" s="6" t="n">
        <v>2833.333333333333</v>
      </c>
      <c r="K31" s="6" t="n">
        <v>2833.333333333333</v>
      </c>
      <c r="L31" s="6" t="n">
        <v>2833.333333333333</v>
      </c>
      <c r="M31" s="6" t="n">
        <v>2833.333333333333</v>
      </c>
      <c r="N31" s="7">
        <f>SUM(B31:M31)</f>
        <v/>
      </c>
      <c r="O31" s="7">
        <f>IF($B$3&gt;0,N31/$B$3,0)</f>
        <v/>
      </c>
      <c r="P31" s="8">
        <f>IF($N$19&lt;&gt;0,N31/$N$19,0)</f>
        <v/>
      </c>
    </row>
    <row r="32">
      <c r="A32" t="inlineStr">
        <is>
          <t>Management fee</t>
        </is>
      </c>
      <c r="B32" s="6" t="n">
        <v>5333.333333333333</v>
      </c>
      <c r="C32" s="6" t="n">
        <v>5333.333333333333</v>
      </c>
      <c r="D32" s="6" t="n">
        <v>5333.333333333333</v>
      </c>
      <c r="E32" s="6" t="n">
        <v>5333.333333333333</v>
      </c>
      <c r="F32" s="6" t="n">
        <v>5333.333333333333</v>
      </c>
      <c r="G32" s="6" t="n">
        <v>5333.333333333333</v>
      </c>
      <c r="H32" s="6" t="n">
        <v>5333.333333333333</v>
      </c>
      <c r="I32" s="6" t="n">
        <v>5333.333333333333</v>
      </c>
      <c r="J32" s="6" t="n">
        <v>5333.333333333333</v>
      </c>
      <c r="K32" s="6" t="n">
        <v>5333.333333333333</v>
      </c>
      <c r="L32" s="6" t="n">
        <v>5333.333333333333</v>
      </c>
      <c r="M32" s="6" t="n">
        <v>5333.333333333333</v>
      </c>
      <c r="N32" s="7">
        <f>SUM(B32:M32)</f>
        <v/>
      </c>
      <c r="O32" s="7">
        <f>IF($B$3&gt;0,N32/$B$3,0)</f>
        <v/>
      </c>
      <c r="P32" s="8">
        <f>IF($N$19&lt;&gt;0,N32/$N$19,0)</f>
        <v/>
      </c>
    </row>
    <row r="33">
      <c r="A33" s="5" t="inlineStr">
        <is>
          <t>Total operating expenses</t>
        </is>
      </c>
      <c r="B33" s="9">
        <f>SUM(B21:B32)</f>
        <v/>
      </c>
      <c r="C33" s="9">
        <f>SUM(C21:C32)</f>
        <v/>
      </c>
      <c r="D33" s="9">
        <f>SUM(D21:D32)</f>
        <v/>
      </c>
      <c r="E33" s="9">
        <f>SUM(E21:E32)</f>
        <v/>
      </c>
      <c r="F33" s="9">
        <f>SUM(F21:F32)</f>
        <v/>
      </c>
      <c r="G33" s="9">
        <f>SUM(G21:G32)</f>
        <v/>
      </c>
      <c r="H33" s="9">
        <f>SUM(H21:H32)</f>
        <v/>
      </c>
      <c r="I33" s="9">
        <f>SUM(I21:I32)</f>
        <v/>
      </c>
      <c r="J33" s="9">
        <f>SUM(J21:J32)</f>
        <v/>
      </c>
      <c r="K33" s="9">
        <f>SUM(K21:K32)</f>
        <v/>
      </c>
      <c r="L33" s="9">
        <f>SUM(L21:L32)</f>
        <v/>
      </c>
      <c r="M33" s="9">
        <f>SUM(M21:M32)</f>
        <v/>
      </c>
      <c r="N33" s="9">
        <f>SUM(N21:N32)</f>
        <v/>
      </c>
      <c r="O33" s="9">
        <f>IF($B$3&gt;0,N33/$B$3,0)</f>
        <v/>
      </c>
      <c r="P33" s="10">
        <f>IF($N$19&lt;&gt;0,N33/$N$19,0)</f>
        <v/>
      </c>
    </row>
    <row r="34">
      <c r="A34" s="5" t="inlineStr">
        <is>
          <t>Net operating income</t>
        </is>
      </c>
      <c r="B34" s="9">
        <f>B19-B33</f>
        <v/>
      </c>
      <c r="C34" s="9">
        <f>C19-C33</f>
        <v/>
      </c>
      <c r="D34" s="9">
        <f>D19-D33</f>
        <v/>
      </c>
      <c r="E34" s="9">
        <f>E19-E33</f>
        <v/>
      </c>
      <c r="F34" s="9">
        <f>F19-F33</f>
        <v/>
      </c>
      <c r="G34" s="9">
        <f>G19-G33</f>
        <v/>
      </c>
      <c r="H34" s="9">
        <f>H19-H33</f>
        <v/>
      </c>
      <c r="I34" s="9">
        <f>I19-I33</f>
        <v/>
      </c>
      <c r="J34" s="9">
        <f>J19-J33</f>
        <v/>
      </c>
      <c r="K34" s="9">
        <f>K19-K33</f>
        <v/>
      </c>
      <c r="L34" s="9">
        <f>L19-L33</f>
        <v/>
      </c>
      <c r="M34" s="9">
        <f>M19-M33</f>
        <v/>
      </c>
      <c r="N34" s="9">
        <f>N19-N33</f>
        <v/>
      </c>
      <c r="O34" s="9">
        <f>IF($B$3&gt;0,N34/$B$3,0)</f>
        <v/>
      </c>
      <c r="P34" s="10">
        <f>IF($N$19&lt;&gt;0,N34/$N$19,0)</f>
        <v/>
      </c>
    </row>
    <row r="35">
      <c r="A35" s="5" t="inlineStr">
        <is>
          <t>BELOW THE LINE (excluded from NOI)</t>
        </is>
      </c>
    </row>
    <row r="36">
      <c r="A36" t="inlineStr">
        <is>
          <t>Replacement reserves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7">
        <f>SUM(B36:M36)</f>
        <v/>
      </c>
      <c r="O36" s="7">
        <f>IF($B$3&gt;0,N36/$B$3,0)</f>
        <v/>
      </c>
      <c r="P36" s="8">
        <f>IF($N$19&lt;&gt;0,N36/$N$19,0)</f>
        <v/>
      </c>
    </row>
    <row r="37">
      <c r="A37" t="inlineStr">
        <is>
          <t>Debt service</t>
        </is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7">
        <f>SUM(B37:M37)</f>
        <v/>
      </c>
      <c r="O37" s="7">
        <f>IF($B$3&gt;0,N37/$B$3,0)</f>
        <v/>
      </c>
      <c r="P37" s="8">
        <f>IF($N$19&lt;&gt;0,N37/$N$19,0)</f>
        <v/>
      </c>
    </row>
    <row r="38">
      <c r="A38" t="inlineStr">
        <is>
          <t>Capital expenditures</t>
        </is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7">
        <f>SUM(B38:M38)</f>
        <v/>
      </c>
      <c r="O38" s="7">
        <f>IF($B$3&gt;0,N38/$B$3,0)</f>
        <v/>
      </c>
      <c r="P38" s="8">
        <f>IF($N$19&lt;&gt;0,N38/$N$19,0)</f>
        <v/>
      </c>
    </row>
    <row r="39"/>
    <row r="40">
      <c r="A40" s="3" t="inlineStr">
        <is>
          <t>Enter vacancy loss, concessions and bad debt as negative numbers. Below-the-line items are shown for completeness and stay out of NOI. Prefilled with the 120-unit example from the guide; overwrite with your deal.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48" customWidth="1" min="4" max="4"/>
    <col width="14" customWidth="1" min="5" max="5"/>
  </cols>
  <sheetData>
    <row r="1">
      <c r="A1" s="1" t="inlineStr">
        <is>
          <t>Normalization: broker T12 to underwritten NOI</t>
        </is>
      </c>
    </row>
    <row r="2">
      <c r="A2" s="3" t="inlineStr">
        <is>
          <t>Strip what the next owner will not pay, add what the lender will insist on. Keep the reason next to every adjustment.</t>
        </is>
      </c>
    </row>
    <row r="3"/>
    <row r="4">
      <c r="A4" s="4" t="inlineStr">
        <is>
          <t>Line item</t>
        </is>
      </c>
      <c r="B4" s="4" t="inlineStr">
        <is>
          <t>Broker T12</t>
        </is>
      </c>
      <c r="C4" s="4" t="inlineStr">
        <is>
          <t>Adjustment</t>
        </is>
      </c>
      <c r="D4" s="4" t="inlineStr">
        <is>
          <t>Reason</t>
        </is>
      </c>
      <c r="E4" s="4" t="inlineStr">
        <is>
          <t>Underwritten</t>
        </is>
      </c>
    </row>
    <row r="5">
      <c r="A5" t="inlineStr">
        <is>
          <t>Effective gross income</t>
        </is>
      </c>
      <c r="B5" s="7">
        <f>'T12'!N19</f>
        <v/>
      </c>
      <c r="C5" s="6" t="n">
        <v>0</v>
      </c>
      <c r="D5" s="2" t="inlineStr"/>
      <c r="E5" s="7">
        <f>B5+C5</f>
        <v/>
      </c>
    </row>
    <row r="6">
      <c r="A6" t="inlineStr">
        <is>
          <t>Repairs and maintenance</t>
        </is>
      </c>
      <c r="B6" s="7">
        <f>'T12'!N27</f>
        <v/>
      </c>
      <c r="C6" s="6" t="n">
        <v>-22000</v>
      </c>
      <c r="D6" s="2" t="inlineStr">
        <is>
          <t>One-time roof repair in March; add back</t>
        </is>
      </c>
      <c r="E6" s="7">
        <f>B6+C6</f>
        <v/>
      </c>
    </row>
    <row r="7">
      <c r="A7" t="inlineStr">
        <is>
          <t>Management fee</t>
        </is>
      </c>
      <c r="B7" s="7">
        <f>'T12'!N32</f>
        <v/>
      </c>
      <c r="C7" s="6" t="n">
        <v>0</v>
      </c>
      <c r="D7" s="2" t="inlineStr">
        <is>
          <t>Confirm at market rate (2.5% to 4% of EGI)</t>
        </is>
      </c>
      <c r="E7" s="7">
        <f>B7+C7</f>
        <v/>
      </c>
    </row>
    <row r="8">
      <c r="A8" t="inlineStr">
        <is>
          <t>Replacement reserves</t>
        </is>
      </c>
      <c r="B8" s="7" t="n">
        <v>0</v>
      </c>
      <c r="C8" s="6" t="n">
        <v>36000</v>
      </c>
      <c r="D8" s="2" t="inlineStr">
        <is>
          <t>Lender reserve, $300 per unit</t>
        </is>
      </c>
      <c r="E8" s="7">
        <f>B8+C8</f>
        <v/>
      </c>
    </row>
    <row r="9">
      <c r="A9" t="inlineStr">
        <is>
          <t>Real estate taxes</t>
        </is>
      </c>
      <c r="B9" s="7">
        <f>'T12'!N21</f>
        <v/>
      </c>
      <c r="C9" s="6" t="n">
        <v>80000</v>
      </c>
      <c r="D9" s="2" t="inlineStr">
        <is>
          <t>Reassessed at purchase price</t>
        </is>
      </c>
      <c r="E9" s="7">
        <f>B9+C9</f>
        <v/>
      </c>
    </row>
    <row r="10">
      <c r="A10" t="inlineStr">
        <is>
          <t>Owner-specific expenses</t>
        </is>
      </c>
      <c r="B10" s="7" t="n">
        <v>0</v>
      </c>
      <c r="C10" s="6" t="n">
        <v>0</v>
      </c>
      <c r="D10" s="2" t="inlineStr">
        <is>
          <t>Owner salary, travel, related-party vendors: strip and replace at market</t>
        </is>
      </c>
      <c r="E10" s="7">
        <f>B10+C10</f>
        <v/>
      </c>
    </row>
    <row r="11">
      <c r="A11" t="inlineStr">
        <is>
          <t>Below-the-line items moved out of OpEx</t>
        </is>
      </c>
      <c r="B11" s="7" t="n">
        <v>0</v>
      </c>
      <c r="C11" s="6" t="n">
        <v>0</v>
      </c>
      <c r="D11" s="2" t="inlineStr">
        <is>
          <t>Debt service, capex, depreciation</t>
        </is>
      </c>
      <c r="E11" s="7">
        <f>B11+C11</f>
        <v/>
      </c>
    </row>
    <row r="12"/>
    <row r="13">
      <c r="A13" s="5" t="inlineStr">
        <is>
          <t>Broker NOI</t>
        </is>
      </c>
      <c r="B13" s="7">
        <f>'T12'!N34</f>
        <v/>
      </c>
    </row>
    <row r="14">
      <c r="A14" s="5" t="inlineStr">
        <is>
          <t>Total expense adjustments (rows 6 to 11)</t>
        </is>
      </c>
      <c r="C14" s="7">
        <f>SUM(C6:C11)</f>
        <v/>
      </c>
    </row>
    <row r="15">
      <c r="A15" s="5" t="inlineStr">
        <is>
          <t>Underwritten NOI</t>
        </is>
      </c>
      <c r="E15" s="9">
        <f>B13-C14</f>
        <v/>
      </c>
    </row>
    <row r="16">
      <c r="A16" s="3" t="inlineStr">
        <is>
          <t>Expense adjustments reduce NOI when positive (more cost) and raise it when negative (cost removed). The example figures are the 120-unit case from the guide; replace them.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50" customWidth="1" min="3" max="3"/>
  </cols>
  <sheetData>
    <row r="1">
      <c r="A1" s="1" t="inlineStr">
        <is>
          <t>Rent roll to T12 tie-out</t>
        </is>
      </c>
    </row>
    <row r="2">
      <c r="A2" s="3" t="inlineStr">
        <is>
          <t>The rent roll is today; the T12 is the last year. A gap of a few percent is normal. Ten percent or more needs an explanation from the broker.</t>
        </is>
      </c>
    </row>
    <row r="3"/>
    <row r="4">
      <c r="A4" s="4" t="inlineStr">
        <is>
          <t>Item</t>
        </is>
      </c>
      <c r="B4" s="4" t="inlineStr">
        <is>
          <t>Value</t>
        </is>
      </c>
      <c r="C4" s="4" t="inlineStr">
        <is>
          <t>Note</t>
        </is>
      </c>
    </row>
    <row r="5">
      <c r="A5" t="inlineStr">
        <is>
          <t>Occupied units (rent roll)</t>
        </is>
      </c>
      <c r="B5" s="6" t="n">
        <v>113</v>
      </c>
    </row>
    <row r="6">
      <c r="A6" t="inlineStr">
        <is>
          <t>Average in-place monthly rent (rent roll)</t>
        </is>
      </c>
      <c r="B6" s="6" t="n">
        <v>1520</v>
      </c>
    </row>
    <row r="7">
      <c r="A7" t="inlineStr">
        <is>
          <t>Rent roll in-place rent x 12</t>
        </is>
      </c>
      <c r="B7" s="7">
        <f>B5*B6*12</f>
        <v/>
      </c>
    </row>
    <row r="8">
      <c r="A8" t="inlineStr">
        <is>
          <t>T12 collected rent (GPR less vacancy, concessions, bad debt)</t>
        </is>
      </c>
      <c r="B8" s="7">
        <f>'T12'!N8+'T12'!N9+'T12'!N10+'T12'!N11</f>
        <v/>
      </c>
    </row>
    <row r="9">
      <c r="A9" t="inlineStr">
        <is>
          <t>Variance ($)</t>
        </is>
      </c>
      <c r="B9" s="7">
        <f>B7-B8</f>
        <v/>
      </c>
    </row>
    <row r="10">
      <c r="A10" t="inlineStr">
        <is>
          <t>Variance (%)</t>
        </is>
      </c>
      <c r="B10" s="8">
        <f>IF(B8&lt;&gt;0,B9/B8,0)</f>
        <v/>
      </c>
    </row>
    <row r="11">
      <c r="A11" t="inlineStr">
        <is>
          <t>Physical occupancy (rent roll)</t>
        </is>
      </c>
      <c r="B11" s="8">
        <f>IF('T12'!B3&gt;0,B5/'T12'!B3,0)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2026-10-04T11:33:19Z</dcterms:created>
  <dcterms:modified xmlns:dcterms="http://purl.org/dc/terms/" xmlns:xsi="http://www.w3.org/2001/XMLSchema-instance" xsi:type="dcterms:W3CDTF">2026-10-04T11:33:19Z</dcterms:modified>
</cp:coreProperties>
</file>