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stonehavenassociates-my.sharepoint.com/personal/adam_drummond_publicfirst_co_uk/Documents/Documents/"/>
    </mc:Choice>
  </mc:AlternateContent>
  <xr:revisionPtr revIDLastSave="8" documentId="8_{D4AC1956-2309-423E-9FCC-F3E30E358177}" xr6:coauthVersionLast="47" xr6:coauthVersionMax="47" xr10:uidLastSave="{26B9A7FF-2FB2-4C6B-867B-406280091ABF}"/>
  <bookViews>
    <workbookView xWindow="2868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9" l="1"/>
  <c r="B19" i="18"/>
  <c r="B19" i="17"/>
  <c r="B19" i="16"/>
  <c r="B19" i="15"/>
  <c r="B19" i="14"/>
  <c r="B19" i="13"/>
  <c r="B19" i="12"/>
  <c r="B19" i="11"/>
  <c r="B19" i="10"/>
  <c r="B19" i="9"/>
  <c r="B19" i="8"/>
  <c r="B19" i="7"/>
  <c r="B18" i="6"/>
  <c r="B18" i="5"/>
  <c r="B19" i="4"/>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<sst xmlns="http://schemas.openxmlformats.org/spreadsheetml/2006/main" count="599" uniqueCount="90">
  <si>
    <t>Public First Omnibus - Utilities Week</t>
  </si>
  <si>
    <t>Fieldwork:</t>
  </si>
  <si>
    <t>10 Jul 2026 - 13 Jul 2026</t>
  </si>
  <si>
    <t>Interview Method:</t>
  </si>
  <si>
    <t>Online Survey</t>
  </si>
  <si>
    <t>Population represented:</t>
  </si>
  <si>
    <t>UK Adults</t>
  </si>
  <si>
    <t>Sample size:</t>
  </si>
  <si>
    <t>Methodology:</t>
  </si>
  <si>
    <t>All results are weighted using Iterative Proportional Fitting, or 'Raking'. The results are weighted by interlocking age &amp; gender, region, socioeconomic grade and 2024 voting percentages to Nationally Representative Proportions</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</si>
  <si>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</si>
  <si>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</si>
  <si>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</si>
  <si>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</si>
  <si>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</si>
  <si>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</si>
  <si>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</si>
  <si>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345 respondents (16% of total)</t>
  </si>
  <si>
    <t>BASE: 335 respondents (16% of total)</t>
  </si>
  <si>
    <t>BASE: 350 respondents (17% of total)</t>
  </si>
  <si>
    <t>BASE: 362 respondents (17% of total)</t>
  </si>
  <si>
    <t>BASE: 352 respondents (17% of total)</t>
  </si>
  <si>
    <t>BASE: 339 respondents (16% of total)</t>
  </si>
  <si>
    <t>BASE: 342 respondents (16% of total)</t>
  </si>
  <si>
    <t>BASE: 331 respondents (16% of total)</t>
  </si>
  <si>
    <t>BASE: 346 respondents (16% of total)</t>
  </si>
  <si>
    <t>BASE: 313 respondents (15% of total)</t>
  </si>
  <si>
    <t>Full Results</t>
  </si>
  <si>
    <t>Gender</t>
  </si>
  <si>
    <t>Age</t>
  </si>
  <si>
    <t>Region</t>
  </si>
  <si>
    <t>Total</t>
  </si>
  <si>
    <t>Male</t>
  </si>
  <si>
    <t>Female</t>
  </si>
  <si>
    <t>18-24</t>
  </si>
  <si>
    <t>25-34</t>
  </si>
  <si>
    <t>35-44</t>
  </si>
  <si>
    <t>45-54</t>
  </si>
  <si>
    <t>55-64</t>
  </si>
  <si>
    <t>65+</t>
  </si>
  <si>
    <t>Scotland</t>
  </si>
  <si>
    <t>Northern Ireland</t>
  </si>
  <si>
    <t>Wales</t>
  </si>
  <si>
    <t>North East</t>
  </si>
  <si>
    <t>North West</t>
  </si>
  <si>
    <t>Yorkshire and the Humber</t>
  </si>
  <si>
    <t>East Midlands</t>
  </si>
  <si>
    <t>West Midlands</t>
  </si>
  <si>
    <t>London</t>
  </si>
  <si>
    <t>South East</t>
  </si>
  <si>
    <t>South West</t>
  </si>
  <si>
    <t>East of England</t>
  </si>
  <si>
    <t>Unweighted</t>
  </si>
  <si>
    <t>Weighted</t>
  </si>
  <si>
    <t>To what extent do you agree with the following statement: “The priority should be keeping the electricity system as reliable as possible, even if bills are higher”</t>
  </si>
  <si>
    <t>Strongly disagree</t>
  </si>
  <si>
    <t>Somewhat disagree</t>
  </si>
  <si>
    <t>Neither agree nor disagree</t>
  </si>
  <si>
    <t>Somewhat agree</t>
  </si>
  <si>
    <t>Strongly agree</t>
  </si>
  <si>
    <t>Don’t know</t>
  </si>
  <si>
    <t>How likely, if at all, do you think it is that households in the UK will experience electricity blackouts during periods of peak demand (between 4pm and 7pm on weekdays) over the next few years?</t>
  </si>
  <si>
    <t>Not at all likely</t>
  </si>
  <si>
    <t>Not very likely</t>
  </si>
  <si>
    <t>Fairly likely</t>
  </si>
  <si>
    <t>Very likely</t>
  </si>
  <si>
    <t>Some people say households should be able to pay less for their electricity if they are willing to accept a small number of electricity blackouts at peak times- between 4pm and 7pm on weekdays. Would you be interested in a reduction of your energy bill if it meant that your household experienced energy blackouts during peak times?</t>
  </si>
  <si>
    <t>Not at all interested</t>
  </si>
  <si>
    <t>Not very interested</t>
  </si>
  <si>
    <t>Interested</t>
  </si>
  <si>
    <t>Very interested</t>
  </si>
  <si>
    <t>Suppose your household electricity bills were to be reduced by 40% per month. In return, your household could experience 4 blackouts of a few minutes per year during periods of peak demand - between 4pm and 7pm on weekdays. To what extent would you support or oppose this change?</t>
  </si>
  <si>
    <t>Strongly oppose</t>
  </si>
  <si>
    <t>Somewhat oppose</t>
  </si>
  <si>
    <t>Neither support nor oppose</t>
  </si>
  <si>
    <t>Somewhat support</t>
  </si>
  <si>
    <t>Strongly support</t>
  </si>
  <si>
    <t>Suppose your household electricity bills were to be reduced by 40% per month. In return, your household could experience 2 blackouts of a few minutes per year during periods of peak demand - between 4pm and 7pm on weekdays. To what extent would you support or oppose this change?</t>
  </si>
  <si>
    <t>Suppose your household electricity bills were to be reduced by 40% per month. In return, your household could experience 1 blackout of a few minutes per year during periods of peak demand - between 4pm and 7pm on weekdays. To what extent would you support or oppose this change?</t>
  </si>
  <si>
    <t>Suppose your household electricity bills were to be reduced by 20% per month. In return, your household could experience 4 blackouts of a few minutes per year during periods of peak demand - between 4pm and 7pm on weekdays. To what extent would you support or oppose this change?</t>
  </si>
  <si>
    <t>Suppose your household electricity bills were to be reduced by 20% per month. In return, your household could experience 2 blackouts of a few minutes per year during periods of peak demand - between 4pm and 7pm on weekdays. To what extent would you support or oppose this change?</t>
  </si>
  <si>
    <t>Suppose your household electricity bills were to be reduced by 20% per month. In return, your household could experience 1 blackout of a few minutes per year during periods of peak demand - between 4pm and 7pm on weekdays. To what extent would you support or oppose this change?</t>
  </si>
  <si>
    <t>Suppose your household electricity bills were to be reduced by 10% per month. In return, your household could experience 4 blackouts of a few minutes per year during periods of peak demand - between 4pm and 7pm on weekdays. To what extent would you support or oppose this change?</t>
  </si>
  <si>
    <t>Suppose your household electricity bills were to be reduced by 10% per month. In return, your household could experience 2 blackouts of a few minutes per year during periods of peak demand - between 4pm and 7pm on weekdays. To what extent would you support or oppose this change?</t>
  </si>
  <si>
    <t>Suppose your household electricity bills were to be reduced by 10% per month. In return, your household could experience 1 blackout of a few minutes per year during periods of peak demand - between 4pm and 7pm on weekdays. To what extent would you support or oppose this change?</t>
  </si>
  <si>
    <t>Suppose your household electricity bills were to be reduced by 5% per month. In return, your household could experience 2 blackouts of a few minutes per year during periods of peak demand - between 4pm and 7pm on weekdays. To what extent would you support or oppose this change?</t>
  </si>
  <si>
    <t>Suppose your household electricity bills were to be reduced by 5% per month. In return, your household could experience 4 blackouts of a few minutes per year during periods of peak demand - between 4pm and 7pm on weekdays. To what extent would you support or oppose this change?</t>
  </si>
  <si>
    <t>Suppose your household electricity bills were to be reduced by 5% per month. In return, your household could experience 1 blackout of a few minutes per year during periods of peak demand - between 4pm and 7pm on weekdays. To what extent would you support or oppose this change?</t>
  </si>
  <si>
    <t>Some people say that if this system were introduced, vulnerable households (such as those who are elderly, disabled, or reliant on medical equipment) should be protected from blackouts, while still paying the same lower price available to everyone else. To what extent would you support or oppose this for some households?</t>
  </si>
  <si>
    <t>Fieldwork: 10 Jul 2026 - 13 Jul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</si>
</sst>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000000"/>
      <name val="Calibri"/>
      <family val="2"/>
    </font>
    <font>
      <b/>
      <sz val="18"/>
      <color rgb="FF000000"/>
      <name val="Calibri"/>
      <family val="2"/>
    </font>
    <font>
      <sz val="11"/>
      <name val="Calibri"/>
      <family val="2"/>
    </font>
    <font>
      <b/>
      <sz val="11"/>
      <name val="Calibri"/>
      <family val="2"/>
    </font>
    <font>
      <b/>
      <sz val="14"/>
      <name val="Calibri"/>
      <family val="2"/>
    </font>
    <font>
      <sz val="14"/>
      <name val="Calibri"/>
      <family val="2"/>
    </font>
    <font>
      <sz val="13"/>
      <name val="Calibri"/>
      <family val="2"/>
    </font>
    <font>
      <i/>
      <sz val="13"/>
      <name val="Calibri"/>
      <family val="2"/>
    </font>
    <font>
      <b/>
      <i/>
      <sz val="11"/>
      <name val="Calibri"/>
      <family val="2"/>
    </font>
    <font>
      <u/>
      <sz val="11"/>
      <color rgb="FF0563C1"/>
      <name val="Calibri"/>
      <family val="2"/>
    </font>
  </fonts>
  <fills count="2">
    <fill>
      <patternFill patternType="none"/>
    </fill>
    <fill>
      <patternFill patternType="gray125"/>
    </fill>
  </fills>
  <borders count="4">
    <border>
      <left/>
      <right/>
      <top/>
      <bottom/>
      <diagonal/>
    </border>
    <border>
      <left/>
      <right/>
      <top/>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29">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2"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9" fontId="0" fillId="0" borderId="0" xfId="0" applyNumberFormat="1" applyAlignment="1">
      <alignment horizontal="center" vertical="center"/>
    </xf>
    <xf numFmtId="0" fontId="3" fillId="0" borderId="0" xfId="0" applyFont="1" applyAlignment="1">
      <alignment horizontal="center" vertical="center" wrapText="1"/>
    </xf>
    <xf numFmtId="0" fontId="9" fillId="0" borderId="0" xfId="0" applyFont="1"/>
    <xf numFmtId="0" fontId="4" fillId="0" borderId="3" xfId="0" applyFont="1" applyBorder="1" applyAlignment="1">
      <alignment horizontal="center" vertical="center"/>
    </xf>
    <xf numFmtId="0" fontId="3" fillId="0" borderId="3" xfId="0" applyFont="1" applyBorder="1" applyAlignment="1">
      <alignment horizontal="center" vertical="center" wrapText="1"/>
    </xf>
    <xf numFmtId="1" fontId="0" fillId="0" borderId="3" xfId="0" applyNumberFormat="1" applyBorder="1" applyAlignment="1">
      <alignment horizontal="center" vertical="center"/>
    </xf>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4" fillId="0" borderId="3" xfId="0" applyFont="1" applyBorder="1" applyAlignment="1">
      <alignment horizontal="center" vertical="center"/>
    </xf>
    <xf numFmtId="0" fontId="0" fillId="0" borderId="3" xfId="0" applyBorder="1"/>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D23" sqref="D23"/>
    </sheetView>
  </sheetViews>
  <sheetFormatPr defaultColWidth="8.81640625" defaultRowHeight="14.5" x14ac:dyDescent="0.35"/>
  <cols>
    <col min="6" max="6" width="25" customWidth="1"/>
    <col min="11" max="11" width="40" customWidth="1"/>
  </cols>
  <sheetData>
    <row r="7" spans="6:12" ht="40" customHeight="1" x14ac:dyDescent="0.35">
      <c r="F7" s="25" t="s">
        <v>0</v>
      </c>
      <c r="G7" s="24"/>
      <c r="H7" s="24"/>
      <c r="I7" s="24"/>
      <c r="J7" s="24"/>
      <c r="K7" s="24"/>
      <c r="L7" s="24"/>
    </row>
    <row r="10" spans="6:12" ht="20" customHeight="1" x14ac:dyDescent="0.45">
      <c r="F10" s="1" t="s">
        <v>1</v>
      </c>
      <c r="K10" s="2" t="s">
        <v>2</v>
      </c>
    </row>
    <row r="11" spans="6:12" ht="20" customHeight="1" x14ac:dyDescent="0.45">
      <c r="F11" s="1" t="s">
        <v>3</v>
      </c>
      <c r="K11" s="2" t="s">
        <v>4</v>
      </c>
    </row>
    <row r="12" spans="6:12" ht="20" customHeight="1" x14ac:dyDescent="0.45">
      <c r="F12" s="1" t="s">
        <v>5</v>
      </c>
      <c r="K12" s="2" t="s">
        <v>6</v>
      </c>
    </row>
    <row r="13" spans="6:12" ht="20" customHeight="1" x14ac:dyDescent="0.45">
      <c r="F13" s="1" t="s">
        <v>7</v>
      </c>
      <c r="K13" s="2">
        <v>2021</v>
      </c>
    </row>
    <row r="16" spans="6:12" ht="18.5" x14ac:dyDescent="0.45">
      <c r="F16" s="1" t="s">
        <v>8</v>
      </c>
    </row>
    <row r="17" spans="6:13" ht="50" customHeight="1" x14ac:dyDescent="0.35">
      <c r="F17" s="23" t="s">
        <v>9</v>
      </c>
      <c r="G17" s="24"/>
      <c r="H17" s="24"/>
      <c r="I17" s="24"/>
      <c r="J17" s="24"/>
      <c r="K17" s="24"/>
      <c r="L17" s="24"/>
      <c r="M17" s="24"/>
    </row>
    <row r="19" spans="6:13" ht="30" customHeight="1" x14ac:dyDescent="0.35">
      <c r="F19" s="3" t="s">
        <v>10</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4"/>
  <sheetViews>
    <sheetView showGridLines="0" workbookViewId="0">
      <selection activeCell="D11" sqref="D11"/>
    </sheetView>
  </sheetViews>
  <sheetFormatPr defaultColWidth="8.81640625"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11</v>
      </c>
    </row>
    <row r="6" spans="3:6" x14ac:dyDescent="0.35">
      <c r="D6" s="5" t="str">
        <f>HYPERLINK("#'Full Results'!A1", "Full Results")</f>
        <v>Full Results</v>
      </c>
    </row>
    <row r="8" spans="3:6" x14ac:dyDescent="0.35">
      <c r="C8" s="6" t="s">
        <v>12</v>
      </c>
      <c r="D8" s="7" t="s">
        <v>13</v>
      </c>
      <c r="E8" s="6" t="s">
        <v>14</v>
      </c>
      <c r="F8" s="7" t="s">
        <v>15</v>
      </c>
    </row>
    <row r="9" spans="3:6" x14ac:dyDescent="0.35">
      <c r="C9" s="8">
        <v>1</v>
      </c>
      <c r="D9" s="5" t="str">
        <f>HYPERLINK("#'Table 1'!A1", "To what extent do you agree with the following statement: “The priority should be keeping the electricity system as reliable as possible, even if bills are higher”")</f>
        <v>To what extent do you agree with the following statement: “The priority should be keeping the electricity system as reliable as possible, even if bills are higher”</v>
      </c>
      <c r="E9" s="9">
        <f>HYPERLINK("#'Full Results'!A9", 9)</f>
        <v>9</v>
      </c>
      <c r="F9" s="10" t="s">
        <v>16</v>
      </c>
    </row>
    <row r="10" spans="3:6" x14ac:dyDescent="0.35">
      <c r="C10" s="8">
        <v>2</v>
      </c>
      <c r="D10" s="5" t="str">
        <f>HYPERLINK("#'Table 2'!A1", "How likely, if at all, do you think it is that households in the UK will experience electricity blackouts during periods of peak demand (between 4pm and 7pm on weekdays) over the next few years?")</f>
        <v>How likely, if at all, do you think it is that households in the UK will experience electricity blackouts during periods of peak demand (between 4pm and 7pm on weekdays) over the next few years?</v>
      </c>
      <c r="E10" s="9">
        <f>HYPERLINK("#'Full Results'!A18", 18)</f>
        <v>18</v>
      </c>
      <c r="F10" s="10" t="s">
        <v>16</v>
      </c>
    </row>
    <row r="11" spans="3:6" x14ac:dyDescent="0.35">
      <c r="C11" s="8">
        <v>3</v>
      </c>
      <c r="D11" s="5" t="str">
        <f>HYPERLINK("#'Table 3'!A1", "Some people say households should be able to pay l...")</f>
        <v>Some people say households should be able to pay l...</v>
      </c>
      <c r="E11" s="9">
        <f>HYPERLINK("#'Full Results'!A26", 26)</f>
        <v>26</v>
      </c>
      <c r="F11" s="10" t="s">
        <v>16</v>
      </c>
    </row>
    <row r="12" spans="3:6" x14ac:dyDescent="0.35">
      <c r="C12" s="8">
        <v>4</v>
      </c>
      <c r="D12" s="5" t="str">
        <f>HYPERLINK("#'Table 4'!A1", "Suppose your household electricity bills were to b...")</f>
        <v>Suppose your household electricity bills were to b...</v>
      </c>
      <c r="E12" s="9">
        <f>HYPERLINK("#'Full Results'!A34", 34)</f>
        <v>34</v>
      </c>
      <c r="F12" s="10" t="s">
        <v>17</v>
      </c>
    </row>
    <row r="13" spans="3:6" x14ac:dyDescent="0.35">
      <c r="C13" s="8">
        <v>5</v>
      </c>
      <c r="D13" s="5" t="str">
        <f>HYPERLINK("#'Table 5'!A1", "Suppose your household electricity bills were to b...")</f>
        <v>Suppose your household electricity bills were to b...</v>
      </c>
      <c r="E13" s="9">
        <f>HYPERLINK("#'Full Results'!A43", 43)</f>
        <v>43</v>
      </c>
      <c r="F13" s="10" t="s">
        <v>18</v>
      </c>
    </row>
    <row r="14" spans="3:6" x14ac:dyDescent="0.35">
      <c r="C14" s="8">
        <v>6</v>
      </c>
      <c r="D14" s="5" t="str">
        <f>HYPERLINK("#'Table 6'!A1", "Suppose your household electricity bills were to b...")</f>
        <v>Suppose your household electricity bills were to b...</v>
      </c>
      <c r="E14" s="9">
        <f>HYPERLINK("#'Full Results'!A52", 52)</f>
        <v>52</v>
      </c>
      <c r="F14" s="10" t="s">
        <v>19</v>
      </c>
    </row>
    <row r="15" spans="3:6" x14ac:dyDescent="0.35">
      <c r="C15" s="8">
        <v>7</v>
      </c>
      <c r="D15" s="5" t="str">
        <f>HYPERLINK("#'Table 7'!A1", "Suppose your household electricity bills were to b...")</f>
        <v>Suppose your household electricity bills were to b...</v>
      </c>
      <c r="E15" s="9">
        <f>HYPERLINK("#'Full Results'!A61", 61)</f>
        <v>61</v>
      </c>
      <c r="F15" s="10" t="s">
        <v>20</v>
      </c>
    </row>
    <row r="16" spans="3:6" x14ac:dyDescent="0.35">
      <c r="C16" s="8">
        <v>8</v>
      </c>
      <c r="D16" s="5" t="str">
        <f>HYPERLINK("#'Table 8'!A1", "Suppose your household electricity bills were to b...")</f>
        <v>Suppose your household electricity bills were to b...</v>
      </c>
      <c r="E16" s="9">
        <f>HYPERLINK("#'Full Results'!A70", 70)</f>
        <v>70</v>
      </c>
      <c r="F16" s="10" t="s">
        <v>21</v>
      </c>
    </row>
    <row r="17" spans="3:6" x14ac:dyDescent="0.35">
      <c r="C17" s="8">
        <v>9</v>
      </c>
      <c r="D17" s="5" t="str">
        <f>HYPERLINK("#'Table 9'!A1", "Suppose your household electricity bills were to b...")</f>
        <v>Suppose your household electricity bills were to b...</v>
      </c>
      <c r="E17" s="9">
        <f>HYPERLINK("#'Full Results'!A79", 79)</f>
        <v>79</v>
      </c>
      <c r="F17" s="10" t="s">
        <v>18</v>
      </c>
    </row>
    <row r="18" spans="3:6" x14ac:dyDescent="0.35">
      <c r="C18" s="8">
        <v>10</v>
      </c>
      <c r="D18" s="5" t="str">
        <f>HYPERLINK("#'Table 10'!A1", "Suppose your household electricity bills were to b...")</f>
        <v>Suppose your household electricity bills were to b...</v>
      </c>
      <c r="E18" s="9">
        <f>HYPERLINK("#'Full Results'!A88", 88)</f>
        <v>88</v>
      </c>
      <c r="F18" s="10" t="s">
        <v>22</v>
      </c>
    </row>
    <row r="19" spans="3:6" x14ac:dyDescent="0.35">
      <c r="C19" s="8">
        <v>11</v>
      </c>
      <c r="D19" s="5" t="str">
        <f>HYPERLINK("#'Table 11'!A1", "Suppose your household electricity bills were to b...")</f>
        <v>Suppose your household electricity bills were to b...</v>
      </c>
      <c r="E19" s="9">
        <f>HYPERLINK("#'Full Results'!A97", 97)</f>
        <v>97</v>
      </c>
      <c r="F19" s="10" t="s">
        <v>23</v>
      </c>
    </row>
    <row r="20" spans="3:6" x14ac:dyDescent="0.35">
      <c r="C20" s="8">
        <v>12</v>
      </c>
      <c r="D20" s="5" t="str">
        <f>HYPERLINK("#'Table 12'!A1", "Suppose your household electricity bills were to b...")</f>
        <v>Suppose your household electricity bills were to b...</v>
      </c>
      <c r="E20" s="9">
        <f>HYPERLINK("#'Full Results'!A106", 106)</f>
        <v>106</v>
      </c>
      <c r="F20" s="10" t="s">
        <v>24</v>
      </c>
    </row>
    <row r="21" spans="3:6" x14ac:dyDescent="0.35">
      <c r="C21" s="8">
        <v>13</v>
      </c>
      <c r="D21" s="5" t="str">
        <f>HYPERLINK("#'Table 13'!A1", "Suppose your household electricity bills were to b...")</f>
        <v>Suppose your household electricity bills were to b...</v>
      </c>
      <c r="E21" s="9">
        <f>HYPERLINK("#'Full Results'!A115", 115)</f>
        <v>115</v>
      </c>
      <c r="F21" s="10" t="s">
        <v>25</v>
      </c>
    </row>
    <row r="22" spans="3:6" x14ac:dyDescent="0.35">
      <c r="C22" s="8">
        <v>14</v>
      </c>
      <c r="D22" s="5" t="str">
        <f>HYPERLINK("#'Table 14'!A1", "Suppose your household electricity bills were to b...")</f>
        <v>Suppose your household electricity bills were to b...</v>
      </c>
      <c r="E22" s="9">
        <f>HYPERLINK("#'Full Results'!A124", 124)</f>
        <v>124</v>
      </c>
      <c r="F22" s="10" t="s">
        <v>26</v>
      </c>
    </row>
    <row r="23" spans="3:6" x14ac:dyDescent="0.35">
      <c r="C23" s="8">
        <v>15</v>
      </c>
      <c r="D23" s="5" t="str">
        <f>HYPERLINK("#'Table 15'!A1", "Suppose your household electricity bills were to b...")</f>
        <v>Suppose your household electricity bills were to b...</v>
      </c>
      <c r="E23" s="9">
        <f>HYPERLINK("#'Full Results'!A133", 133)</f>
        <v>133</v>
      </c>
      <c r="F23" s="10" t="s">
        <v>19</v>
      </c>
    </row>
    <row r="24" spans="3:6" x14ac:dyDescent="0.35">
      <c r="C24" s="8">
        <v>16</v>
      </c>
      <c r="D24" s="5" t="str">
        <f>HYPERLINK("#'Table 16'!A1", "Some people say that if this system were introduce...")</f>
        <v>Some people say that if this system were introduce...</v>
      </c>
      <c r="E24" s="9">
        <f>HYPERLINK("#'Full Results'!A142", 142)</f>
        <v>142</v>
      </c>
      <c r="F24" s="10" t="s">
        <v>16</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Y149"/>
  <sheetViews>
    <sheetView showGridLines="0" workbookViewId="0">
      <pane xSplit="2" ySplit="8" topLeftCell="C9" activePane="bottomRight" state="frozen"/>
      <selection activeCell="AP10" sqref="AP10"/>
      <selection pane="topRight" activeCell="AP10" sqref="AP10"/>
      <selection pane="bottomLeft" activeCell="AP10" sqref="AP10"/>
      <selection pane="bottomRight" activeCell="C9" sqref="C9"/>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5" ht="40" customHeight="1" x14ac:dyDescent="0.55000000000000004">
      <c r="D2" s="4" t="s">
        <v>27</v>
      </c>
    </row>
    <row r="5" spans="2:25" ht="30" customHeight="1" x14ac:dyDescent="0.35">
      <c r="D5" s="26" t="s">
        <v>28</v>
      </c>
      <c r="E5" s="27"/>
      <c r="G5" s="26" t="s">
        <v>29</v>
      </c>
      <c r="H5" s="27"/>
      <c r="I5" s="27"/>
      <c r="J5" s="27"/>
      <c r="K5" s="27"/>
      <c r="L5" s="27"/>
      <c r="N5" s="26" t="s">
        <v>30</v>
      </c>
      <c r="O5" s="27"/>
      <c r="P5" s="27"/>
      <c r="Q5" s="27"/>
      <c r="R5" s="27"/>
      <c r="S5" s="27"/>
      <c r="T5" s="27"/>
      <c r="U5" s="27"/>
      <c r="V5" s="27"/>
      <c r="W5" s="27"/>
      <c r="X5" s="27"/>
      <c r="Y5" s="27"/>
    </row>
    <row r="6" spans="2:25" ht="43.5" x14ac:dyDescent="0.35">
      <c r="C6" s="20" t="s">
        <v>31</v>
      </c>
      <c r="D6" s="21" t="s">
        <v>32</v>
      </c>
      <c r="E6" s="21" t="s">
        <v>33</v>
      </c>
      <c r="G6" s="21" t="s">
        <v>34</v>
      </c>
      <c r="H6" s="21" t="s">
        <v>35</v>
      </c>
      <c r="I6" s="21" t="s">
        <v>36</v>
      </c>
      <c r="J6" s="21" t="s">
        <v>37</v>
      </c>
      <c r="K6" s="21" t="s">
        <v>38</v>
      </c>
      <c r="L6" s="21" t="s">
        <v>39</v>
      </c>
      <c r="N6" s="21" t="s">
        <v>40</v>
      </c>
      <c r="O6" s="21" t="s">
        <v>41</v>
      </c>
      <c r="P6" s="21" t="s">
        <v>42</v>
      </c>
      <c r="Q6" s="21" t="s">
        <v>43</v>
      </c>
      <c r="R6" s="21" t="s">
        <v>44</v>
      </c>
      <c r="S6" s="21" t="s">
        <v>45</v>
      </c>
      <c r="T6" s="21" t="s">
        <v>46</v>
      </c>
      <c r="U6" s="21" t="s">
        <v>47</v>
      </c>
      <c r="V6" s="21" t="s">
        <v>48</v>
      </c>
      <c r="W6" s="21" t="s">
        <v>49</v>
      </c>
      <c r="X6" s="21" t="s">
        <v>50</v>
      </c>
      <c r="Y6" s="21" t="s">
        <v>51</v>
      </c>
    </row>
    <row r="7" spans="2:25" x14ac:dyDescent="0.35">
      <c r="B7" s="11" t="s">
        <v>52</v>
      </c>
      <c r="C7" s="22">
        <v>2021</v>
      </c>
      <c r="D7" s="22">
        <v>949</v>
      </c>
      <c r="E7" s="22">
        <v>1065</v>
      </c>
      <c r="G7" s="22">
        <v>300</v>
      </c>
      <c r="H7" s="22">
        <v>334</v>
      </c>
      <c r="I7" s="22">
        <v>360</v>
      </c>
      <c r="J7" s="22">
        <v>360</v>
      </c>
      <c r="K7" s="22">
        <v>299</v>
      </c>
      <c r="L7" s="22">
        <v>368</v>
      </c>
      <c r="N7" s="22">
        <v>178</v>
      </c>
      <c r="O7" s="22">
        <v>50</v>
      </c>
      <c r="P7" s="22">
        <v>101</v>
      </c>
      <c r="Q7" s="22">
        <v>90</v>
      </c>
      <c r="R7" s="22">
        <v>235</v>
      </c>
      <c r="S7" s="22">
        <v>166</v>
      </c>
      <c r="T7" s="22">
        <v>149</v>
      </c>
      <c r="U7" s="22">
        <v>189</v>
      </c>
      <c r="V7" s="22">
        <v>293</v>
      </c>
      <c r="W7" s="22">
        <v>257</v>
      </c>
      <c r="X7" s="22">
        <v>147</v>
      </c>
      <c r="Y7" s="22">
        <v>166</v>
      </c>
    </row>
    <row r="8" spans="2:25" x14ac:dyDescent="0.35">
      <c r="B8" s="12" t="s">
        <v>53</v>
      </c>
      <c r="C8" s="13">
        <v>2021</v>
      </c>
      <c r="D8" s="13">
        <v>998</v>
      </c>
      <c r="E8" s="13">
        <v>1021</v>
      </c>
      <c r="G8" s="13">
        <v>280</v>
      </c>
      <c r="H8" s="13">
        <v>345</v>
      </c>
      <c r="I8" s="13">
        <v>344</v>
      </c>
      <c r="J8" s="13">
        <v>344</v>
      </c>
      <c r="K8" s="13">
        <v>286</v>
      </c>
      <c r="L8" s="13">
        <v>423</v>
      </c>
      <c r="N8" s="13">
        <v>182</v>
      </c>
      <c r="O8" s="13">
        <v>60</v>
      </c>
      <c r="P8" s="13">
        <v>101</v>
      </c>
      <c r="Q8" s="13">
        <v>81</v>
      </c>
      <c r="R8" s="13">
        <v>222</v>
      </c>
      <c r="S8" s="13">
        <v>162</v>
      </c>
      <c r="T8" s="13">
        <v>141</v>
      </c>
      <c r="U8" s="13">
        <v>182</v>
      </c>
      <c r="V8" s="13">
        <v>283</v>
      </c>
      <c r="W8" s="13">
        <v>263</v>
      </c>
      <c r="X8" s="13">
        <v>162</v>
      </c>
      <c r="Y8" s="13">
        <v>182</v>
      </c>
    </row>
    <row r="9" spans="2:25" ht="101.5" x14ac:dyDescent="0.35">
      <c r="B9" s="14" t="s">
        <v>54</v>
      </c>
    </row>
    <row r="10" spans="2:25" x14ac:dyDescent="0.35">
      <c r="B10" s="15" t="s">
        <v>16</v>
      </c>
    </row>
    <row r="11" spans="2:25" x14ac:dyDescent="0.35">
      <c r="B11" s="16" t="s">
        <v>55</v>
      </c>
      <c r="C11" s="17">
        <v>5.383024288972995E-2</v>
      </c>
      <c r="D11" s="17">
        <v>5.3588873849283493E-2</v>
      </c>
      <c r="E11" s="17">
        <v>5.4201598413443963E-2</v>
      </c>
      <c r="G11" s="17">
        <v>7.8311728358571128E-2</v>
      </c>
      <c r="H11" s="17">
        <v>4.696250167510127E-2</v>
      </c>
      <c r="I11" s="17">
        <v>3.9862832026290533E-2</v>
      </c>
      <c r="J11" s="17">
        <v>5.4333477164990457E-2</v>
      </c>
      <c r="K11" s="17">
        <v>5.9132332647916078E-2</v>
      </c>
      <c r="L11" s="17">
        <v>5.0574365398411647E-2</v>
      </c>
      <c r="N11" s="17">
        <v>5.0974635691212009E-2</v>
      </c>
      <c r="O11" s="17">
        <v>5.9075555321935813E-2</v>
      </c>
      <c r="P11" s="17">
        <v>5.4300269664244068E-2</v>
      </c>
      <c r="Q11" s="17">
        <v>5.7438601622297712E-2</v>
      </c>
      <c r="R11" s="17">
        <v>3.4340118630945521E-2</v>
      </c>
      <c r="S11" s="17">
        <v>4.3174326134631041E-2</v>
      </c>
      <c r="T11" s="17">
        <v>6.5733301992755733E-2</v>
      </c>
      <c r="U11" s="17">
        <v>7.1089206646748351E-2</v>
      </c>
      <c r="V11" s="17">
        <v>5.6192001206845359E-2</v>
      </c>
      <c r="W11" s="17">
        <v>6.8673976155180533E-2</v>
      </c>
      <c r="X11" s="17">
        <v>4.0182399409640308E-2</v>
      </c>
      <c r="Y11" s="17">
        <v>4.6893648082982492E-2</v>
      </c>
    </row>
    <row r="12" spans="2:25" x14ac:dyDescent="0.35">
      <c r="B12" s="16" t="s">
        <v>56</v>
      </c>
      <c r="C12" s="17">
        <v>0.18952336528564279</v>
      </c>
      <c r="D12" s="17">
        <v>0.1839902066106322</v>
      </c>
      <c r="E12" s="17">
        <v>0.19473244509989029</v>
      </c>
      <c r="G12" s="17">
        <v>0.192039507308021</v>
      </c>
      <c r="H12" s="17">
        <v>0.21031127940559699</v>
      </c>
      <c r="I12" s="17">
        <v>0.20363696010071231</v>
      </c>
      <c r="J12" s="17">
        <v>0.2254908205251196</v>
      </c>
      <c r="K12" s="17">
        <v>0.21507096791493679</v>
      </c>
      <c r="L12" s="17">
        <v>0.11307419908008449</v>
      </c>
      <c r="N12" s="17">
        <v>0.22836260246011669</v>
      </c>
      <c r="O12" s="17">
        <v>0.1852765588086891</v>
      </c>
      <c r="P12" s="17">
        <v>0.18943165677862611</v>
      </c>
      <c r="Q12" s="17">
        <v>0.26375616014385722</v>
      </c>
      <c r="R12" s="17">
        <v>0.2092060809848765</v>
      </c>
      <c r="S12" s="17">
        <v>0.16747365711215639</v>
      </c>
      <c r="T12" s="17">
        <v>0.20636338080873609</v>
      </c>
      <c r="U12" s="17">
        <v>0.19396734985641861</v>
      </c>
      <c r="V12" s="17">
        <v>0.19176353464260371</v>
      </c>
      <c r="W12" s="17">
        <v>0.16447271265001551</v>
      </c>
      <c r="X12" s="17">
        <v>0.1951221439626013</v>
      </c>
      <c r="Y12" s="17">
        <v>0.12495806492278</v>
      </c>
    </row>
    <row r="13" spans="2:25" x14ac:dyDescent="0.35">
      <c r="B13" s="16" t="s">
        <v>57</v>
      </c>
      <c r="C13" s="17">
        <v>0.28354356635168487</v>
      </c>
      <c r="D13" s="17">
        <v>0.2803894188728851</v>
      </c>
      <c r="E13" s="17">
        <v>0.28705531399327788</v>
      </c>
      <c r="G13" s="17">
        <v>0.32049900147265747</v>
      </c>
      <c r="H13" s="17">
        <v>0.28521780303552269</v>
      </c>
      <c r="I13" s="17">
        <v>0.27182524617322579</v>
      </c>
      <c r="J13" s="17">
        <v>0.30782256806749092</v>
      </c>
      <c r="K13" s="17">
        <v>0.27688400719160772</v>
      </c>
      <c r="L13" s="17">
        <v>0.25203796235579418</v>
      </c>
      <c r="N13" s="17">
        <v>0.3014374038355917</v>
      </c>
      <c r="O13" s="17">
        <v>0.30540811168825749</v>
      </c>
      <c r="P13" s="17">
        <v>0.30182792964507499</v>
      </c>
      <c r="Q13" s="17">
        <v>0.2498050300317334</v>
      </c>
      <c r="R13" s="17">
        <v>0.27165553650434632</v>
      </c>
      <c r="S13" s="17">
        <v>0.31859530170949357</v>
      </c>
      <c r="T13" s="17">
        <v>0.21452258489264511</v>
      </c>
      <c r="U13" s="17">
        <v>0.33252706362610768</v>
      </c>
      <c r="V13" s="17">
        <v>0.2419407531066598</v>
      </c>
      <c r="W13" s="17">
        <v>0.30652840108611512</v>
      </c>
      <c r="X13" s="17">
        <v>0.29943078656550082</v>
      </c>
      <c r="Y13" s="17">
        <v>0.26843474331558659</v>
      </c>
    </row>
    <row r="14" spans="2:25" x14ac:dyDescent="0.35">
      <c r="B14" s="16" t="s">
        <v>58</v>
      </c>
      <c r="C14" s="17">
        <v>0.32217433039088211</v>
      </c>
      <c r="D14" s="17">
        <v>0.31508969901623413</v>
      </c>
      <c r="E14" s="17">
        <v>0.32868133307245923</v>
      </c>
      <c r="G14" s="17">
        <v>0.33099941010537148</v>
      </c>
      <c r="H14" s="17">
        <v>0.29913046298804041</v>
      </c>
      <c r="I14" s="17">
        <v>0.27720823791604132</v>
      </c>
      <c r="J14" s="17">
        <v>0.2931043735850114</v>
      </c>
      <c r="K14" s="17">
        <v>0.32691248863471578</v>
      </c>
      <c r="L14" s="17">
        <v>0.39196467770143489</v>
      </c>
      <c r="N14" s="17">
        <v>0.30727716312253212</v>
      </c>
      <c r="O14" s="17">
        <v>0.38379129155005381</v>
      </c>
      <c r="P14" s="17">
        <v>0.36768624861588872</v>
      </c>
      <c r="Q14" s="17">
        <v>0.31428758035254578</v>
      </c>
      <c r="R14" s="17">
        <v>0.31348011649051949</v>
      </c>
      <c r="S14" s="17">
        <v>0.29358660237674228</v>
      </c>
      <c r="T14" s="17">
        <v>0.36812325779591348</v>
      </c>
      <c r="U14" s="17">
        <v>0.27931881039210432</v>
      </c>
      <c r="V14" s="17">
        <v>0.29988833505828061</v>
      </c>
      <c r="W14" s="17">
        <v>0.32942280014430247</v>
      </c>
      <c r="X14" s="17">
        <v>0.33570160033219137</v>
      </c>
      <c r="Y14" s="17">
        <v>0.35045878955144388</v>
      </c>
    </row>
    <row r="15" spans="2:25" x14ac:dyDescent="0.35">
      <c r="B15" s="16" t="s">
        <v>59</v>
      </c>
      <c r="C15" s="17">
        <v>0.12562243803384579</v>
      </c>
      <c r="D15" s="17">
        <v>0.1498135148416867</v>
      </c>
      <c r="E15" s="17">
        <v>0.10229181713574149</v>
      </c>
      <c r="G15" s="17">
        <v>6.8987594524388018E-2</v>
      </c>
      <c r="H15" s="17">
        <v>0.12598005040842319</v>
      </c>
      <c r="I15" s="17">
        <v>0.18324154004768881</v>
      </c>
      <c r="J15" s="17">
        <v>8.3048134750418001E-2</v>
      </c>
      <c r="K15" s="17">
        <v>9.5999987190317909E-2</v>
      </c>
      <c r="L15" s="17">
        <v>0.17056748835995439</v>
      </c>
      <c r="N15" s="17">
        <v>8.735001754612616E-2</v>
      </c>
      <c r="O15" s="17">
        <v>4.306295176000792E-2</v>
      </c>
      <c r="P15" s="17">
        <v>5.6152844871555731E-2</v>
      </c>
      <c r="Q15" s="17">
        <v>0.1106052354383644</v>
      </c>
      <c r="R15" s="17">
        <v>0.1392344992662064</v>
      </c>
      <c r="S15" s="17">
        <v>0.13809390750444731</v>
      </c>
      <c r="T15" s="17">
        <v>0.13794426727328371</v>
      </c>
      <c r="U15" s="17">
        <v>0.1050403693290964</v>
      </c>
      <c r="V15" s="17">
        <v>0.1757477520688665</v>
      </c>
      <c r="W15" s="17">
        <v>0.1204689043973424</v>
      </c>
      <c r="X15" s="17">
        <v>0.1162293147225029</v>
      </c>
      <c r="Y15" s="17">
        <v>0.15754429905622599</v>
      </c>
    </row>
    <row r="16" spans="2:25" x14ac:dyDescent="0.35">
      <c r="B16" s="16" t="s">
        <v>60</v>
      </c>
      <c r="C16" s="17">
        <v>2.5306057048214519E-2</v>
      </c>
      <c r="D16" s="17">
        <v>1.7128286809278519E-2</v>
      </c>
      <c r="E16" s="17">
        <v>3.303749228518707E-2</v>
      </c>
      <c r="G16" s="17">
        <v>9.1627582309906554E-3</v>
      </c>
      <c r="H16" s="17">
        <v>3.2397902487315368E-2</v>
      </c>
      <c r="I16" s="17">
        <v>2.4225183736041191E-2</v>
      </c>
      <c r="J16" s="17">
        <v>3.6200625906969743E-2</v>
      </c>
      <c r="K16" s="17">
        <v>2.600021642050555E-2</v>
      </c>
      <c r="L16" s="17">
        <v>2.1781307104320038E-2</v>
      </c>
      <c r="N16" s="17">
        <v>2.4598177344421261E-2</v>
      </c>
      <c r="O16" s="17">
        <v>2.338553087105601E-2</v>
      </c>
      <c r="P16" s="17">
        <v>3.0601050424610299E-2</v>
      </c>
      <c r="Q16" s="17">
        <v>4.1073924112015308E-3</v>
      </c>
      <c r="R16" s="17">
        <v>3.2083648123105712E-2</v>
      </c>
      <c r="S16" s="17">
        <v>3.9076205162529437E-2</v>
      </c>
      <c r="T16" s="17">
        <v>7.3132072366657447E-3</v>
      </c>
      <c r="U16" s="17">
        <v>1.8057200149524791E-2</v>
      </c>
      <c r="V16" s="17">
        <v>3.446762391674419E-2</v>
      </c>
      <c r="W16" s="17">
        <v>1.043320556704389E-2</v>
      </c>
      <c r="X16" s="17">
        <v>1.3333755007563191E-2</v>
      </c>
      <c r="Y16" s="17">
        <v>5.1710455070981119E-2</v>
      </c>
    </row>
    <row r="18" spans="2:25" ht="116" x14ac:dyDescent="0.35">
      <c r="B18" s="14" t="s">
        <v>61</v>
      </c>
    </row>
    <row r="19" spans="2:25" x14ac:dyDescent="0.35">
      <c r="B19" s="15" t="s">
        <v>16</v>
      </c>
    </row>
    <row r="20" spans="2:25" x14ac:dyDescent="0.35">
      <c r="B20" s="16" t="s">
        <v>62</v>
      </c>
      <c r="C20" s="17">
        <v>7.3395776657202663E-2</v>
      </c>
      <c r="D20" s="17">
        <v>9.3577605283095153E-2</v>
      </c>
      <c r="E20" s="17">
        <v>5.3852789219259643E-2</v>
      </c>
      <c r="G20" s="17">
        <v>7.1506989978575658E-2</v>
      </c>
      <c r="H20" s="17">
        <v>8.4502217067047317E-2</v>
      </c>
      <c r="I20" s="17">
        <v>9.2618613865956712E-2</v>
      </c>
      <c r="J20" s="17">
        <v>5.4216468869058267E-2</v>
      </c>
      <c r="K20" s="17">
        <v>9.075760941124171E-2</v>
      </c>
      <c r="L20" s="17">
        <v>5.3858551798912767E-2</v>
      </c>
      <c r="N20" s="17">
        <v>9.3228696262707508E-2</v>
      </c>
      <c r="O20" s="17">
        <v>9.7742365710887097E-2</v>
      </c>
      <c r="P20" s="17">
        <v>5.4180641801581143E-2</v>
      </c>
      <c r="Q20" s="17">
        <v>4.3267280658661721E-2</v>
      </c>
      <c r="R20" s="17">
        <v>7.0109578532665917E-2</v>
      </c>
      <c r="S20" s="17">
        <v>7.6955359650295582E-2</v>
      </c>
      <c r="T20" s="17">
        <v>6.0895933053579522E-2</v>
      </c>
      <c r="U20" s="17">
        <v>7.1484737937496184E-2</v>
      </c>
      <c r="V20" s="17">
        <v>9.2830239841858411E-2</v>
      </c>
      <c r="W20" s="17">
        <v>8.138403436848167E-2</v>
      </c>
      <c r="X20" s="17">
        <v>4.1058382916580247E-2</v>
      </c>
      <c r="Y20" s="17">
        <v>6.9064784274938756E-2</v>
      </c>
    </row>
    <row r="21" spans="2:25" x14ac:dyDescent="0.35">
      <c r="B21" s="16" t="s">
        <v>63</v>
      </c>
      <c r="C21" s="17">
        <v>0.335152670236263</v>
      </c>
      <c r="D21" s="17">
        <v>0.35470367811098752</v>
      </c>
      <c r="E21" s="17">
        <v>0.31626166047917159</v>
      </c>
      <c r="G21" s="17">
        <v>0.28270137551912472</v>
      </c>
      <c r="H21" s="17">
        <v>0.30572382481713528</v>
      </c>
      <c r="I21" s="17">
        <v>0.32578632634898619</v>
      </c>
      <c r="J21" s="17">
        <v>0.36567266313948482</v>
      </c>
      <c r="K21" s="17">
        <v>0.39040259023074009</v>
      </c>
      <c r="L21" s="17">
        <v>0.33937038401118391</v>
      </c>
      <c r="N21" s="17">
        <v>0.35345160526104757</v>
      </c>
      <c r="O21" s="17">
        <v>0.41501206356362352</v>
      </c>
      <c r="P21" s="17">
        <v>0.40236678791244762</v>
      </c>
      <c r="Q21" s="17">
        <v>0.32403714438823922</v>
      </c>
      <c r="R21" s="17">
        <v>0.35900877707085449</v>
      </c>
      <c r="S21" s="17">
        <v>0.39362369852382112</v>
      </c>
      <c r="T21" s="17">
        <v>0.32406933549434253</v>
      </c>
      <c r="U21" s="17">
        <v>0.32113497096514582</v>
      </c>
      <c r="V21" s="17">
        <v>0.34128389544816012</v>
      </c>
      <c r="W21" s="17">
        <v>0.31853404587213019</v>
      </c>
      <c r="X21" s="17">
        <v>0.26664797534222368</v>
      </c>
      <c r="Y21" s="17">
        <v>0.2750908781075812</v>
      </c>
    </row>
    <row r="22" spans="2:25" x14ac:dyDescent="0.35">
      <c r="B22" s="16" t="s">
        <v>64</v>
      </c>
      <c r="C22" s="17">
        <v>0.37631494052507308</v>
      </c>
      <c r="D22" s="17">
        <v>0.34936749443385978</v>
      </c>
      <c r="E22" s="17">
        <v>0.40250951002054869</v>
      </c>
      <c r="G22" s="17">
        <v>0.47976892569689628</v>
      </c>
      <c r="H22" s="17">
        <v>0.39743728890040059</v>
      </c>
      <c r="I22" s="17">
        <v>0.37067004782644458</v>
      </c>
      <c r="J22" s="17">
        <v>0.35079670766569188</v>
      </c>
      <c r="K22" s="17">
        <v>0.31588865831058688</v>
      </c>
      <c r="L22" s="17">
        <v>0.35673512563139209</v>
      </c>
      <c r="N22" s="17">
        <v>0.33557300703339721</v>
      </c>
      <c r="O22" s="17">
        <v>0.28437733893516493</v>
      </c>
      <c r="P22" s="17">
        <v>0.375580613004866</v>
      </c>
      <c r="Q22" s="17">
        <v>0.43431348193189451</v>
      </c>
      <c r="R22" s="17">
        <v>0.39937303452335088</v>
      </c>
      <c r="S22" s="17">
        <v>0.28878638006664348</v>
      </c>
      <c r="T22" s="17">
        <v>0.36999953944822739</v>
      </c>
      <c r="U22" s="17">
        <v>0.43435983211743168</v>
      </c>
      <c r="V22" s="17">
        <v>0.33016678174590069</v>
      </c>
      <c r="W22" s="17">
        <v>0.40232938687314551</v>
      </c>
      <c r="X22" s="17">
        <v>0.48558454867494022</v>
      </c>
      <c r="Y22" s="17">
        <v>0.35549609137015359</v>
      </c>
    </row>
    <row r="23" spans="2:25" x14ac:dyDescent="0.35">
      <c r="B23" s="16" t="s">
        <v>65</v>
      </c>
      <c r="C23" s="17">
        <v>0.1086425071983704</v>
      </c>
      <c r="D23" s="17">
        <v>0.11539429707004149</v>
      </c>
      <c r="E23" s="17">
        <v>0.1023159774614873</v>
      </c>
      <c r="G23" s="17">
        <v>0.1122154729984194</v>
      </c>
      <c r="H23" s="17">
        <v>0.1189105319622227</v>
      </c>
      <c r="I23" s="17">
        <v>0.12968950256287909</v>
      </c>
      <c r="J23" s="17">
        <v>9.6713541592711533E-2</v>
      </c>
      <c r="K23" s="17">
        <v>7.3518479747640059E-2</v>
      </c>
      <c r="L23" s="17">
        <v>0.1142159404560166</v>
      </c>
      <c r="N23" s="17">
        <v>0.1138455909103406</v>
      </c>
      <c r="O23" s="17">
        <v>0.1238604184277043</v>
      </c>
      <c r="P23" s="17">
        <v>6.171731670504646E-2</v>
      </c>
      <c r="Q23" s="17">
        <v>9.4019414777233787E-2</v>
      </c>
      <c r="R23" s="17">
        <v>9.1736520017307588E-2</v>
      </c>
      <c r="S23" s="17">
        <v>0.14692724022168971</v>
      </c>
      <c r="T23" s="17">
        <v>0.12114071104004551</v>
      </c>
      <c r="U23" s="17">
        <v>9.644909349955251E-2</v>
      </c>
      <c r="V23" s="17">
        <v>0.12950617776472559</v>
      </c>
      <c r="W23" s="17">
        <v>7.4551130334406968E-2</v>
      </c>
      <c r="X23" s="17">
        <v>0.12050335102269789</v>
      </c>
      <c r="Y23" s="17">
        <v>0.12629081565369771</v>
      </c>
    </row>
    <row r="24" spans="2:25" x14ac:dyDescent="0.35">
      <c r="B24" s="16" t="s">
        <v>60</v>
      </c>
      <c r="C24" s="17">
        <v>0.1064941053830908</v>
      </c>
      <c r="D24" s="17">
        <v>8.6956925102016094E-2</v>
      </c>
      <c r="E24" s="17">
        <v>0.12506006281953269</v>
      </c>
      <c r="G24" s="17">
        <v>5.3807235806983739E-2</v>
      </c>
      <c r="H24" s="17">
        <v>9.3426137253194194E-2</v>
      </c>
      <c r="I24" s="17">
        <v>8.1235509395733402E-2</v>
      </c>
      <c r="J24" s="17">
        <v>0.13260061873305359</v>
      </c>
      <c r="K24" s="17">
        <v>0.12943266229979111</v>
      </c>
      <c r="L24" s="17">
        <v>0.13581999810249459</v>
      </c>
      <c r="N24" s="17">
        <v>0.1039011005325071</v>
      </c>
      <c r="O24" s="17">
        <v>7.9007813362620222E-2</v>
      </c>
      <c r="P24" s="17">
        <v>0.1061546405760587</v>
      </c>
      <c r="Q24" s="17">
        <v>0.104362678243971</v>
      </c>
      <c r="R24" s="17">
        <v>7.9772089855820988E-2</v>
      </c>
      <c r="S24" s="17">
        <v>9.3707321537550153E-2</v>
      </c>
      <c r="T24" s="17">
        <v>0.123894480963805</v>
      </c>
      <c r="U24" s="17">
        <v>7.6571365480373729E-2</v>
      </c>
      <c r="V24" s="17">
        <v>0.1062129051993554</v>
      </c>
      <c r="W24" s="17">
        <v>0.12320140255183561</v>
      </c>
      <c r="X24" s="17">
        <v>8.6205742043557826E-2</v>
      </c>
      <c r="Y24" s="17">
        <v>0.1740574305936288</v>
      </c>
    </row>
    <row r="26" spans="2:25" ht="203" x14ac:dyDescent="0.35">
      <c r="B26" s="14" t="s">
        <v>66</v>
      </c>
    </row>
    <row r="27" spans="2:25" x14ac:dyDescent="0.35">
      <c r="B27" s="15" t="s">
        <v>16</v>
      </c>
    </row>
    <row r="28" spans="2:25" x14ac:dyDescent="0.35">
      <c r="B28" s="16" t="s">
        <v>67</v>
      </c>
      <c r="C28" s="17">
        <v>0.25680882772174529</v>
      </c>
      <c r="D28" s="17">
        <v>0.28385978616916069</v>
      </c>
      <c r="E28" s="17">
        <v>0.23034833301674451</v>
      </c>
      <c r="G28" s="17">
        <v>0.17770963187258629</v>
      </c>
      <c r="H28" s="17">
        <v>0.1859170787521873</v>
      </c>
      <c r="I28" s="17">
        <v>0.21274906297548041</v>
      </c>
      <c r="J28" s="17">
        <v>0.24893546365925279</v>
      </c>
      <c r="K28" s="17">
        <v>0.33515269658910007</v>
      </c>
      <c r="L28" s="17">
        <v>0.35612113369820791</v>
      </c>
      <c r="N28" s="17">
        <v>0.29193745883596373</v>
      </c>
      <c r="O28" s="17">
        <v>0.24134825388806661</v>
      </c>
      <c r="P28" s="17">
        <v>0.23702512970315581</v>
      </c>
      <c r="Q28" s="17">
        <v>0.3505365793632651</v>
      </c>
      <c r="R28" s="17">
        <v>0.18730165589007369</v>
      </c>
      <c r="S28" s="17">
        <v>0.25222813775943492</v>
      </c>
      <c r="T28" s="17">
        <v>0.21058263582747749</v>
      </c>
      <c r="U28" s="17">
        <v>0.25521350089457961</v>
      </c>
      <c r="V28" s="17">
        <v>0.27547563749094373</v>
      </c>
      <c r="W28" s="17">
        <v>0.33602863425743268</v>
      </c>
      <c r="X28" s="17">
        <v>0.2028544079999848</v>
      </c>
      <c r="Y28" s="17">
        <v>0.22683353662384409</v>
      </c>
    </row>
    <row r="29" spans="2:25" x14ac:dyDescent="0.35">
      <c r="B29" s="16" t="s">
        <v>68</v>
      </c>
      <c r="C29" s="17">
        <v>0.30634732091998079</v>
      </c>
      <c r="D29" s="17">
        <v>0.30174574686766997</v>
      </c>
      <c r="E29" s="17">
        <v>0.31051334715431711</v>
      </c>
      <c r="G29" s="17">
        <v>0.24945100662369951</v>
      </c>
      <c r="H29" s="17">
        <v>0.25457590691713378</v>
      </c>
      <c r="I29" s="17">
        <v>0.28726986639079322</v>
      </c>
      <c r="J29" s="17">
        <v>0.35106651897792812</v>
      </c>
      <c r="K29" s="17">
        <v>0.33905976210898903</v>
      </c>
      <c r="L29" s="17">
        <v>0.34325200408835999</v>
      </c>
      <c r="N29" s="17">
        <v>0.29612287298429413</v>
      </c>
      <c r="O29" s="17">
        <v>0.41998187808155579</v>
      </c>
      <c r="P29" s="17">
        <v>0.37810984705029532</v>
      </c>
      <c r="Q29" s="17">
        <v>0.22693498436077761</v>
      </c>
      <c r="R29" s="17">
        <v>0.34179297585273438</v>
      </c>
      <c r="S29" s="17">
        <v>0.29282814322818068</v>
      </c>
      <c r="T29" s="17">
        <v>0.31480071771390661</v>
      </c>
      <c r="U29" s="17">
        <v>0.2219322268384708</v>
      </c>
      <c r="V29" s="17">
        <v>0.2515378676899987</v>
      </c>
      <c r="W29" s="17">
        <v>0.32933066470811989</v>
      </c>
      <c r="X29" s="17">
        <v>0.35388751197180202</v>
      </c>
      <c r="Y29" s="17">
        <v>0.33098948360034158</v>
      </c>
    </row>
    <row r="30" spans="2:25" x14ac:dyDescent="0.35">
      <c r="B30" s="16" t="s">
        <v>69</v>
      </c>
      <c r="C30" s="17">
        <v>0.2438416276812595</v>
      </c>
      <c r="D30" s="17">
        <v>0.23564897121570599</v>
      </c>
      <c r="E30" s="17">
        <v>0.25171469507163458</v>
      </c>
      <c r="G30" s="17">
        <v>0.32546736640235452</v>
      </c>
      <c r="H30" s="17">
        <v>0.351492910915912</v>
      </c>
      <c r="I30" s="17">
        <v>0.25433704741517171</v>
      </c>
      <c r="J30" s="17">
        <v>0.23173110381038359</v>
      </c>
      <c r="K30" s="17">
        <v>0.16663575500240471</v>
      </c>
      <c r="L30" s="17">
        <v>0.15561463121631891</v>
      </c>
      <c r="N30" s="17">
        <v>0.23230185307671561</v>
      </c>
      <c r="O30" s="17">
        <v>0.21797579515790799</v>
      </c>
      <c r="P30" s="17">
        <v>0.22112017095328079</v>
      </c>
      <c r="Q30" s="17">
        <v>0.20732693727360199</v>
      </c>
      <c r="R30" s="17">
        <v>0.25729961439625149</v>
      </c>
      <c r="S30" s="17">
        <v>0.25976196943826801</v>
      </c>
      <c r="T30" s="17">
        <v>0.26541536752614042</v>
      </c>
      <c r="U30" s="17">
        <v>0.31894374987085677</v>
      </c>
      <c r="V30" s="17">
        <v>0.2502739360079686</v>
      </c>
      <c r="W30" s="17">
        <v>0.19889176193081989</v>
      </c>
      <c r="X30" s="17">
        <v>0.23766057125303741</v>
      </c>
      <c r="Y30" s="17">
        <v>0.23082136718473731</v>
      </c>
    </row>
    <row r="31" spans="2:25" x14ac:dyDescent="0.35">
      <c r="B31" s="16" t="s">
        <v>70</v>
      </c>
      <c r="C31" s="17">
        <v>0.13079691940048679</v>
      </c>
      <c r="D31" s="17">
        <v>0.13381571972649639</v>
      </c>
      <c r="E31" s="17">
        <v>0.1281750993584844</v>
      </c>
      <c r="G31" s="17">
        <v>0.21143147936717929</v>
      </c>
      <c r="H31" s="17">
        <v>0.14969986383647871</v>
      </c>
      <c r="I31" s="17">
        <v>0.1684477961682907</v>
      </c>
      <c r="J31" s="17">
        <v>0.1070609780338591</v>
      </c>
      <c r="K31" s="17">
        <v>9.3683780792913451E-2</v>
      </c>
      <c r="L31" s="17">
        <v>7.581934401833508E-2</v>
      </c>
      <c r="N31" s="17">
        <v>0.10743859795914421</v>
      </c>
      <c r="O31" s="17">
        <v>8.2579187921691194E-2</v>
      </c>
      <c r="P31" s="17">
        <v>6.9051185659115832E-2</v>
      </c>
      <c r="Q31" s="17">
        <v>0.15668559660334841</v>
      </c>
      <c r="R31" s="17">
        <v>0.1240541668951682</v>
      </c>
      <c r="S31" s="17">
        <v>0.1433769874765051</v>
      </c>
      <c r="T31" s="17">
        <v>0.14798795877905491</v>
      </c>
      <c r="U31" s="17">
        <v>0.14798416875015441</v>
      </c>
      <c r="V31" s="17">
        <v>0.168803307476322</v>
      </c>
      <c r="W31" s="17">
        <v>9.1086040380652114E-2</v>
      </c>
      <c r="X31" s="17">
        <v>0.14415731321030631</v>
      </c>
      <c r="Y31" s="17">
        <v>0.1457102807961948</v>
      </c>
    </row>
    <row r="32" spans="2:25" x14ac:dyDescent="0.35">
      <c r="B32" s="16" t="s">
        <v>60</v>
      </c>
      <c r="C32" s="17">
        <v>6.2205304276527387E-2</v>
      </c>
      <c r="D32" s="17">
        <v>4.4929776020966969E-2</v>
      </c>
      <c r="E32" s="17">
        <v>7.9248525398819464E-2</v>
      </c>
      <c r="G32" s="17">
        <v>3.5940515734180313E-2</v>
      </c>
      <c r="H32" s="17">
        <v>5.8314239578288171E-2</v>
      </c>
      <c r="I32" s="17">
        <v>7.7196227050264049E-2</v>
      </c>
      <c r="J32" s="17">
        <v>6.1205935518576463E-2</v>
      </c>
      <c r="K32" s="17">
        <v>6.5468005506592458E-2</v>
      </c>
      <c r="L32" s="17">
        <v>6.919288697877797E-2</v>
      </c>
      <c r="N32" s="17">
        <v>7.219921714388236E-2</v>
      </c>
      <c r="O32" s="17">
        <v>3.8114884950778423E-2</v>
      </c>
      <c r="P32" s="17">
        <v>9.4693666634152115E-2</v>
      </c>
      <c r="Q32" s="17">
        <v>5.8515902399007211E-2</v>
      </c>
      <c r="R32" s="17">
        <v>8.9551586965772145E-2</v>
      </c>
      <c r="S32" s="17">
        <v>5.1804762097611347E-2</v>
      </c>
      <c r="T32" s="17">
        <v>6.1213320153420757E-2</v>
      </c>
      <c r="U32" s="17">
        <v>5.5926353645938502E-2</v>
      </c>
      <c r="V32" s="17">
        <v>5.390925133476715E-2</v>
      </c>
      <c r="W32" s="17">
        <v>4.4662898722975283E-2</v>
      </c>
      <c r="X32" s="17">
        <v>6.1440195564869619E-2</v>
      </c>
      <c r="Y32" s="17">
        <v>6.5645331794882175E-2</v>
      </c>
    </row>
    <row r="34" spans="2:25" ht="174" x14ac:dyDescent="0.35">
      <c r="B34" s="14" t="s">
        <v>71</v>
      </c>
    </row>
    <row r="35" spans="2:25" ht="29" x14ac:dyDescent="0.35">
      <c r="B35" s="15" t="s">
        <v>17</v>
      </c>
    </row>
    <row r="36" spans="2:25" x14ac:dyDescent="0.35">
      <c r="B36" s="16" t="s">
        <v>72</v>
      </c>
      <c r="C36" s="17">
        <v>0.16722336940061569</v>
      </c>
      <c r="D36" s="17">
        <v>0.24490920790151349</v>
      </c>
      <c r="E36" s="17">
        <v>9.6076272301051868E-2</v>
      </c>
      <c r="G36" s="17">
        <v>8.5760818695337804E-2</v>
      </c>
      <c r="H36" s="17">
        <v>0.17154385768149111</v>
      </c>
      <c r="I36" s="17">
        <v>0.14563911672769539</v>
      </c>
      <c r="J36" s="17">
        <v>0.13283605869037621</v>
      </c>
      <c r="K36" s="17">
        <v>0.17427832730173379</v>
      </c>
      <c r="L36" s="17">
        <v>0.26037714609247342</v>
      </c>
      <c r="N36" s="17"/>
      <c r="O36" s="17"/>
      <c r="P36" s="17"/>
      <c r="Q36" s="17"/>
      <c r="R36" s="17"/>
      <c r="S36" s="17"/>
      <c r="T36" s="17"/>
      <c r="U36" s="17"/>
      <c r="V36" s="17"/>
      <c r="W36" s="17"/>
      <c r="X36" s="17"/>
      <c r="Y36" s="17"/>
    </row>
    <row r="37" spans="2:25" x14ac:dyDescent="0.35">
      <c r="B37" s="16" t="s">
        <v>73</v>
      </c>
      <c r="C37" s="17">
        <v>9.430285968913367E-2</v>
      </c>
      <c r="D37" s="17">
        <v>9.1487141165551691E-2</v>
      </c>
      <c r="E37" s="17">
        <v>9.7155059321973464E-2</v>
      </c>
      <c r="G37" s="17">
        <v>0.1234429419098195</v>
      </c>
      <c r="H37" s="17">
        <v>0.1187753448751236</v>
      </c>
      <c r="I37" s="17">
        <v>0.140631778507744</v>
      </c>
      <c r="J37" s="17">
        <v>8.2282162463629072E-2</v>
      </c>
      <c r="K37" s="17">
        <v>5.9857783536977717E-2</v>
      </c>
      <c r="L37" s="17">
        <v>5.0032825785611343E-2</v>
      </c>
      <c r="N37" s="17"/>
      <c r="O37" s="17"/>
      <c r="P37" s="17"/>
      <c r="Q37" s="17"/>
      <c r="R37" s="17"/>
      <c r="S37" s="17"/>
      <c r="T37" s="17"/>
      <c r="U37" s="17"/>
      <c r="V37" s="17"/>
      <c r="W37" s="17"/>
      <c r="X37" s="17"/>
      <c r="Y37" s="17"/>
    </row>
    <row r="38" spans="2:25" x14ac:dyDescent="0.35">
      <c r="B38" s="16" t="s">
        <v>74</v>
      </c>
      <c r="C38" s="17">
        <v>0.15082946492037641</v>
      </c>
      <c r="D38" s="17">
        <v>0.1846364986487079</v>
      </c>
      <c r="E38" s="17">
        <v>0.12008063289115339</v>
      </c>
      <c r="G38" s="17">
        <v>0.18711866057400489</v>
      </c>
      <c r="H38" s="17">
        <v>7.4806857838711702E-2</v>
      </c>
      <c r="I38" s="17">
        <v>0.18858849365507341</v>
      </c>
      <c r="J38" s="17">
        <v>0.1290371080734537</v>
      </c>
      <c r="K38" s="17">
        <v>0.19240662034751899</v>
      </c>
      <c r="L38" s="17">
        <v>0.1393352753011009</v>
      </c>
      <c r="N38" s="17"/>
      <c r="O38" s="17"/>
      <c r="P38" s="17"/>
      <c r="Q38" s="17"/>
      <c r="R38" s="17"/>
      <c r="S38" s="17"/>
      <c r="T38" s="17"/>
      <c r="U38" s="17"/>
      <c r="V38" s="17"/>
      <c r="W38" s="17"/>
      <c r="X38" s="17"/>
      <c r="Y38" s="17"/>
    </row>
    <row r="39" spans="2:25" x14ac:dyDescent="0.35">
      <c r="B39" s="16" t="s">
        <v>75</v>
      </c>
      <c r="C39" s="17">
        <v>0.27689340946442748</v>
      </c>
      <c r="D39" s="17">
        <v>0.26375009168731411</v>
      </c>
      <c r="E39" s="17">
        <v>0.28976205364577579</v>
      </c>
      <c r="G39" s="17">
        <v>0.30037979714595769</v>
      </c>
      <c r="H39" s="17">
        <v>0.3034952987360201</v>
      </c>
      <c r="I39" s="17">
        <v>0.22966908427833629</v>
      </c>
      <c r="J39" s="17">
        <v>0.30276588728901982</v>
      </c>
      <c r="K39" s="17">
        <v>0.22291730905784779</v>
      </c>
      <c r="L39" s="17">
        <v>0.30169784551716822</v>
      </c>
      <c r="N39" s="17"/>
      <c r="O39" s="17"/>
      <c r="P39" s="17"/>
      <c r="Q39" s="17"/>
      <c r="R39" s="17"/>
      <c r="S39" s="17"/>
      <c r="T39" s="17"/>
      <c r="U39" s="17"/>
      <c r="V39" s="17"/>
      <c r="W39" s="17"/>
      <c r="X39" s="17"/>
      <c r="Y39" s="17"/>
    </row>
    <row r="40" spans="2:25" x14ac:dyDescent="0.35">
      <c r="B40" s="16" t="s">
        <v>76</v>
      </c>
      <c r="C40" s="17">
        <v>0.29491044899858571</v>
      </c>
      <c r="D40" s="17">
        <v>0.1969677445029597</v>
      </c>
      <c r="E40" s="17">
        <v>0.38326261679590412</v>
      </c>
      <c r="G40" s="17">
        <v>0.30329778167487997</v>
      </c>
      <c r="H40" s="17">
        <v>0.31261102679574593</v>
      </c>
      <c r="I40" s="17">
        <v>0.24888292406644391</v>
      </c>
      <c r="J40" s="17">
        <v>0.33796846656596541</v>
      </c>
      <c r="K40" s="17">
        <v>0.33690095364283129</v>
      </c>
      <c r="L40" s="17">
        <v>0.24855690730364599</v>
      </c>
      <c r="N40" s="17"/>
      <c r="O40" s="17"/>
      <c r="P40" s="17"/>
      <c r="Q40" s="17"/>
      <c r="R40" s="17"/>
      <c r="S40" s="17"/>
      <c r="T40" s="17"/>
      <c r="U40" s="17"/>
      <c r="V40" s="17"/>
      <c r="W40" s="17"/>
      <c r="X40" s="17"/>
      <c r="Y40" s="17"/>
    </row>
    <row r="41" spans="2:25" x14ac:dyDescent="0.35">
      <c r="B41" s="16" t="s">
        <v>60</v>
      </c>
      <c r="C41" s="17">
        <v>1.5840447526861059E-2</v>
      </c>
      <c r="D41" s="17">
        <v>1.824931609395276E-2</v>
      </c>
      <c r="E41" s="17">
        <v>1.36633650441413E-2</v>
      </c>
      <c r="G41" s="17">
        <v>0</v>
      </c>
      <c r="H41" s="17">
        <v>1.8767614072907741E-2</v>
      </c>
      <c r="I41" s="17">
        <v>4.6588602764707068E-2</v>
      </c>
      <c r="J41" s="17">
        <v>1.51103169175559E-2</v>
      </c>
      <c r="K41" s="17">
        <v>1.3639006113090249E-2</v>
      </c>
      <c r="L41" s="17">
        <v>0</v>
      </c>
      <c r="N41" s="17"/>
      <c r="O41" s="17"/>
      <c r="P41" s="17"/>
      <c r="Q41" s="17"/>
      <c r="R41" s="17"/>
      <c r="S41" s="17"/>
      <c r="T41" s="17"/>
      <c r="U41" s="17"/>
      <c r="V41" s="17"/>
      <c r="W41" s="17"/>
      <c r="X41" s="17"/>
      <c r="Y41" s="17"/>
    </row>
    <row r="43" spans="2:25" ht="174" x14ac:dyDescent="0.35">
      <c r="B43" s="14" t="s">
        <v>77</v>
      </c>
    </row>
    <row r="44" spans="2:25" ht="29" x14ac:dyDescent="0.35">
      <c r="B44" s="15" t="s">
        <v>18</v>
      </c>
    </row>
    <row r="45" spans="2:25" x14ac:dyDescent="0.35">
      <c r="B45" s="16" t="s">
        <v>72</v>
      </c>
      <c r="C45" s="17">
        <v>0.1019580899616033</v>
      </c>
      <c r="D45" s="17">
        <v>0.1060165890279139</v>
      </c>
      <c r="E45" s="17">
        <v>9.8087151019953411E-2</v>
      </c>
      <c r="G45" s="17">
        <v>9.8562904092626608E-2</v>
      </c>
      <c r="H45" s="17">
        <v>6.1647574168275987E-2</v>
      </c>
      <c r="I45" s="17">
        <v>9.0464931149806249E-2</v>
      </c>
      <c r="J45" s="17">
        <v>0.1151201632152665</v>
      </c>
      <c r="K45" s="17">
        <v>0.14062084974266439</v>
      </c>
      <c r="L45" s="17">
        <v>0.1109991425393141</v>
      </c>
      <c r="N45" s="17"/>
      <c r="O45" s="17"/>
      <c r="P45" s="17"/>
      <c r="Q45" s="17"/>
      <c r="R45" s="17"/>
      <c r="S45" s="17"/>
      <c r="T45" s="17"/>
      <c r="U45" s="17"/>
      <c r="V45" s="17"/>
      <c r="W45" s="17"/>
      <c r="X45" s="17"/>
      <c r="Y45" s="17"/>
    </row>
    <row r="46" spans="2:25" x14ac:dyDescent="0.35">
      <c r="B46" s="16" t="s">
        <v>73</v>
      </c>
      <c r="C46" s="17">
        <v>0.1060836652308511</v>
      </c>
      <c r="D46" s="17">
        <v>0.1024086179211733</v>
      </c>
      <c r="E46" s="17">
        <v>0.10958887331664981</v>
      </c>
      <c r="G46" s="17">
        <v>6.2769925525822307E-2</v>
      </c>
      <c r="H46" s="17">
        <v>0.14634712362964311</v>
      </c>
      <c r="I46" s="17">
        <v>8.1883383878297786E-2</v>
      </c>
      <c r="J46" s="17">
        <v>9.1582510067455825E-2</v>
      </c>
      <c r="K46" s="17">
        <v>0.11234049755766171</v>
      </c>
      <c r="L46" s="17">
        <v>0.13233172058226661</v>
      </c>
      <c r="N46" s="17"/>
      <c r="O46" s="17"/>
      <c r="P46" s="17"/>
      <c r="Q46" s="17"/>
      <c r="R46" s="17"/>
      <c r="S46" s="17"/>
      <c r="T46" s="17"/>
      <c r="U46" s="17"/>
      <c r="V46" s="17"/>
      <c r="W46" s="17"/>
      <c r="X46" s="17"/>
      <c r="Y46" s="17"/>
    </row>
    <row r="47" spans="2:25" x14ac:dyDescent="0.35">
      <c r="B47" s="16" t="s">
        <v>74</v>
      </c>
      <c r="C47" s="17">
        <v>0.1361119634950374</v>
      </c>
      <c r="D47" s="17">
        <v>0.15442339976365499</v>
      </c>
      <c r="E47" s="17">
        <v>0.1186467748694872</v>
      </c>
      <c r="G47" s="17">
        <v>0.2067194163403383</v>
      </c>
      <c r="H47" s="17">
        <v>9.3697968845194976E-2</v>
      </c>
      <c r="I47" s="17">
        <v>0.18568432128914811</v>
      </c>
      <c r="J47" s="17">
        <v>0.15362670487419031</v>
      </c>
      <c r="K47" s="17">
        <v>5.3090368972898989E-2</v>
      </c>
      <c r="L47" s="17">
        <v>0.12226596217716509</v>
      </c>
      <c r="N47" s="17"/>
      <c r="O47" s="17"/>
      <c r="P47" s="17"/>
      <c r="Q47" s="17"/>
      <c r="R47" s="17"/>
      <c r="S47" s="17"/>
      <c r="T47" s="17"/>
      <c r="U47" s="17"/>
      <c r="V47" s="17"/>
      <c r="W47" s="17"/>
      <c r="X47" s="17"/>
      <c r="Y47" s="17"/>
    </row>
    <row r="48" spans="2:25" x14ac:dyDescent="0.35">
      <c r="B48" s="16" t="s">
        <v>75</v>
      </c>
      <c r="C48" s="17">
        <v>0.37015971351600591</v>
      </c>
      <c r="D48" s="17">
        <v>0.31970843434072388</v>
      </c>
      <c r="E48" s="17">
        <v>0.4182794292101108</v>
      </c>
      <c r="G48" s="17">
        <v>0.26446442633196621</v>
      </c>
      <c r="H48" s="17">
        <v>0.50089120434187939</v>
      </c>
      <c r="I48" s="17">
        <v>0.34365049686469318</v>
      </c>
      <c r="J48" s="17">
        <v>0.3486955831275903</v>
      </c>
      <c r="K48" s="17">
        <v>0.40982568428618671</v>
      </c>
      <c r="L48" s="17">
        <v>0.34697444324865878</v>
      </c>
      <c r="N48" s="17"/>
      <c r="O48" s="17"/>
      <c r="P48" s="17"/>
      <c r="Q48" s="17"/>
      <c r="R48" s="17"/>
      <c r="S48" s="17"/>
      <c r="T48" s="17"/>
      <c r="U48" s="17"/>
      <c r="V48" s="17"/>
      <c r="W48" s="17"/>
      <c r="X48" s="17"/>
      <c r="Y48" s="17"/>
    </row>
    <row r="49" spans="2:25" x14ac:dyDescent="0.35">
      <c r="B49" s="16" t="s">
        <v>76</v>
      </c>
      <c r="C49" s="17">
        <v>0.26355972828355378</v>
      </c>
      <c r="D49" s="17">
        <v>0.28438322541373179</v>
      </c>
      <c r="E49" s="17">
        <v>0.24369857157868891</v>
      </c>
      <c r="G49" s="17">
        <v>0.36748332770924658</v>
      </c>
      <c r="H49" s="17">
        <v>0.17781902623743709</v>
      </c>
      <c r="I49" s="17">
        <v>0.28131532075923249</v>
      </c>
      <c r="J49" s="17">
        <v>0.26235827966662367</v>
      </c>
      <c r="K49" s="17">
        <v>0.23047655009020651</v>
      </c>
      <c r="L49" s="17">
        <v>0.26986896261726517</v>
      </c>
      <c r="N49" s="17"/>
      <c r="O49" s="17"/>
      <c r="P49" s="17"/>
      <c r="Q49" s="17"/>
      <c r="R49" s="17"/>
      <c r="S49" s="17"/>
      <c r="T49" s="17"/>
      <c r="U49" s="17"/>
      <c r="V49" s="17"/>
      <c r="W49" s="17"/>
      <c r="X49" s="17"/>
      <c r="Y49" s="17"/>
    </row>
    <row r="50" spans="2:25" x14ac:dyDescent="0.35">
      <c r="B50" s="16" t="s">
        <v>60</v>
      </c>
      <c r="C50" s="17">
        <v>2.2126839512948249E-2</v>
      </c>
      <c r="D50" s="17">
        <v>3.3059733532802178E-2</v>
      </c>
      <c r="E50" s="17">
        <v>1.1699200005109951E-2</v>
      </c>
      <c r="G50" s="17">
        <v>0</v>
      </c>
      <c r="H50" s="17">
        <v>1.9597102777569542E-2</v>
      </c>
      <c r="I50" s="17">
        <v>1.7001546058822189E-2</v>
      </c>
      <c r="J50" s="17">
        <v>2.8616759048873331E-2</v>
      </c>
      <c r="K50" s="17">
        <v>5.3646049350381822E-2</v>
      </c>
      <c r="L50" s="17">
        <v>1.755976883533017E-2</v>
      </c>
      <c r="N50" s="17"/>
      <c r="O50" s="17"/>
      <c r="P50" s="17"/>
      <c r="Q50" s="17"/>
      <c r="R50" s="17"/>
      <c r="S50" s="17"/>
      <c r="T50" s="17"/>
      <c r="U50" s="17"/>
      <c r="V50" s="17"/>
      <c r="W50" s="17"/>
      <c r="X50" s="17"/>
      <c r="Y50" s="17"/>
    </row>
    <row r="52" spans="2:25" ht="159.5" x14ac:dyDescent="0.35">
      <c r="B52" s="14" t="s">
        <v>78</v>
      </c>
    </row>
    <row r="53" spans="2:25" ht="29" x14ac:dyDescent="0.35">
      <c r="B53" s="15" t="s">
        <v>19</v>
      </c>
    </row>
    <row r="54" spans="2:25" x14ac:dyDescent="0.35">
      <c r="B54" s="16" t="s">
        <v>72</v>
      </c>
      <c r="C54" s="17">
        <v>9.8008468851792416E-2</v>
      </c>
      <c r="D54" s="17">
        <v>8.6799388278426703E-2</v>
      </c>
      <c r="E54" s="17">
        <v>0.1085451883803754</v>
      </c>
      <c r="G54" s="17">
        <v>6.5317401312406639E-2</v>
      </c>
      <c r="H54" s="17">
        <v>0.1062773496504355</v>
      </c>
      <c r="I54" s="17">
        <v>0.1152392698866207</v>
      </c>
      <c r="J54" s="17">
        <v>0.1209979867321952</v>
      </c>
      <c r="K54" s="17">
        <v>5.7554109577370831E-2</v>
      </c>
      <c r="L54" s="17">
        <v>9.4412447650238679E-2</v>
      </c>
      <c r="N54" s="17"/>
      <c r="O54" s="17"/>
      <c r="P54" s="17"/>
      <c r="Q54" s="17"/>
      <c r="R54" s="17"/>
      <c r="S54" s="17"/>
      <c r="T54" s="17"/>
      <c r="U54" s="17"/>
      <c r="V54" s="17"/>
      <c r="W54" s="17"/>
      <c r="X54" s="17"/>
      <c r="Y54" s="17"/>
    </row>
    <row r="55" spans="2:25" x14ac:dyDescent="0.35">
      <c r="B55" s="16" t="s">
        <v>73</v>
      </c>
      <c r="C55" s="17">
        <v>0.1095777785643971</v>
      </c>
      <c r="D55" s="17">
        <v>0.11394183958605621</v>
      </c>
      <c r="E55" s="17">
        <v>0.1049783038908105</v>
      </c>
      <c r="G55" s="17">
        <v>6.9860988693851545E-2</v>
      </c>
      <c r="H55" s="17">
        <v>0.18672932496574901</v>
      </c>
      <c r="I55" s="17">
        <v>9.3312501480109819E-2</v>
      </c>
      <c r="J55" s="17">
        <v>0.12647315873524481</v>
      </c>
      <c r="K55" s="17">
        <v>9.6560189519695153E-2</v>
      </c>
      <c r="L55" s="17">
        <v>8.7523023302833847E-2</v>
      </c>
      <c r="N55" s="17"/>
      <c r="O55" s="17"/>
      <c r="P55" s="17"/>
      <c r="Q55" s="17"/>
      <c r="R55" s="17"/>
      <c r="S55" s="17"/>
      <c r="T55" s="17"/>
      <c r="U55" s="17"/>
      <c r="V55" s="17"/>
      <c r="W55" s="17"/>
      <c r="X55" s="17"/>
      <c r="Y55" s="17"/>
    </row>
    <row r="56" spans="2:25" x14ac:dyDescent="0.35">
      <c r="B56" s="16" t="s">
        <v>74</v>
      </c>
      <c r="C56" s="17">
        <v>0.16096828807878211</v>
      </c>
      <c r="D56" s="17">
        <v>0.17347400871093269</v>
      </c>
      <c r="E56" s="17">
        <v>0.14747302037327251</v>
      </c>
      <c r="G56" s="17">
        <v>0.12642611633281051</v>
      </c>
      <c r="H56" s="17">
        <v>0.17609758560756361</v>
      </c>
      <c r="I56" s="17">
        <v>0.1942062549531812</v>
      </c>
      <c r="J56" s="17">
        <v>0.14447676803958809</v>
      </c>
      <c r="K56" s="17">
        <v>0.26706859295751689</v>
      </c>
      <c r="L56" s="17">
        <v>9.7734275771575993E-2</v>
      </c>
      <c r="N56" s="17"/>
      <c r="O56" s="17"/>
      <c r="P56" s="17"/>
      <c r="Q56" s="17"/>
      <c r="R56" s="17"/>
      <c r="S56" s="17"/>
      <c r="T56" s="17"/>
      <c r="U56" s="17"/>
      <c r="V56" s="17"/>
      <c r="W56" s="17"/>
      <c r="X56" s="17"/>
      <c r="Y56" s="17"/>
    </row>
    <row r="57" spans="2:25" x14ac:dyDescent="0.35">
      <c r="B57" s="16" t="s">
        <v>75</v>
      </c>
      <c r="C57" s="17">
        <v>0.33512995555732389</v>
      </c>
      <c r="D57" s="17">
        <v>0.29801836366993428</v>
      </c>
      <c r="E57" s="17">
        <v>0.37685079911657088</v>
      </c>
      <c r="G57" s="17">
        <v>0.33613109689796072</v>
      </c>
      <c r="H57" s="17">
        <v>0.32406760178281169</v>
      </c>
      <c r="I57" s="17">
        <v>0.30807544964004058</v>
      </c>
      <c r="J57" s="17">
        <v>0.26162421130668961</v>
      </c>
      <c r="K57" s="17">
        <v>0.30530916635506022</v>
      </c>
      <c r="L57" s="17">
        <v>0.45827810822080389</v>
      </c>
      <c r="N57" s="17"/>
      <c r="O57" s="17"/>
      <c r="P57" s="17"/>
      <c r="Q57" s="17"/>
      <c r="R57" s="17"/>
      <c r="S57" s="17"/>
      <c r="T57" s="17"/>
      <c r="U57" s="17"/>
      <c r="V57" s="17"/>
      <c r="W57" s="17"/>
      <c r="X57" s="17"/>
      <c r="Y57" s="17"/>
    </row>
    <row r="58" spans="2:25" x14ac:dyDescent="0.35">
      <c r="B58" s="16" t="s">
        <v>76</v>
      </c>
      <c r="C58" s="17">
        <v>0.27809883982678851</v>
      </c>
      <c r="D58" s="17">
        <v>0.30681122225984081</v>
      </c>
      <c r="E58" s="17">
        <v>0.24692626984055879</v>
      </c>
      <c r="G58" s="17">
        <v>0.37821017646316868</v>
      </c>
      <c r="H58" s="17">
        <v>0.20682813799344019</v>
      </c>
      <c r="I58" s="17">
        <v>0.26329423444051442</v>
      </c>
      <c r="J58" s="17">
        <v>0.29919221367786247</v>
      </c>
      <c r="K58" s="17">
        <v>0.2735079415903568</v>
      </c>
      <c r="L58" s="17">
        <v>0.2620521450545476</v>
      </c>
      <c r="N58" s="17"/>
      <c r="O58" s="17"/>
      <c r="P58" s="17"/>
      <c r="Q58" s="17"/>
      <c r="R58" s="17"/>
      <c r="S58" s="17"/>
      <c r="T58" s="17"/>
      <c r="U58" s="17"/>
      <c r="V58" s="17"/>
      <c r="W58" s="17"/>
      <c r="X58" s="17"/>
      <c r="Y58" s="17"/>
    </row>
    <row r="59" spans="2:25" x14ac:dyDescent="0.35">
      <c r="B59" s="16" t="s">
        <v>60</v>
      </c>
      <c r="C59" s="17">
        <v>1.821666912091597E-2</v>
      </c>
      <c r="D59" s="17">
        <v>2.0955177494809529E-2</v>
      </c>
      <c r="E59" s="17">
        <v>1.5226418398411859E-2</v>
      </c>
      <c r="G59" s="17">
        <v>2.4054220299801719E-2</v>
      </c>
      <c r="H59" s="17">
        <v>0</v>
      </c>
      <c r="I59" s="17">
        <v>2.5872289599533371E-2</v>
      </c>
      <c r="J59" s="17">
        <v>4.7235661508420103E-2</v>
      </c>
      <c r="K59" s="17">
        <v>0</v>
      </c>
      <c r="L59" s="17">
        <v>0</v>
      </c>
      <c r="N59" s="17"/>
      <c r="O59" s="17"/>
      <c r="P59" s="17"/>
      <c r="Q59" s="17"/>
      <c r="R59" s="17"/>
      <c r="S59" s="17"/>
      <c r="T59" s="17"/>
      <c r="U59" s="17"/>
      <c r="V59" s="17"/>
      <c r="W59" s="17"/>
      <c r="X59" s="17"/>
      <c r="Y59" s="17"/>
    </row>
    <row r="61" spans="2:25" ht="174" x14ac:dyDescent="0.35">
      <c r="B61" s="14" t="s">
        <v>79</v>
      </c>
    </row>
    <row r="62" spans="2:25" ht="29" x14ac:dyDescent="0.35">
      <c r="B62" s="15" t="s">
        <v>20</v>
      </c>
    </row>
    <row r="63" spans="2:25" x14ac:dyDescent="0.35">
      <c r="B63" s="16" t="s">
        <v>72</v>
      </c>
      <c r="C63" s="17">
        <v>0.15742191871519171</v>
      </c>
      <c r="D63" s="17">
        <v>0.22573123415802149</v>
      </c>
      <c r="E63" s="17">
        <v>0.1020446043393525</v>
      </c>
      <c r="G63" s="17">
        <v>0.1124055652343372</v>
      </c>
      <c r="H63" s="17">
        <v>0.1124117609376411</v>
      </c>
      <c r="I63" s="17">
        <v>0.1244398177007139</v>
      </c>
      <c r="J63" s="17">
        <v>0.1336749247716022</v>
      </c>
      <c r="K63" s="17">
        <v>0.30601136800864531</v>
      </c>
      <c r="L63" s="17">
        <v>0.15405337504087149</v>
      </c>
      <c r="N63" s="17"/>
      <c r="O63" s="17"/>
      <c r="P63" s="17"/>
      <c r="Q63" s="17"/>
      <c r="R63" s="17"/>
      <c r="S63" s="17"/>
      <c r="T63" s="17"/>
      <c r="U63" s="17"/>
      <c r="V63" s="17"/>
      <c r="W63" s="17"/>
      <c r="X63" s="17"/>
      <c r="Y63" s="17"/>
    </row>
    <row r="64" spans="2:25" x14ac:dyDescent="0.35">
      <c r="B64" s="16" t="s">
        <v>73</v>
      </c>
      <c r="C64" s="17">
        <v>0.14741522643804911</v>
      </c>
      <c r="D64" s="17">
        <v>0.123838682521895</v>
      </c>
      <c r="E64" s="17">
        <v>0.16710661746277469</v>
      </c>
      <c r="G64" s="17">
        <v>6.5564833060001784E-2</v>
      </c>
      <c r="H64" s="17">
        <v>0.12530786360116999</v>
      </c>
      <c r="I64" s="17">
        <v>0.1714968525032968</v>
      </c>
      <c r="J64" s="17">
        <v>0.2255449471879738</v>
      </c>
      <c r="K64" s="17">
        <v>0.14566652327510371</v>
      </c>
      <c r="L64" s="17">
        <v>0.1448710293595756</v>
      </c>
      <c r="N64" s="17"/>
      <c r="O64" s="17"/>
      <c r="P64" s="17"/>
      <c r="Q64" s="17"/>
      <c r="R64" s="17"/>
      <c r="S64" s="17"/>
      <c r="T64" s="17"/>
      <c r="U64" s="17"/>
      <c r="V64" s="17"/>
      <c r="W64" s="17"/>
      <c r="X64" s="17"/>
      <c r="Y64" s="17"/>
    </row>
    <row r="65" spans="2:25" x14ac:dyDescent="0.35">
      <c r="B65" s="16" t="s">
        <v>74</v>
      </c>
      <c r="C65" s="17">
        <v>0.21510623048405539</v>
      </c>
      <c r="D65" s="17">
        <v>0.18190924465715169</v>
      </c>
      <c r="E65" s="17">
        <v>0.24139675879228831</v>
      </c>
      <c r="G65" s="17">
        <v>0.25015850613486429</v>
      </c>
      <c r="H65" s="17">
        <v>0.32254698743721072</v>
      </c>
      <c r="I65" s="17">
        <v>0.16868803457800211</v>
      </c>
      <c r="J65" s="17">
        <v>0.19047953079358909</v>
      </c>
      <c r="K65" s="17">
        <v>0.1652896025636833</v>
      </c>
      <c r="L65" s="17">
        <v>0.20173080711047611</v>
      </c>
      <c r="N65" s="17"/>
      <c r="O65" s="17"/>
      <c r="P65" s="17"/>
      <c r="Q65" s="17"/>
      <c r="R65" s="17"/>
      <c r="S65" s="17"/>
      <c r="T65" s="17"/>
      <c r="U65" s="17"/>
      <c r="V65" s="17"/>
      <c r="W65" s="17"/>
      <c r="X65" s="17"/>
      <c r="Y65" s="17"/>
    </row>
    <row r="66" spans="2:25" x14ac:dyDescent="0.35">
      <c r="B66" s="16" t="s">
        <v>75</v>
      </c>
      <c r="C66" s="17">
        <v>0.30364003295473219</v>
      </c>
      <c r="D66" s="17">
        <v>0.31744762901259888</v>
      </c>
      <c r="E66" s="17">
        <v>0.29181689492653301</v>
      </c>
      <c r="G66" s="17">
        <v>0.30548064665654839</v>
      </c>
      <c r="H66" s="17">
        <v>0.33512775044744531</v>
      </c>
      <c r="I66" s="17">
        <v>0.30750518096317098</v>
      </c>
      <c r="J66" s="17">
        <v>0.31812975766376439</v>
      </c>
      <c r="K66" s="17">
        <v>0.2121449679803423</v>
      </c>
      <c r="L66" s="17">
        <v>0.33070379313222759</v>
      </c>
      <c r="N66" s="17"/>
      <c r="O66" s="17"/>
      <c r="P66" s="17"/>
      <c r="Q66" s="17"/>
      <c r="R66" s="17"/>
      <c r="S66" s="17"/>
      <c r="T66" s="17"/>
      <c r="U66" s="17"/>
      <c r="V66" s="17"/>
      <c r="W66" s="17"/>
      <c r="X66" s="17"/>
      <c r="Y66" s="17"/>
    </row>
    <row r="67" spans="2:25" x14ac:dyDescent="0.35">
      <c r="B67" s="16" t="s">
        <v>76</v>
      </c>
      <c r="C67" s="17">
        <v>0.1483492564240286</v>
      </c>
      <c r="D67" s="17">
        <v>0.139925350746118</v>
      </c>
      <c r="E67" s="17">
        <v>0.15565922609268351</v>
      </c>
      <c r="G67" s="17">
        <v>0.21101615744802771</v>
      </c>
      <c r="H67" s="17">
        <v>0.1046056375765331</v>
      </c>
      <c r="I67" s="17">
        <v>0.1674087461920255</v>
      </c>
      <c r="J67" s="17">
        <v>0.1321708395830706</v>
      </c>
      <c r="K67" s="17">
        <v>0.15299581312611371</v>
      </c>
      <c r="L67" s="17">
        <v>0.1353427775172526</v>
      </c>
      <c r="N67" s="17"/>
      <c r="O67" s="17"/>
      <c r="P67" s="17"/>
      <c r="Q67" s="17"/>
      <c r="R67" s="17"/>
      <c r="S67" s="17"/>
      <c r="T67" s="17"/>
      <c r="U67" s="17"/>
      <c r="V67" s="17"/>
      <c r="W67" s="17"/>
      <c r="X67" s="17"/>
      <c r="Y67" s="17"/>
    </row>
    <row r="68" spans="2:25" x14ac:dyDescent="0.35">
      <c r="B68" s="16" t="s">
        <v>60</v>
      </c>
      <c r="C68" s="17">
        <v>2.8067334983942951E-2</v>
      </c>
      <c r="D68" s="17">
        <v>1.114785890421493E-2</v>
      </c>
      <c r="E68" s="17">
        <v>4.1975898386368088E-2</v>
      </c>
      <c r="G68" s="17">
        <v>5.5374291466220672E-2</v>
      </c>
      <c r="H68" s="17">
        <v>0</v>
      </c>
      <c r="I68" s="17">
        <v>6.0461368062790552E-2</v>
      </c>
      <c r="J68" s="17">
        <v>0</v>
      </c>
      <c r="K68" s="17">
        <v>1.7891725046111698E-2</v>
      </c>
      <c r="L68" s="17">
        <v>3.3298217839596307E-2</v>
      </c>
      <c r="N68" s="17"/>
      <c r="O68" s="17"/>
      <c r="P68" s="17"/>
      <c r="Q68" s="17"/>
      <c r="R68" s="17"/>
      <c r="S68" s="17"/>
      <c r="T68" s="17"/>
      <c r="U68" s="17"/>
      <c r="V68" s="17"/>
      <c r="W68" s="17"/>
      <c r="X68" s="17"/>
      <c r="Y68" s="17"/>
    </row>
    <row r="70" spans="2:25" ht="174" x14ac:dyDescent="0.35">
      <c r="B70" s="14" t="s">
        <v>80</v>
      </c>
    </row>
    <row r="71" spans="2:25" ht="29" x14ac:dyDescent="0.35">
      <c r="B71" s="15" t="s">
        <v>21</v>
      </c>
    </row>
    <row r="72" spans="2:25" x14ac:dyDescent="0.35">
      <c r="B72" s="16" t="s">
        <v>72</v>
      </c>
      <c r="C72" s="17">
        <v>0.14423016050788509</v>
      </c>
      <c r="D72" s="17">
        <v>0.17990565182626389</v>
      </c>
      <c r="E72" s="17">
        <v>0.1070975723564259</v>
      </c>
      <c r="G72" s="17">
        <v>8.1950220578674904E-2</v>
      </c>
      <c r="H72" s="17">
        <v>0.1140561099952692</v>
      </c>
      <c r="I72" s="17">
        <v>9.7110141554092241E-2</v>
      </c>
      <c r="J72" s="17">
        <v>0.16855528075709761</v>
      </c>
      <c r="K72" s="17">
        <v>0.2414746155969047</v>
      </c>
      <c r="L72" s="17">
        <v>0.16553762830068841</v>
      </c>
      <c r="N72" s="17"/>
      <c r="O72" s="17"/>
      <c r="P72" s="17"/>
      <c r="Q72" s="17"/>
      <c r="R72" s="17"/>
      <c r="S72" s="17"/>
      <c r="T72" s="17"/>
      <c r="U72" s="17"/>
      <c r="V72" s="17"/>
      <c r="W72" s="17"/>
      <c r="X72" s="17"/>
      <c r="Y72" s="17"/>
    </row>
    <row r="73" spans="2:25" x14ac:dyDescent="0.35">
      <c r="B73" s="16" t="s">
        <v>73</v>
      </c>
      <c r="C73" s="17">
        <v>0.12560644185843059</v>
      </c>
      <c r="D73" s="17">
        <v>0.15320778443494801</v>
      </c>
      <c r="E73" s="17">
        <v>9.8542686456087589E-2</v>
      </c>
      <c r="G73" s="17">
        <v>0.20812124926348771</v>
      </c>
      <c r="H73" s="17">
        <v>8.4187251073976038E-2</v>
      </c>
      <c r="I73" s="17">
        <v>0.13276700471238709</v>
      </c>
      <c r="J73" s="17">
        <v>8.7706901357069655E-2</v>
      </c>
      <c r="K73" s="17">
        <v>0.10453688158594659</v>
      </c>
      <c r="L73" s="17">
        <v>0.15215728570255449</v>
      </c>
      <c r="N73" s="17"/>
      <c r="O73" s="17"/>
      <c r="P73" s="17"/>
      <c r="Q73" s="17"/>
      <c r="R73" s="17"/>
      <c r="S73" s="17"/>
      <c r="T73" s="17"/>
      <c r="U73" s="17"/>
      <c r="V73" s="17"/>
      <c r="W73" s="17"/>
      <c r="X73" s="17"/>
      <c r="Y73" s="17"/>
    </row>
    <row r="74" spans="2:25" x14ac:dyDescent="0.35">
      <c r="B74" s="16" t="s">
        <v>74</v>
      </c>
      <c r="C74" s="17">
        <v>0.17179682575702709</v>
      </c>
      <c r="D74" s="17">
        <v>0.15775620758301179</v>
      </c>
      <c r="E74" s="17">
        <v>0.1869895899575213</v>
      </c>
      <c r="G74" s="17">
        <v>0.19590245653803931</v>
      </c>
      <c r="H74" s="17">
        <v>0.17528041324922231</v>
      </c>
      <c r="I74" s="17">
        <v>0.10222067935820139</v>
      </c>
      <c r="J74" s="17">
        <v>0.23090315886279539</v>
      </c>
      <c r="K74" s="17">
        <v>0.1414412615639665</v>
      </c>
      <c r="L74" s="17">
        <v>0.17652629795836061</v>
      </c>
      <c r="N74" s="17"/>
      <c r="O74" s="17"/>
      <c r="P74" s="17"/>
      <c r="Q74" s="17"/>
      <c r="R74" s="17"/>
      <c r="S74" s="17"/>
      <c r="T74" s="17"/>
      <c r="U74" s="17"/>
      <c r="V74" s="17"/>
      <c r="W74" s="17"/>
      <c r="X74" s="17"/>
      <c r="Y74" s="17"/>
    </row>
    <row r="75" spans="2:25" x14ac:dyDescent="0.35">
      <c r="B75" s="16" t="s">
        <v>75</v>
      </c>
      <c r="C75" s="17">
        <v>0.34985367049239102</v>
      </c>
      <c r="D75" s="17">
        <v>0.34388172865517541</v>
      </c>
      <c r="E75" s="17">
        <v>0.35595060495650671</v>
      </c>
      <c r="G75" s="17">
        <v>0.3316777512832883</v>
      </c>
      <c r="H75" s="17">
        <v>0.38422834235395592</v>
      </c>
      <c r="I75" s="17">
        <v>0.37861272882504637</v>
      </c>
      <c r="J75" s="17">
        <v>0.33826479595758879</v>
      </c>
      <c r="K75" s="17">
        <v>0.29042862520010571</v>
      </c>
      <c r="L75" s="17">
        <v>0.35687347518926787</v>
      </c>
      <c r="N75" s="17"/>
      <c r="O75" s="17"/>
      <c r="P75" s="17"/>
      <c r="Q75" s="17"/>
      <c r="R75" s="17"/>
      <c r="S75" s="17"/>
      <c r="T75" s="17"/>
      <c r="U75" s="17"/>
      <c r="V75" s="17"/>
      <c r="W75" s="17"/>
      <c r="X75" s="17"/>
      <c r="Y75" s="17"/>
    </row>
    <row r="76" spans="2:25" x14ac:dyDescent="0.35">
      <c r="B76" s="16" t="s">
        <v>76</v>
      </c>
      <c r="C76" s="17">
        <v>0.1859108622341244</v>
      </c>
      <c r="D76" s="17">
        <v>0.16000326109163029</v>
      </c>
      <c r="E76" s="17">
        <v>0.21118442158990039</v>
      </c>
      <c r="G76" s="17">
        <v>0.18234832233650991</v>
      </c>
      <c r="H76" s="17">
        <v>0.20587858316488741</v>
      </c>
      <c r="I76" s="17">
        <v>0.24243575079150231</v>
      </c>
      <c r="J76" s="17">
        <v>0.14439257997953531</v>
      </c>
      <c r="K76" s="17">
        <v>0.22211861605307631</v>
      </c>
      <c r="L76" s="17">
        <v>0.13543159894677881</v>
      </c>
      <c r="N76" s="17"/>
      <c r="O76" s="17"/>
      <c r="P76" s="17"/>
      <c r="Q76" s="17"/>
      <c r="R76" s="17"/>
      <c r="S76" s="17"/>
      <c r="T76" s="17"/>
      <c r="U76" s="17"/>
      <c r="V76" s="17"/>
      <c r="W76" s="17"/>
      <c r="X76" s="17"/>
      <c r="Y76" s="17"/>
    </row>
    <row r="77" spans="2:25" x14ac:dyDescent="0.35">
      <c r="B77" s="16" t="s">
        <v>60</v>
      </c>
      <c r="C77" s="17">
        <v>2.2602039150141789E-2</v>
      </c>
      <c r="D77" s="17">
        <v>5.2453664089705818E-3</v>
      </c>
      <c r="E77" s="17">
        <v>4.023512468355811E-2</v>
      </c>
      <c r="G77" s="17">
        <v>0</v>
      </c>
      <c r="H77" s="17">
        <v>3.63693001626893E-2</v>
      </c>
      <c r="I77" s="17">
        <v>4.6853694758770541E-2</v>
      </c>
      <c r="J77" s="17">
        <v>3.0177283085913241E-2</v>
      </c>
      <c r="K77" s="17">
        <v>0</v>
      </c>
      <c r="L77" s="17">
        <v>1.3473713902349971E-2</v>
      </c>
      <c r="N77" s="17"/>
      <c r="O77" s="17"/>
      <c r="P77" s="17"/>
      <c r="Q77" s="17"/>
      <c r="R77" s="17"/>
      <c r="S77" s="17"/>
      <c r="T77" s="17"/>
      <c r="U77" s="17"/>
      <c r="V77" s="17"/>
      <c r="W77" s="17"/>
      <c r="X77" s="17"/>
      <c r="Y77" s="17"/>
    </row>
    <row r="79" spans="2:25" ht="159.5" x14ac:dyDescent="0.35">
      <c r="B79" s="14" t="s">
        <v>81</v>
      </c>
    </row>
    <row r="80" spans="2:25" ht="29" x14ac:dyDescent="0.35">
      <c r="B80" s="15" t="s">
        <v>18</v>
      </c>
    </row>
    <row r="81" spans="2:25" x14ac:dyDescent="0.35">
      <c r="B81" s="16" t="s">
        <v>72</v>
      </c>
      <c r="C81" s="17">
        <v>0.12605002517811789</v>
      </c>
      <c r="D81" s="17">
        <v>0.1646522075815075</v>
      </c>
      <c r="E81" s="17">
        <v>9.2236887226755479E-2</v>
      </c>
      <c r="G81" s="17">
        <v>8.0376611027329237E-2</v>
      </c>
      <c r="H81" s="17">
        <v>4.9119786382890357E-2</v>
      </c>
      <c r="I81" s="17">
        <v>0.1097231626799392</v>
      </c>
      <c r="J81" s="17">
        <v>6.6493517646776787E-2</v>
      </c>
      <c r="K81" s="17">
        <v>0.19039146009826641</v>
      </c>
      <c r="L81" s="17">
        <v>0.2430545855297836</v>
      </c>
      <c r="N81" s="17"/>
      <c r="O81" s="17"/>
      <c r="P81" s="17"/>
      <c r="Q81" s="17"/>
      <c r="R81" s="17"/>
      <c r="S81" s="17"/>
      <c r="T81" s="17"/>
      <c r="U81" s="17"/>
      <c r="V81" s="17"/>
      <c r="W81" s="17"/>
      <c r="X81" s="17"/>
      <c r="Y81" s="17"/>
    </row>
    <row r="82" spans="2:25" x14ac:dyDescent="0.35">
      <c r="B82" s="16" t="s">
        <v>73</v>
      </c>
      <c r="C82" s="17">
        <v>7.784552980903528E-2</v>
      </c>
      <c r="D82" s="17">
        <v>5.5720393228626097E-2</v>
      </c>
      <c r="E82" s="17">
        <v>9.7652494815940488E-2</v>
      </c>
      <c r="G82" s="17">
        <v>0.11395356299379671</v>
      </c>
      <c r="H82" s="17">
        <v>7.3211104051202458E-2</v>
      </c>
      <c r="I82" s="17">
        <v>8.9573176828088102E-2</v>
      </c>
      <c r="J82" s="17">
        <v>5.250114444600297E-2</v>
      </c>
      <c r="K82" s="17">
        <v>0.11893646685554481</v>
      </c>
      <c r="L82" s="17">
        <v>3.8703485164150141E-2</v>
      </c>
      <c r="N82" s="17"/>
      <c r="O82" s="17"/>
      <c r="P82" s="17"/>
      <c r="Q82" s="17"/>
      <c r="R82" s="17"/>
      <c r="S82" s="17"/>
      <c r="T82" s="17"/>
      <c r="U82" s="17"/>
      <c r="V82" s="17"/>
      <c r="W82" s="17"/>
      <c r="X82" s="17"/>
      <c r="Y82" s="17"/>
    </row>
    <row r="83" spans="2:25" x14ac:dyDescent="0.35">
      <c r="B83" s="16" t="s">
        <v>74</v>
      </c>
      <c r="C83" s="17">
        <v>0.19102978007464921</v>
      </c>
      <c r="D83" s="17">
        <v>0.1975207848198236</v>
      </c>
      <c r="E83" s="17">
        <v>0.18298393013356559</v>
      </c>
      <c r="G83" s="17">
        <v>0.2096665110709397</v>
      </c>
      <c r="H83" s="17">
        <v>0.18741455303834531</v>
      </c>
      <c r="I83" s="17">
        <v>0.20010843981600801</v>
      </c>
      <c r="J83" s="17">
        <v>0.14188766720043389</v>
      </c>
      <c r="K83" s="17">
        <v>0.23873286111954389</v>
      </c>
      <c r="L83" s="17">
        <v>0.18256039741681951</v>
      </c>
      <c r="N83" s="17"/>
      <c r="O83" s="17"/>
      <c r="P83" s="17"/>
      <c r="Q83" s="17"/>
      <c r="R83" s="17"/>
      <c r="S83" s="17"/>
      <c r="T83" s="17"/>
      <c r="U83" s="17"/>
      <c r="V83" s="17"/>
      <c r="W83" s="17"/>
      <c r="X83" s="17"/>
      <c r="Y83" s="17"/>
    </row>
    <row r="84" spans="2:25" x14ac:dyDescent="0.35">
      <c r="B84" s="16" t="s">
        <v>75</v>
      </c>
      <c r="C84" s="17">
        <v>0.34657830840850079</v>
      </c>
      <c r="D84" s="17">
        <v>0.2985030586739722</v>
      </c>
      <c r="E84" s="17">
        <v>0.39012087612737067</v>
      </c>
      <c r="G84" s="17">
        <v>0.35047895071435919</v>
      </c>
      <c r="H84" s="17">
        <v>0.34357421429376422</v>
      </c>
      <c r="I84" s="17">
        <v>0.20140769327422689</v>
      </c>
      <c r="J84" s="17">
        <v>0.46170789513250171</v>
      </c>
      <c r="K84" s="17">
        <v>0.32329536952035193</v>
      </c>
      <c r="L84" s="17">
        <v>0.39389416223252188</v>
      </c>
      <c r="N84" s="17"/>
      <c r="O84" s="17"/>
      <c r="P84" s="17"/>
      <c r="Q84" s="17"/>
      <c r="R84" s="17"/>
      <c r="S84" s="17"/>
      <c r="T84" s="17"/>
      <c r="U84" s="17"/>
      <c r="V84" s="17"/>
      <c r="W84" s="17"/>
      <c r="X84" s="17"/>
      <c r="Y84" s="17"/>
    </row>
    <row r="85" spans="2:25" x14ac:dyDescent="0.35">
      <c r="B85" s="16" t="s">
        <v>76</v>
      </c>
      <c r="C85" s="17">
        <v>0.25231219918814718</v>
      </c>
      <c r="D85" s="17">
        <v>0.27608230513980658</v>
      </c>
      <c r="E85" s="17">
        <v>0.23198769709373179</v>
      </c>
      <c r="G85" s="17">
        <v>0.2455243641935751</v>
      </c>
      <c r="H85" s="17">
        <v>0.32413007042561343</v>
      </c>
      <c r="I85" s="17">
        <v>0.39918752740173769</v>
      </c>
      <c r="J85" s="17">
        <v>0.26209129593627589</v>
      </c>
      <c r="K85" s="17">
        <v>0.12864384240629281</v>
      </c>
      <c r="L85" s="17">
        <v>0.141787369656725</v>
      </c>
      <c r="N85" s="17"/>
      <c r="O85" s="17"/>
      <c r="P85" s="17"/>
      <c r="Q85" s="17"/>
      <c r="R85" s="17"/>
      <c r="S85" s="17"/>
      <c r="T85" s="17"/>
      <c r="U85" s="17"/>
      <c r="V85" s="17"/>
      <c r="W85" s="17"/>
      <c r="X85" s="17"/>
      <c r="Y85" s="17"/>
    </row>
    <row r="86" spans="2:25" x14ac:dyDescent="0.35">
      <c r="B86" s="16" t="s">
        <v>60</v>
      </c>
      <c r="C86" s="17">
        <v>6.1841573415496228E-3</v>
      </c>
      <c r="D86" s="17">
        <v>7.5212505562639491E-3</v>
      </c>
      <c r="E86" s="17">
        <v>5.0181146026357969E-3</v>
      </c>
      <c r="G86" s="17">
        <v>0</v>
      </c>
      <c r="H86" s="17">
        <v>2.2550271808184062E-2</v>
      </c>
      <c r="I86" s="17">
        <v>0</v>
      </c>
      <c r="J86" s="17">
        <v>1.5318479638008409E-2</v>
      </c>
      <c r="K86" s="17">
        <v>0</v>
      </c>
      <c r="L86" s="17">
        <v>0</v>
      </c>
      <c r="N86" s="17"/>
      <c r="O86" s="17"/>
      <c r="P86" s="17"/>
      <c r="Q86" s="17"/>
      <c r="R86" s="17"/>
      <c r="S86" s="17"/>
      <c r="T86" s="17"/>
      <c r="U86" s="17"/>
      <c r="V86" s="17"/>
      <c r="W86" s="17"/>
      <c r="X86" s="17"/>
      <c r="Y86" s="17"/>
    </row>
    <row r="88" spans="2:25" ht="174" x14ac:dyDescent="0.35">
      <c r="B88" s="14" t="s">
        <v>82</v>
      </c>
    </row>
    <row r="89" spans="2:25" ht="29" x14ac:dyDescent="0.35">
      <c r="B89" s="15" t="s">
        <v>22</v>
      </c>
    </row>
    <row r="90" spans="2:25" x14ac:dyDescent="0.35">
      <c r="B90" s="16" t="s">
        <v>72</v>
      </c>
      <c r="C90" s="17">
        <v>0.17748902172573031</v>
      </c>
      <c r="D90" s="17">
        <v>0.20497844668734991</v>
      </c>
      <c r="E90" s="17">
        <v>0.15317369364840391</v>
      </c>
      <c r="G90" s="17">
        <v>0.11473731866915669</v>
      </c>
      <c r="H90" s="17">
        <v>0.15784303172163161</v>
      </c>
      <c r="I90" s="17">
        <v>0.14072801020594791</v>
      </c>
      <c r="J90" s="17">
        <v>0.17586971695297321</v>
      </c>
      <c r="K90" s="17">
        <v>0.21447315956657151</v>
      </c>
      <c r="L90" s="17">
        <v>0.26780290471880103</v>
      </c>
      <c r="N90" s="17"/>
      <c r="O90" s="17"/>
      <c r="P90" s="17"/>
      <c r="Q90" s="17"/>
      <c r="R90" s="17"/>
      <c r="S90" s="17"/>
      <c r="T90" s="17"/>
      <c r="U90" s="17"/>
      <c r="V90" s="17"/>
      <c r="W90" s="17"/>
      <c r="X90" s="17"/>
      <c r="Y90" s="17"/>
    </row>
    <row r="91" spans="2:25" x14ac:dyDescent="0.35">
      <c r="B91" s="16" t="s">
        <v>73</v>
      </c>
      <c r="C91" s="17">
        <v>0.1817553559377352</v>
      </c>
      <c r="D91" s="17">
        <v>0.1816201861690083</v>
      </c>
      <c r="E91" s="17">
        <v>0.18238506953691749</v>
      </c>
      <c r="G91" s="17">
        <v>0.15875838253350949</v>
      </c>
      <c r="H91" s="17">
        <v>0.17161675513774799</v>
      </c>
      <c r="I91" s="17">
        <v>0.1840202529732804</v>
      </c>
      <c r="J91" s="17">
        <v>0.1262925958826068</v>
      </c>
      <c r="K91" s="17">
        <v>0.17532459706894679</v>
      </c>
      <c r="L91" s="17">
        <v>0.2705972037903856</v>
      </c>
      <c r="N91" s="17"/>
      <c r="O91" s="17"/>
      <c r="P91" s="17"/>
      <c r="Q91" s="17"/>
      <c r="R91" s="17"/>
      <c r="S91" s="17"/>
      <c r="T91" s="17"/>
      <c r="U91" s="17"/>
      <c r="V91" s="17"/>
      <c r="W91" s="17"/>
      <c r="X91" s="17"/>
      <c r="Y91" s="17"/>
    </row>
    <row r="92" spans="2:25" x14ac:dyDescent="0.35">
      <c r="B92" s="16" t="s">
        <v>74</v>
      </c>
      <c r="C92" s="17">
        <v>0.20271425750168179</v>
      </c>
      <c r="D92" s="17">
        <v>0.24604461401705621</v>
      </c>
      <c r="E92" s="17">
        <v>0.1641718473584064</v>
      </c>
      <c r="G92" s="17">
        <v>0.21138270940769399</v>
      </c>
      <c r="H92" s="17">
        <v>0.28427248708437231</v>
      </c>
      <c r="I92" s="17">
        <v>0.15141206546153729</v>
      </c>
      <c r="J92" s="17">
        <v>0.20459168146935189</v>
      </c>
      <c r="K92" s="17">
        <v>0.2745198387541285</v>
      </c>
      <c r="L92" s="17">
        <v>0.1110562478168786</v>
      </c>
      <c r="N92" s="17"/>
      <c r="O92" s="17"/>
      <c r="P92" s="17"/>
      <c r="Q92" s="17"/>
      <c r="R92" s="17"/>
      <c r="S92" s="17"/>
      <c r="T92" s="17"/>
      <c r="U92" s="17"/>
      <c r="V92" s="17"/>
      <c r="W92" s="17"/>
      <c r="X92" s="17"/>
      <c r="Y92" s="17"/>
    </row>
    <row r="93" spans="2:25" x14ac:dyDescent="0.35">
      <c r="B93" s="16" t="s">
        <v>75</v>
      </c>
      <c r="C93" s="17">
        <v>0.25408607607108502</v>
      </c>
      <c r="D93" s="17">
        <v>0.18551654225648909</v>
      </c>
      <c r="E93" s="17">
        <v>0.31668462582140278</v>
      </c>
      <c r="G93" s="17">
        <v>0.34334087529527918</v>
      </c>
      <c r="H93" s="17">
        <v>0.16658781708555481</v>
      </c>
      <c r="I93" s="17">
        <v>0.39942582684374311</v>
      </c>
      <c r="J93" s="17">
        <v>0.245658345560052</v>
      </c>
      <c r="K93" s="17">
        <v>0.17941005197299489</v>
      </c>
      <c r="L93" s="17">
        <v>0.18062854012088489</v>
      </c>
      <c r="N93" s="17"/>
      <c r="O93" s="17"/>
      <c r="P93" s="17"/>
      <c r="Q93" s="17"/>
      <c r="R93" s="17"/>
      <c r="S93" s="17"/>
      <c r="T93" s="17"/>
      <c r="U93" s="17"/>
      <c r="V93" s="17"/>
      <c r="W93" s="17"/>
      <c r="X93" s="17"/>
      <c r="Y93" s="17"/>
    </row>
    <row r="94" spans="2:25" x14ac:dyDescent="0.35">
      <c r="B94" s="16" t="s">
        <v>76</v>
      </c>
      <c r="C94" s="17">
        <v>0.1589434136447006</v>
      </c>
      <c r="D94" s="17">
        <v>0.15564035144409069</v>
      </c>
      <c r="E94" s="17">
        <v>0.15957525933754399</v>
      </c>
      <c r="G94" s="17">
        <v>0.14021977845023101</v>
      </c>
      <c r="H94" s="17">
        <v>0.17819701628431081</v>
      </c>
      <c r="I94" s="17">
        <v>6.3512620812707074E-2</v>
      </c>
      <c r="J94" s="17">
        <v>0.2352107595263708</v>
      </c>
      <c r="K94" s="17">
        <v>0.15627235263735839</v>
      </c>
      <c r="L94" s="17">
        <v>0.16991510355304981</v>
      </c>
      <c r="N94" s="17"/>
      <c r="O94" s="17"/>
      <c r="P94" s="17"/>
      <c r="Q94" s="17"/>
      <c r="R94" s="17"/>
      <c r="S94" s="17"/>
      <c r="T94" s="17"/>
      <c r="U94" s="17"/>
      <c r="V94" s="17"/>
      <c r="W94" s="17"/>
      <c r="X94" s="17"/>
      <c r="Y94" s="17"/>
    </row>
    <row r="95" spans="2:25" x14ac:dyDescent="0.35">
      <c r="B95" s="16" t="s">
        <v>60</v>
      </c>
      <c r="C95" s="17">
        <v>2.5011875119066971E-2</v>
      </c>
      <c r="D95" s="17">
        <v>2.619985942600608E-2</v>
      </c>
      <c r="E95" s="17">
        <v>2.400950429732546E-2</v>
      </c>
      <c r="G95" s="17">
        <v>3.1560935644129637E-2</v>
      </c>
      <c r="H95" s="17">
        <v>4.1482892686382417E-2</v>
      </c>
      <c r="I95" s="17">
        <v>6.0901223702784252E-2</v>
      </c>
      <c r="J95" s="17">
        <v>1.237690060864525E-2</v>
      </c>
      <c r="K95" s="17">
        <v>0</v>
      </c>
      <c r="L95" s="17">
        <v>0</v>
      </c>
      <c r="N95" s="17"/>
      <c r="O95" s="17"/>
      <c r="P95" s="17"/>
      <c r="Q95" s="17"/>
      <c r="R95" s="17"/>
      <c r="S95" s="17"/>
      <c r="T95" s="17"/>
      <c r="U95" s="17"/>
      <c r="V95" s="17"/>
      <c r="W95" s="17"/>
      <c r="X95" s="17"/>
      <c r="Y95" s="17"/>
    </row>
    <row r="97" spans="2:25" ht="174" x14ac:dyDescent="0.35">
      <c r="B97" s="14" t="s">
        <v>83</v>
      </c>
    </row>
    <row r="98" spans="2:25" ht="29" x14ac:dyDescent="0.35">
      <c r="B98" s="15" t="s">
        <v>23</v>
      </c>
    </row>
    <row r="99" spans="2:25" x14ac:dyDescent="0.35">
      <c r="B99" s="16" t="s">
        <v>72</v>
      </c>
      <c r="C99" s="17">
        <v>0.14898516402226361</v>
      </c>
      <c r="D99" s="17">
        <v>0.18847196299986271</v>
      </c>
      <c r="E99" s="17">
        <v>0.1070352788107324</v>
      </c>
      <c r="G99" s="17">
        <v>0.13718682188563139</v>
      </c>
      <c r="H99" s="17">
        <v>0.1159543393185903</v>
      </c>
      <c r="I99" s="17">
        <v>0.1116239002588628</v>
      </c>
      <c r="J99" s="17">
        <v>0.15606369364267261</v>
      </c>
      <c r="K99" s="17">
        <v>0.22629960042251149</v>
      </c>
      <c r="L99" s="17">
        <v>0.1687791860240252</v>
      </c>
      <c r="N99" s="17"/>
      <c r="O99" s="17"/>
      <c r="P99" s="17"/>
      <c r="Q99" s="17"/>
      <c r="R99" s="17"/>
      <c r="S99" s="17"/>
      <c r="T99" s="17"/>
      <c r="U99" s="17"/>
      <c r="V99" s="17"/>
      <c r="W99" s="17"/>
      <c r="X99" s="17"/>
      <c r="Y99" s="17"/>
    </row>
    <row r="100" spans="2:25" x14ac:dyDescent="0.35">
      <c r="B100" s="16" t="s">
        <v>73</v>
      </c>
      <c r="C100" s="17">
        <v>0.17288621595129081</v>
      </c>
      <c r="D100" s="17">
        <v>0.1695943552994657</v>
      </c>
      <c r="E100" s="17">
        <v>0.1770317406236791</v>
      </c>
      <c r="G100" s="17">
        <v>0.1437496196567527</v>
      </c>
      <c r="H100" s="17">
        <v>0.2311311974323326</v>
      </c>
      <c r="I100" s="17">
        <v>0.2147112875766749</v>
      </c>
      <c r="J100" s="17">
        <v>0.1252954948647626</v>
      </c>
      <c r="K100" s="17">
        <v>0.19843439086818571</v>
      </c>
      <c r="L100" s="17">
        <v>0.13601460557739181</v>
      </c>
      <c r="N100" s="17"/>
      <c r="O100" s="17"/>
      <c r="P100" s="17"/>
      <c r="Q100" s="17"/>
      <c r="R100" s="17"/>
      <c r="S100" s="17"/>
      <c r="T100" s="17"/>
      <c r="U100" s="17"/>
      <c r="V100" s="17"/>
      <c r="W100" s="17"/>
      <c r="X100" s="17"/>
      <c r="Y100" s="17"/>
    </row>
    <row r="101" spans="2:25" x14ac:dyDescent="0.35">
      <c r="B101" s="16" t="s">
        <v>74</v>
      </c>
      <c r="C101" s="17">
        <v>0.2379676563328699</v>
      </c>
      <c r="D101" s="17">
        <v>0.24865220825089521</v>
      </c>
      <c r="E101" s="17">
        <v>0.22552894628145989</v>
      </c>
      <c r="G101" s="17">
        <v>0.30312153559570038</v>
      </c>
      <c r="H101" s="17">
        <v>0.1632496561179447</v>
      </c>
      <c r="I101" s="17">
        <v>0.28663962897508172</v>
      </c>
      <c r="J101" s="17">
        <v>0.15879863998376109</v>
      </c>
      <c r="K101" s="17">
        <v>0.14504530576511959</v>
      </c>
      <c r="L101" s="17">
        <v>0.3220728003449263</v>
      </c>
      <c r="N101" s="17"/>
      <c r="O101" s="17"/>
      <c r="P101" s="17"/>
      <c r="Q101" s="17"/>
      <c r="R101" s="17"/>
      <c r="S101" s="17"/>
      <c r="T101" s="17"/>
      <c r="U101" s="17"/>
      <c r="V101" s="17"/>
      <c r="W101" s="17"/>
      <c r="X101" s="17"/>
      <c r="Y101" s="17"/>
    </row>
    <row r="102" spans="2:25" x14ac:dyDescent="0.35">
      <c r="B102" s="16" t="s">
        <v>75</v>
      </c>
      <c r="C102" s="17">
        <v>0.28766890126765771</v>
      </c>
      <c r="D102" s="17">
        <v>0.27254019086675713</v>
      </c>
      <c r="E102" s="17">
        <v>0.30322801027997243</v>
      </c>
      <c r="G102" s="17">
        <v>0.28683589829134593</v>
      </c>
      <c r="H102" s="17">
        <v>0.29352166290609222</v>
      </c>
      <c r="I102" s="17">
        <v>0.22272525715748639</v>
      </c>
      <c r="J102" s="17">
        <v>0.35789749427325901</v>
      </c>
      <c r="K102" s="17">
        <v>0.28837497480612478</v>
      </c>
      <c r="L102" s="17">
        <v>0.28102770904252999</v>
      </c>
      <c r="N102" s="17"/>
      <c r="O102" s="17"/>
      <c r="P102" s="17"/>
      <c r="Q102" s="17"/>
      <c r="R102" s="17"/>
      <c r="S102" s="17"/>
      <c r="T102" s="17"/>
      <c r="U102" s="17"/>
      <c r="V102" s="17"/>
      <c r="W102" s="17"/>
      <c r="X102" s="17"/>
      <c r="Y102" s="17"/>
    </row>
    <row r="103" spans="2:25" x14ac:dyDescent="0.35">
      <c r="B103" s="16" t="s">
        <v>76</v>
      </c>
      <c r="C103" s="17">
        <v>0.12787619585559321</v>
      </c>
      <c r="D103" s="17">
        <v>0.10455141466388559</v>
      </c>
      <c r="E103" s="17">
        <v>0.15341121533657059</v>
      </c>
      <c r="G103" s="17">
        <v>0.1291061245705698</v>
      </c>
      <c r="H103" s="17">
        <v>0.179824311601223</v>
      </c>
      <c r="I103" s="17">
        <v>8.7170827757921773E-2</v>
      </c>
      <c r="J103" s="17">
        <v>0.15204643828540659</v>
      </c>
      <c r="K103" s="17">
        <v>0.14184572813805851</v>
      </c>
      <c r="L103" s="17">
        <v>9.2105699011126724E-2</v>
      </c>
      <c r="N103" s="17"/>
      <c r="O103" s="17"/>
      <c r="P103" s="17"/>
      <c r="Q103" s="17"/>
      <c r="R103" s="17"/>
      <c r="S103" s="17"/>
      <c r="T103" s="17"/>
      <c r="U103" s="17"/>
      <c r="V103" s="17"/>
      <c r="W103" s="17"/>
      <c r="X103" s="17"/>
      <c r="Y103" s="17"/>
    </row>
    <row r="104" spans="2:25" x14ac:dyDescent="0.35">
      <c r="B104" s="16" t="s">
        <v>60</v>
      </c>
      <c r="C104" s="17">
        <v>2.461586657032519E-2</v>
      </c>
      <c r="D104" s="17">
        <v>1.6189867919133901E-2</v>
      </c>
      <c r="E104" s="17">
        <v>3.3764808667585577E-2</v>
      </c>
      <c r="G104" s="17">
        <v>0</v>
      </c>
      <c r="H104" s="17">
        <v>1.6318832623817128E-2</v>
      </c>
      <c r="I104" s="17">
        <v>7.7129098273972491E-2</v>
      </c>
      <c r="J104" s="17">
        <v>4.9898238950138188E-2</v>
      </c>
      <c r="K104" s="17">
        <v>0</v>
      </c>
      <c r="L104" s="17">
        <v>0</v>
      </c>
      <c r="N104" s="17"/>
      <c r="O104" s="17"/>
      <c r="P104" s="17"/>
      <c r="Q104" s="17"/>
      <c r="R104" s="17"/>
      <c r="S104" s="17"/>
      <c r="T104" s="17"/>
      <c r="U104" s="17"/>
      <c r="V104" s="17"/>
      <c r="W104" s="17"/>
      <c r="X104" s="17"/>
      <c r="Y104" s="17"/>
    </row>
    <row r="106" spans="2:25" ht="159.5" x14ac:dyDescent="0.35">
      <c r="B106" s="14" t="s">
        <v>84</v>
      </c>
    </row>
    <row r="107" spans="2:25" ht="29" x14ac:dyDescent="0.35">
      <c r="B107" s="15" t="s">
        <v>24</v>
      </c>
    </row>
    <row r="108" spans="2:25" x14ac:dyDescent="0.35">
      <c r="B108" s="16" t="s">
        <v>72</v>
      </c>
      <c r="C108" s="17">
        <v>0.1433866108579647</v>
      </c>
      <c r="D108" s="17">
        <v>0.17148802175880359</v>
      </c>
      <c r="E108" s="17">
        <v>0.115979647556576</v>
      </c>
      <c r="G108" s="17">
        <v>0.1032983126274306</v>
      </c>
      <c r="H108" s="17">
        <v>9.8358394211942743E-2</v>
      </c>
      <c r="I108" s="17">
        <v>0.1546618780018986</v>
      </c>
      <c r="J108" s="17">
        <v>0.15138462253162999</v>
      </c>
      <c r="K108" s="17">
        <v>0.16958707570218881</v>
      </c>
      <c r="L108" s="17">
        <v>0.16605156940245139</v>
      </c>
      <c r="N108" s="17"/>
      <c r="O108" s="17"/>
      <c r="P108" s="17"/>
      <c r="Q108" s="17"/>
      <c r="R108" s="17"/>
      <c r="S108" s="17"/>
      <c r="T108" s="17"/>
      <c r="U108" s="17"/>
      <c r="V108" s="17"/>
      <c r="W108" s="17"/>
      <c r="X108" s="17"/>
      <c r="Y108" s="17"/>
    </row>
    <row r="109" spans="2:25" x14ac:dyDescent="0.35">
      <c r="B109" s="16" t="s">
        <v>73</v>
      </c>
      <c r="C109" s="17">
        <v>0.1296909903134493</v>
      </c>
      <c r="D109" s="17">
        <v>0.1332635975222147</v>
      </c>
      <c r="E109" s="17">
        <v>0.1264380143926167</v>
      </c>
      <c r="G109" s="17">
        <v>0.18691207371411989</v>
      </c>
      <c r="H109" s="17">
        <v>0.10429970066915679</v>
      </c>
      <c r="I109" s="17">
        <v>0.11264848243106811</v>
      </c>
      <c r="J109" s="17">
        <v>0.16626235325471861</v>
      </c>
      <c r="K109" s="17">
        <v>9.6485290172093827E-2</v>
      </c>
      <c r="L109" s="17">
        <v>0.13334565606977039</v>
      </c>
      <c r="N109" s="17"/>
      <c r="O109" s="17"/>
      <c r="P109" s="17"/>
      <c r="Q109" s="17"/>
      <c r="R109" s="17"/>
      <c r="S109" s="17"/>
      <c r="T109" s="17"/>
      <c r="U109" s="17"/>
      <c r="V109" s="17"/>
      <c r="W109" s="17"/>
      <c r="X109" s="17"/>
      <c r="Y109" s="17"/>
    </row>
    <row r="110" spans="2:25" x14ac:dyDescent="0.35">
      <c r="B110" s="16" t="s">
        <v>74</v>
      </c>
      <c r="C110" s="17">
        <v>0.19386684792966541</v>
      </c>
      <c r="D110" s="17">
        <v>0.1861902041924923</v>
      </c>
      <c r="E110" s="17">
        <v>0.20183746347893841</v>
      </c>
      <c r="G110" s="17">
        <v>0.1550553845674148</v>
      </c>
      <c r="H110" s="17">
        <v>0.24417296166610719</v>
      </c>
      <c r="I110" s="17">
        <v>0.21662357031921309</v>
      </c>
      <c r="J110" s="17">
        <v>0.19685103219651429</v>
      </c>
      <c r="K110" s="17">
        <v>0.17879621963261949</v>
      </c>
      <c r="L110" s="17">
        <v>0.16915101369251051</v>
      </c>
      <c r="N110" s="17"/>
      <c r="O110" s="17"/>
      <c r="P110" s="17"/>
      <c r="Q110" s="17"/>
      <c r="R110" s="17"/>
      <c r="S110" s="17"/>
      <c r="T110" s="17"/>
      <c r="U110" s="17"/>
      <c r="V110" s="17"/>
      <c r="W110" s="17"/>
      <c r="X110" s="17"/>
      <c r="Y110" s="17"/>
    </row>
    <row r="111" spans="2:25" x14ac:dyDescent="0.35">
      <c r="B111" s="16" t="s">
        <v>75</v>
      </c>
      <c r="C111" s="17">
        <v>0.3287691653510213</v>
      </c>
      <c r="D111" s="17">
        <v>0.27154758704603948</v>
      </c>
      <c r="E111" s="17">
        <v>0.38586504877905681</v>
      </c>
      <c r="G111" s="17">
        <v>0.2848320380378751</v>
      </c>
      <c r="H111" s="17">
        <v>0.32776116442274728</v>
      </c>
      <c r="I111" s="17">
        <v>0.27662207751052381</v>
      </c>
      <c r="J111" s="17">
        <v>0.30113330817031231</v>
      </c>
      <c r="K111" s="17">
        <v>0.35492085945412111</v>
      </c>
      <c r="L111" s="17">
        <v>0.38363239112574199</v>
      </c>
      <c r="N111" s="17"/>
      <c r="O111" s="17"/>
      <c r="P111" s="17"/>
      <c r="Q111" s="17"/>
      <c r="R111" s="17"/>
      <c r="S111" s="17"/>
      <c r="T111" s="17"/>
      <c r="U111" s="17"/>
      <c r="V111" s="17"/>
      <c r="W111" s="17"/>
      <c r="X111" s="17"/>
      <c r="Y111" s="17"/>
    </row>
    <row r="112" spans="2:25" x14ac:dyDescent="0.35">
      <c r="B112" s="16" t="s">
        <v>76</v>
      </c>
      <c r="C112" s="17">
        <v>0.18033847533830771</v>
      </c>
      <c r="D112" s="17">
        <v>0.20017400958027751</v>
      </c>
      <c r="E112" s="17">
        <v>0.15908180839672401</v>
      </c>
      <c r="G112" s="17">
        <v>0.26990219105315988</v>
      </c>
      <c r="H112" s="17">
        <v>0.19429712611351849</v>
      </c>
      <c r="I112" s="17">
        <v>0.1962655901498766</v>
      </c>
      <c r="J112" s="17">
        <v>0.15616170835630899</v>
      </c>
      <c r="K112" s="17">
        <v>0.15203283353146399</v>
      </c>
      <c r="L112" s="17">
        <v>0.14781936970952569</v>
      </c>
      <c r="N112" s="17"/>
      <c r="O112" s="17"/>
      <c r="P112" s="17"/>
      <c r="Q112" s="17"/>
      <c r="R112" s="17"/>
      <c r="S112" s="17"/>
      <c r="T112" s="17"/>
      <c r="U112" s="17"/>
      <c r="V112" s="17"/>
      <c r="W112" s="17"/>
      <c r="X112" s="17"/>
      <c r="Y112" s="17"/>
    </row>
    <row r="113" spans="2:25" x14ac:dyDescent="0.35">
      <c r="B113" s="16" t="s">
        <v>60</v>
      </c>
      <c r="C113" s="17">
        <v>2.3947910209591479E-2</v>
      </c>
      <c r="D113" s="17">
        <v>3.733657990017232E-2</v>
      </c>
      <c r="E113" s="17">
        <v>1.0798017396088251E-2</v>
      </c>
      <c r="G113" s="17">
        <v>0</v>
      </c>
      <c r="H113" s="17">
        <v>3.1110652916527339E-2</v>
      </c>
      <c r="I113" s="17">
        <v>4.3178401587419847E-2</v>
      </c>
      <c r="J113" s="17">
        <v>2.8206975490515769E-2</v>
      </c>
      <c r="K113" s="17">
        <v>4.817772150751283E-2</v>
      </c>
      <c r="L113" s="17">
        <v>0</v>
      </c>
      <c r="N113" s="17"/>
      <c r="O113" s="17"/>
      <c r="P113" s="17"/>
      <c r="Q113" s="17"/>
      <c r="R113" s="17"/>
      <c r="S113" s="17"/>
      <c r="T113" s="17"/>
      <c r="U113" s="17"/>
      <c r="V113" s="17"/>
      <c r="W113" s="17"/>
      <c r="X113" s="17"/>
      <c r="Y113" s="17"/>
    </row>
    <row r="115" spans="2:25" ht="174" x14ac:dyDescent="0.35">
      <c r="B115" s="14" t="s">
        <v>85</v>
      </c>
    </row>
    <row r="116" spans="2:25" ht="29" x14ac:dyDescent="0.35">
      <c r="B116" s="15" t="s">
        <v>25</v>
      </c>
    </row>
    <row r="117" spans="2:25" x14ac:dyDescent="0.35">
      <c r="B117" s="16" t="s">
        <v>72</v>
      </c>
      <c r="C117" s="17">
        <v>0.18807938762366119</v>
      </c>
      <c r="D117" s="17">
        <v>0.22973922654914561</v>
      </c>
      <c r="E117" s="17">
        <v>0.1362380891659476</v>
      </c>
      <c r="G117" s="17">
        <v>0.1010481498559125</v>
      </c>
      <c r="H117" s="17">
        <v>0.1692069928717897</v>
      </c>
      <c r="I117" s="17">
        <v>0.16162418328025641</v>
      </c>
      <c r="J117" s="17">
        <v>0.1798301343549189</v>
      </c>
      <c r="K117" s="17">
        <v>0.22796622958048271</v>
      </c>
      <c r="L117" s="17">
        <v>0.2622914429676943</v>
      </c>
      <c r="N117" s="17"/>
      <c r="O117" s="17"/>
      <c r="P117" s="17"/>
      <c r="Q117" s="17"/>
      <c r="R117" s="17"/>
      <c r="S117" s="17"/>
      <c r="T117" s="17"/>
      <c r="U117" s="17"/>
      <c r="V117" s="17"/>
      <c r="W117" s="17"/>
      <c r="X117" s="17"/>
      <c r="Y117" s="17"/>
    </row>
    <row r="118" spans="2:25" x14ac:dyDescent="0.35">
      <c r="B118" s="16" t="s">
        <v>73</v>
      </c>
      <c r="C118" s="17">
        <v>0.17919325836968211</v>
      </c>
      <c r="D118" s="17">
        <v>0.19857330799474651</v>
      </c>
      <c r="E118" s="17">
        <v>0.15507682002878229</v>
      </c>
      <c r="G118" s="17">
        <v>0.16428142224405909</v>
      </c>
      <c r="H118" s="17">
        <v>0.14125374810759131</v>
      </c>
      <c r="I118" s="17">
        <v>0.14656895502829359</v>
      </c>
      <c r="J118" s="17">
        <v>0.16315584025555691</v>
      </c>
      <c r="K118" s="17">
        <v>0.16859715588098259</v>
      </c>
      <c r="L118" s="17">
        <v>0.2566492185326476</v>
      </c>
      <c r="N118" s="17"/>
      <c r="O118" s="17"/>
      <c r="P118" s="17"/>
      <c r="Q118" s="17"/>
      <c r="R118" s="17"/>
      <c r="S118" s="17"/>
      <c r="T118" s="17"/>
      <c r="U118" s="17"/>
      <c r="V118" s="17"/>
      <c r="W118" s="17"/>
      <c r="X118" s="17"/>
      <c r="Y118" s="17"/>
    </row>
    <row r="119" spans="2:25" x14ac:dyDescent="0.35">
      <c r="B119" s="16" t="s">
        <v>74</v>
      </c>
      <c r="C119" s="17">
        <v>0.23112205214786771</v>
      </c>
      <c r="D119" s="17">
        <v>0.26459977202706969</v>
      </c>
      <c r="E119" s="17">
        <v>0.18946254234885671</v>
      </c>
      <c r="G119" s="17">
        <v>0.23455728920421801</v>
      </c>
      <c r="H119" s="17">
        <v>0.27890014118764128</v>
      </c>
      <c r="I119" s="17">
        <v>0.19843348614977149</v>
      </c>
      <c r="J119" s="17">
        <v>0.2712256856430923</v>
      </c>
      <c r="K119" s="17">
        <v>0.20443342920015331</v>
      </c>
      <c r="L119" s="17">
        <v>0.2058916120883669</v>
      </c>
      <c r="N119" s="17"/>
      <c r="O119" s="17"/>
      <c r="P119" s="17"/>
      <c r="Q119" s="17"/>
      <c r="R119" s="17"/>
      <c r="S119" s="17"/>
      <c r="T119" s="17"/>
      <c r="U119" s="17"/>
      <c r="V119" s="17"/>
      <c r="W119" s="17"/>
      <c r="X119" s="17"/>
      <c r="Y119" s="17"/>
    </row>
    <row r="120" spans="2:25" x14ac:dyDescent="0.35">
      <c r="B120" s="16" t="s">
        <v>75</v>
      </c>
      <c r="C120" s="17">
        <v>0.23573741593835279</v>
      </c>
      <c r="D120" s="17">
        <v>0.18008133929844139</v>
      </c>
      <c r="E120" s="17">
        <v>0.30499556370113801</v>
      </c>
      <c r="G120" s="17">
        <v>0.34968578618851709</v>
      </c>
      <c r="H120" s="17">
        <v>0.26595491075688138</v>
      </c>
      <c r="I120" s="17">
        <v>0.2170244127324622</v>
      </c>
      <c r="J120" s="17">
        <v>0.19230230737334639</v>
      </c>
      <c r="K120" s="17">
        <v>0.2070138786782883</v>
      </c>
      <c r="L120" s="17">
        <v>0.18964563219931141</v>
      </c>
      <c r="N120" s="17"/>
      <c r="O120" s="17"/>
      <c r="P120" s="17"/>
      <c r="Q120" s="17"/>
      <c r="R120" s="17"/>
      <c r="S120" s="17"/>
      <c r="T120" s="17"/>
      <c r="U120" s="17"/>
      <c r="V120" s="17"/>
      <c r="W120" s="17"/>
      <c r="X120" s="17"/>
      <c r="Y120" s="17"/>
    </row>
    <row r="121" spans="2:25" x14ac:dyDescent="0.35">
      <c r="B121" s="16" t="s">
        <v>76</v>
      </c>
      <c r="C121" s="17">
        <v>0.1483923514106528</v>
      </c>
      <c r="D121" s="17">
        <v>0.1147531461243522</v>
      </c>
      <c r="E121" s="17">
        <v>0.19025281285522691</v>
      </c>
      <c r="G121" s="17">
        <v>0.13494063903282161</v>
      </c>
      <c r="H121" s="17">
        <v>0.131990699711654</v>
      </c>
      <c r="I121" s="17">
        <v>0.23854690180906449</v>
      </c>
      <c r="J121" s="17">
        <v>0.17649211029648409</v>
      </c>
      <c r="K121" s="17">
        <v>0.17815283619540809</v>
      </c>
      <c r="L121" s="17">
        <v>7.4697091512130484E-2</v>
      </c>
      <c r="N121" s="17"/>
      <c r="O121" s="17"/>
      <c r="P121" s="17"/>
      <c r="Q121" s="17"/>
      <c r="R121" s="17"/>
      <c r="S121" s="17"/>
      <c r="T121" s="17"/>
      <c r="U121" s="17"/>
      <c r="V121" s="17"/>
      <c r="W121" s="17"/>
      <c r="X121" s="17"/>
      <c r="Y121" s="17"/>
    </row>
    <row r="122" spans="2:25" x14ac:dyDescent="0.35">
      <c r="B122" s="16" t="s">
        <v>60</v>
      </c>
      <c r="C122" s="17">
        <v>1.7475534509783321E-2</v>
      </c>
      <c r="D122" s="17">
        <v>1.2253208006244701E-2</v>
      </c>
      <c r="E122" s="17">
        <v>2.397417190004841E-2</v>
      </c>
      <c r="G122" s="17">
        <v>1.548671347447156E-2</v>
      </c>
      <c r="H122" s="17">
        <v>1.269350736444238E-2</v>
      </c>
      <c r="I122" s="17">
        <v>3.7802061000151849E-2</v>
      </c>
      <c r="J122" s="17">
        <v>1.69939220766014E-2</v>
      </c>
      <c r="K122" s="17">
        <v>1.383647046468495E-2</v>
      </c>
      <c r="L122" s="17">
        <v>1.082500269984926E-2</v>
      </c>
      <c r="N122" s="17"/>
      <c r="O122" s="17"/>
      <c r="P122" s="17"/>
      <c r="Q122" s="17"/>
      <c r="R122" s="17"/>
      <c r="S122" s="17"/>
      <c r="T122" s="17"/>
      <c r="U122" s="17"/>
      <c r="V122" s="17"/>
      <c r="W122" s="17"/>
      <c r="X122" s="17"/>
      <c r="Y122" s="17"/>
    </row>
    <row r="124" spans="2:25" ht="174" x14ac:dyDescent="0.35">
      <c r="B124" s="14" t="s">
        <v>86</v>
      </c>
    </row>
    <row r="125" spans="2:25" ht="29" x14ac:dyDescent="0.35">
      <c r="B125" s="15" t="s">
        <v>26</v>
      </c>
    </row>
    <row r="126" spans="2:25" x14ac:dyDescent="0.35">
      <c r="B126" s="16" t="s">
        <v>72</v>
      </c>
      <c r="C126" s="17">
        <v>0.29956637651890061</v>
      </c>
      <c r="D126" s="17">
        <v>0.37965650801863798</v>
      </c>
      <c r="E126" s="17">
        <v>0.2214487713255352</v>
      </c>
      <c r="G126" s="17">
        <v>0.1121387205298329</v>
      </c>
      <c r="H126" s="17">
        <v>0.25156331581597002</v>
      </c>
      <c r="I126" s="17">
        <v>0.31266991817994327</v>
      </c>
      <c r="J126" s="17">
        <v>0.23828300614025061</v>
      </c>
      <c r="K126" s="17">
        <v>0.35768768095808051</v>
      </c>
      <c r="L126" s="17">
        <v>0.45543693064595381</v>
      </c>
      <c r="N126" s="17"/>
      <c r="O126" s="17"/>
      <c r="P126" s="17"/>
      <c r="Q126" s="17"/>
      <c r="R126" s="17"/>
      <c r="S126" s="17"/>
      <c r="T126" s="17"/>
      <c r="U126" s="17"/>
      <c r="V126" s="17"/>
      <c r="W126" s="17"/>
      <c r="X126" s="17"/>
      <c r="Y126" s="17"/>
    </row>
    <row r="127" spans="2:25" x14ac:dyDescent="0.35">
      <c r="B127" s="16" t="s">
        <v>73</v>
      </c>
      <c r="C127" s="17">
        <v>0.15804909069210479</v>
      </c>
      <c r="D127" s="17">
        <v>0.13582247942650891</v>
      </c>
      <c r="E127" s="17">
        <v>0.1804720850323496</v>
      </c>
      <c r="G127" s="17">
        <v>0.28528031908761969</v>
      </c>
      <c r="H127" s="17">
        <v>0.16750737386580589</v>
      </c>
      <c r="I127" s="17">
        <v>0.16428235841670419</v>
      </c>
      <c r="J127" s="17">
        <v>0.1843315436823037</v>
      </c>
      <c r="K127" s="17">
        <v>6.8286379377791931E-2</v>
      </c>
      <c r="L127" s="17">
        <v>0.118087606266808</v>
      </c>
      <c r="N127" s="17"/>
      <c r="O127" s="17"/>
      <c r="P127" s="17"/>
      <c r="Q127" s="17"/>
      <c r="R127" s="17"/>
      <c r="S127" s="17"/>
      <c r="T127" s="17"/>
      <c r="U127" s="17"/>
      <c r="V127" s="17"/>
      <c r="W127" s="17"/>
      <c r="X127" s="17"/>
      <c r="Y127" s="17"/>
    </row>
    <row r="128" spans="2:25" x14ac:dyDescent="0.35">
      <c r="B128" s="16" t="s">
        <v>74</v>
      </c>
      <c r="C128" s="17">
        <v>0.16972003789274001</v>
      </c>
      <c r="D128" s="17">
        <v>0.1707087097288964</v>
      </c>
      <c r="E128" s="17">
        <v>0.16926771739060931</v>
      </c>
      <c r="G128" s="17">
        <v>0.1068968653131888</v>
      </c>
      <c r="H128" s="17">
        <v>0.19857771065078481</v>
      </c>
      <c r="I128" s="17">
        <v>0.20599953685999819</v>
      </c>
      <c r="J128" s="17">
        <v>0.20315436728741729</v>
      </c>
      <c r="K128" s="17">
        <v>0.22292023161370059</v>
      </c>
      <c r="L128" s="17">
        <v>6.833829651553168E-2</v>
      </c>
      <c r="N128" s="17"/>
      <c r="O128" s="17"/>
      <c r="P128" s="17"/>
      <c r="Q128" s="17"/>
      <c r="R128" s="17"/>
      <c r="S128" s="17"/>
      <c r="T128" s="17"/>
      <c r="U128" s="17"/>
      <c r="V128" s="17"/>
      <c r="W128" s="17"/>
      <c r="X128" s="17"/>
      <c r="Y128" s="17"/>
    </row>
    <row r="129" spans="2:25" x14ac:dyDescent="0.35">
      <c r="B129" s="16" t="s">
        <v>75</v>
      </c>
      <c r="C129" s="17">
        <v>0.25347420285714828</v>
      </c>
      <c r="D129" s="17">
        <v>0.20653646723319061</v>
      </c>
      <c r="E129" s="17">
        <v>0.29749510769342707</v>
      </c>
      <c r="G129" s="17">
        <v>0.36745988387742129</v>
      </c>
      <c r="H129" s="17">
        <v>0.23487678621585259</v>
      </c>
      <c r="I129" s="17">
        <v>0.23960956132744901</v>
      </c>
      <c r="J129" s="17">
        <v>0.22778367894185511</v>
      </c>
      <c r="K129" s="17">
        <v>0.2270921875097808</v>
      </c>
      <c r="L129" s="17">
        <v>0.26623826320104499</v>
      </c>
      <c r="N129" s="17"/>
      <c r="O129" s="17"/>
      <c r="P129" s="17"/>
      <c r="Q129" s="17"/>
      <c r="R129" s="17"/>
      <c r="S129" s="17"/>
      <c r="T129" s="17"/>
      <c r="U129" s="17"/>
      <c r="V129" s="17"/>
      <c r="W129" s="17"/>
      <c r="X129" s="17"/>
      <c r="Y129" s="17"/>
    </row>
    <row r="130" spans="2:25" x14ac:dyDescent="0.35">
      <c r="B130" s="16" t="s">
        <v>76</v>
      </c>
      <c r="C130" s="17">
        <v>9.6011433859688938E-2</v>
      </c>
      <c r="D130" s="17">
        <v>9.4579218168508464E-2</v>
      </c>
      <c r="E130" s="17">
        <v>9.7720989635815117E-2</v>
      </c>
      <c r="G130" s="17">
        <v>8.5479481960421516E-2</v>
      </c>
      <c r="H130" s="17">
        <v>0.11507052267900141</v>
      </c>
      <c r="I130" s="17">
        <v>7.7438625215905152E-2</v>
      </c>
      <c r="J130" s="17">
        <v>0.1077071162051656</v>
      </c>
      <c r="K130" s="17">
        <v>0.1103510004747995</v>
      </c>
      <c r="L130" s="17">
        <v>7.6128635563895916E-2</v>
      </c>
      <c r="N130" s="17"/>
      <c r="O130" s="17"/>
      <c r="P130" s="17"/>
      <c r="Q130" s="17"/>
      <c r="R130" s="17"/>
      <c r="S130" s="17"/>
      <c r="T130" s="17"/>
      <c r="U130" s="17"/>
      <c r="V130" s="17"/>
      <c r="W130" s="17"/>
      <c r="X130" s="17"/>
      <c r="Y130" s="17"/>
    </row>
    <row r="131" spans="2:25" x14ac:dyDescent="0.35">
      <c r="B131" s="16" t="s">
        <v>60</v>
      </c>
      <c r="C131" s="17">
        <v>2.3178858179417311E-2</v>
      </c>
      <c r="D131" s="17">
        <v>1.269661742425773E-2</v>
      </c>
      <c r="E131" s="17">
        <v>3.3595328922263828E-2</v>
      </c>
      <c r="G131" s="17">
        <v>4.2744729231516072E-2</v>
      </c>
      <c r="H131" s="17">
        <v>3.2404290772585422E-2</v>
      </c>
      <c r="I131" s="17">
        <v>0</v>
      </c>
      <c r="J131" s="17">
        <v>3.874028774300791E-2</v>
      </c>
      <c r="K131" s="17">
        <v>1.3662520065846831E-2</v>
      </c>
      <c r="L131" s="17">
        <v>1.57702678067656E-2</v>
      </c>
      <c r="N131" s="17"/>
      <c r="O131" s="17"/>
      <c r="P131" s="17"/>
      <c r="Q131" s="17"/>
      <c r="R131" s="17"/>
      <c r="S131" s="17"/>
      <c r="T131" s="17"/>
      <c r="U131" s="17"/>
      <c r="V131" s="17"/>
      <c r="W131" s="17"/>
      <c r="X131" s="17"/>
      <c r="Y131" s="17"/>
    </row>
    <row r="133" spans="2:25" ht="159.5" x14ac:dyDescent="0.35">
      <c r="B133" s="14" t="s">
        <v>87</v>
      </c>
    </row>
    <row r="134" spans="2:25" ht="29" x14ac:dyDescent="0.35">
      <c r="B134" s="15" t="s">
        <v>19</v>
      </c>
    </row>
    <row r="135" spans="2:25" x14ac:dyDescent="0.35">
      <c r="B135" s="16" t="s">
        <v>72</v>
      </c>
      <c r="C135" s="17">
        <v>0.18962887070263409</v>
      </c>
      <c r="D135" s="17">
        <v>0.25209610818637929</v>
      </c>
      <c r="E135" s="17">
        <v>0.13311957830053861</v>
      </c>
      <c r="G135" s="17">
        <v>0.1378647295629595</v>
      </c>
      <c r="H135" s="17">
        <v>0.1213838130871622</v>
      </c>
      <c r="I135" s="17">
        <v>0.26845701302065811</v>
      </c>
      <c r="J135" s="17">
        <v>0.2036972795940819</v>
      </c>
      <c r="K135" s="17">
        <v>0.15598120670535431</v>
      </c>
      <c r="L135" s="17">
        <v>0.2243208705850272</v>
      </c>
      <c r="N135" s="17"/>
      <c r="O135" s="17"/>
      <c r="P135" s="17"/>
      <c r="Q135" s="17"/>
      <c r="R135" s="17"/>
      <c r="S135" s="17"/>
      <c r="T135" s="17"/>
      <c r="U135" s="17"/>
      <c r="V135" s="17"/>
      <c r="W135" s="17"/>
      <c r="X135" s="17"/>
      <c r="Y135" s="17"/>
    </row>
    <row r="136" spans="2:25" x14ac:dyDescent="0.35">
      <c r="B136" s="16" t="s">
        <v>73</v>
      </c>
      <c r="C136" s="17">
        <v>0.157034836211874</v>
      </c>
      <c r="D136" s="17">
        <v>0.14111233186207511</v>
      </c>
      <c r="E136" s="17">
        <v>0.1718386583981095</v>
      </c>
      <c r="G136" s="17">
        <v>0.1150136334350769</v>
      </c>
      <c r="H136" s="17">
        <v>0.16448692660883071</v>
      </c>
      <c r="I136" s="17">
        <v>0.15911072600510881</v>
      </c>
      <c r="J136" s="17">
        <v>0.12889077779038949</v>
      </c>
      <c r="K136" s="17">
        <v>0.22685400300981429</v>
      </c>
      <c r="L136" s="17">
        <v>0.13389370692815389</v>
      </c>
      <c r="N136" s="17"/>
      <c r="O136" s="17"/>
      <c r="P136" s="17"/>
      <c r="Q136" s="17"/>
      <c r="R136" s="17"/>
      <c r="S136" s="17"/>
      <c r="T136" s="17"/>
      <c r="U136" s="17"/>
      <c r="V136" s="17"/>
      <c r="W136" s="17"/>
      <c r="X136" s="17"/>
      <c r="Y136" s="17"/>
    </row>
    <row r="137" spans="2:25" x14ac:dyDescent="0.35">
      <c r="B137" s="16" t="s">
        <v>74</v>
      </c>
      <c r="C137" s="17">
        <v>0.19035261418200081</v>
      </c>
      <c r="D137" s="17">
        <v>0.19065000694375531</v>
      </c>
      <c r="E137" s="17">
        <v>0.19045254152304689</v>
      </c>
      <c r="G137" s="17">
        <v>0.21310442269487731</v>
      </c>
      <c r="H137" s="17">
        <v>0.1730301489043552</v>
      </c>
      <c r="I137" s="17">
        <v>0.2096739200158956</v>
      </c>
      <c r="J137" s="17">
        <v>0.1783833696232433</v>
      </c>
      <c r="K137" s="17">
        <v>0.16000465511621181</v>
      </c>
      <c r="L137" s="17">
        <v>0.21375550564802029</v>
      </c>
      <c r="N137" s="17"/>
      <c r="O137" s="17"/>
      <c r="P137" s="17"/>
      <c r="Q137" s="17"/>
      <c r="R137" s="17"/>
      <c r="S137" s="17"/>
      <c r="T137" s="17"/>
      <c r="U137" s="17"/>
      <c r="V137" s="17"/>
      <c r="W137" s="17"/>
      <c r="X137" s="17"/>
      <c r="Y137" s="17"/>
    </row>
    <row r="138" spans="2:25" x14ac:dyDescent="0.35">
      <c r="B138" s="16" t="s">
        <v>75</v>
      </c>
      <c r="C138" s="17">
        <v>0.2905025712759528</v>
      </c>
      <c r="D138" s="17">
        <v>0.28548858738336091</v>
      </c>
      <c r="E138" s="17">
        <v>0.29368622428322511</v>
      </c>
      <c r="G138" s="17">
        <v>0.31667623689157542</v>
      </c>
      <c r="H138" s="17">
        <v>0.34319458084692539</v>
      </c>
      <c r="I138" s="17">
        <v>0.26737769692195279</v>
      </c>
      <c r="J138" s="17">
        <v>0.36869375712890001</v>
      </c>
      <c r="K138" s="17">
        <v>0.2206645432490473</v>
      </c>
      <c r="L138" s="17">
        <v>0.2463532929634133</v>
      </c>
      <c r="N138" s="17"/>
      <c r="O138" s="17"/>
      <c r="P138" s="17"/>
      <c r="Q138" s="17"/>
      <c r="R138" s="17"/>
      <c r="S138" s="17"/>
      <c r="T138" s="17"/>
      <c r="U138" s="17"/>
      <c r="V138" s="17"/>
      <c r="W138" s="17"/>
      <c r="X138" s="17"/>
      <c r="Y138" s="17"/>
    </row>
    <row r="139" spans="2:25" x14ac:dyDescent="0.35">
      <c r="B139" s="16" t="s">
        <v>76</v>
      </c>
      <c r="C139" s="17">
        <v>0.15453635534781379</v>
      </c>
      <c r="D139" s="17">
        <v>0.1241123483545539</v>
      </c>
      <c r="E139" s="17">
        <v>0.18253943525072239</v>
      </c>
      <c r="G139" s="17">
        <v>0.21734097741551089</v>
      </c>
      <c r="H139" s="17">
        <v>0.16445415798776039</v>
      </c>
      <c r="I139" s="17">
        <v>6.9429851100053896E-2</v>
      </c>
      <c r="J139" s="17">
        <v>0.12033481586338519</v>
      </c>
      <c r="K139" s="17">
        <v>0.2364955919195722</v>
      </c>
      <c r="L139" s="17">
        <v>0.13973807954706019</v>
      </c>
      <c r="N139" s="17"/>
      <c r="O139" s="17"/>
      <c r="P139" s="17"/>
      <c r="Q139" s="17"/>
      <c r="R139" s="17"/>
      <c r="S139" s="17"/>
      <c r="T139" s="17"/>
      <c r="U139" s="17"/>
      <c r="V139" s="17"/>
      <c r="W139" s="17"/>
      <c r="X139" s="17"/>
      <c r="Y139" s="17"/>
    </row>
    <row r="140" spans="2:25" x14ac:dyDescent="0.35">
      <c r="B140" s="16" t="s">
        <v>60</v>
      </c>
      <c r="C140" s="17">
        <v>1.7944752279724752E-2</v>
      </c>
      <c r="D140" s="17">
        <v>6.5406172698754539E-3</v>
      </c>
      <c r="E140" s="17">
        <v>2.836356224435754E-2</v>
      </c>
      <c r="G140" s="17">
        <v>0</v>
      </c>
      <c r="H140" s="17">
        <v>3.3450372564966017E-2</v>
      </c>
      <c r="I140" s="17">
        <v>2.5950792936330729E-2</v>
      </c>
      <c r="J140" s="17">
        <v>0</v>
      </c>
      <c r="K140" s="17">
        <v>0</v>
      </c>
      <c r="L140" s="17">
        <v>4.1938544328325167E-2</v>
      </c>
      <c r="N140" s="17"/>
      <c r="O140" s="17"/>
      <c r="P140" s="17"/>
      <c r="Q140" s="17"/>
      <c r="R140" s="17"/>
      <c r="S140" s="17"/>
      <c r="T140" s="17"/>
      <c r="U140" s="17"/>
      <c r="V140" s="17"/>
      <c r="W140" s="17"/>
      <c r="X140" s="17"/>
      <c r="Y140" s="17"/>
    </row>
    <row r="142" spans="2:25" ht="188.5" x14ac:dyDescent="0.35">
      <c r="B142" s="14" t="s">
        <v>88</v>
      </c>
    </row>
    <row r="143" spans="2:25" x14ac:dyDescent="0.35">
      <c r="B143" s="15" t="s">
        <v>16</v>
      </c>
    </row>
    <row r="144" spans="2:25" x14ac:dyDescent="0.35">
      <c r="B144" s="16" t="s">
        <v>72</v>
      </c>
      <c r="C144" s="17">
        <v>5.5947905153046033E-2</v>
      </c>
      <c r="D144" s="17">
        <v>7.3986981326810766E-2</v>
      </c>
      <c r="E144" s="17">
        <v>3.8117129397010348E-2</v>
      </c>
      <c r="G144" s="17">
        <v>3.0560224691401811E-2</v>
      </c>
      <c r="H144" s="17">
        <v>3.6507228866047708E-2</v>
      </c>
      <c r="I144" s="17">
        <v>6.6430287642664232E-2</v>
      </c>
      <c r="J144" s="17">
        <v>3.9547581397786642E-2</v>
      </c>
      <c r="K144" s="17">
        <v>8.6478813118328363E-2</v>
      </c>
      <c r="L144" s="17">
        <v>7.2771836407777513E-2</v>
      </c>
      <c r="N144" s="17">
        <v>4.962969588879871E-2</v>
      </c>
      <c r="O144" s="17">
        <v>8.160256382179279E-2</v>
      </c>
      <c r="P144" s="17">
        <v>5.0494160380031447E-2</v>
      </c>
      <c r="Q144" s="17">
        <v>4.0513384937634907E-2</v>
      </c>
      <c r="R144" s="17">
        <v>4.215513100955743E-2</v>
      </c>
      <c r="S144" s="17">
        <v>6.6370690698174695E-2</v>
      </c>
      <c r="T144" s="17">
        <v>4.7763316467393457E-2</v>
      </c>
      <c r="U144" s="17">
        <v>5.8270044305613868E-2</v>
      </c>
      <c r="V144" s="17">
        <v>5.879760800458074E-2</v>
      </c>
      <c r="W144" s="17">
        <v>7.6380694148141234E-2</v>
      </c>
      <c r="X144" s="17">
        <v>5.0485639843326949E-2</v>
      </c>
      <c r="Y144" s="17">
        <v>4.6174083561849467E-2</v>
      </c>
    </row>
    <row r="145" spans="2:25" x14ac:dyDescent="0.35">
      <c r="B145" s="16" t="s">
        <v>73</v>
      </c>
      <c r="C145" s="17">
        <v>7.3552836453885967E-2</v>
      </c>
      <c r="D145" s="17">
        <v>7.2674950074947231E-2</v>
      </c>
      <c r="E145" s="17">
        <v>7.4595999519085937E-2</v>
      </c>
      <c r="G145" s="17">
        <v>9.4988228303960767E-2</v>
      </c>
      <c r="H145" s="17">
        <v>8.4609836297250801E-2</v>
      </c>
      <c r="I145" s="17">
        <v>7.7682731265667632E-2</v>
      </c>
      <c r="J145" s="17">
        <v>7.6807820055416143E-2</v>
      </c>
      <c r="K145" s="17">
        <v>3.9140358836393878E-2</v>
      </c>
      <c r="L145" s="17">
        <v>6.7595165314778882E-2</v>
      </c>
      <c r="N145" s="17">
        <v>6.0814577290907508E-2</v>
      </c>
      <c r="O145" s="17">
        <v>9.8414259686577243E-2</v>
      </c>
      <c r="P145" s="17">
        <v>0.1101229102613322</v>
      </c>
      <c r="Q145" s="17">
        <v>8.1982186161347795E-2</v>
      </c>
      <c r="R145" s="17">
        <v>8.9882263719234634E-2</v>
      </c>
      <c r="S145" s="17">
        <v>6.6579676728172846E-2</v>
      </c>
      <c r="T145" s="17">
        <v>7.0998024195781273E-2</v>
      </c>
      <c r="U145" s="17">
        <v>6.2736115048350999E-2</v>
      </c>
      <c r="V145" s="17">
        <v>8.0698553249628019E-2</v>
      </c>
      <c r="W145" s="17">
        <v>5.5037208099216202E-2</v>
      </c>
      <c r="X145" s="17">
        <v>7.074472113528657E-2</v>
      </c>
      <c r="Y145" s="17">
        <v>7.1277974640137506E-2</v>
      </c>
    </row>
    <row r="146" spans="2:25" x14ac:dyDescent="0.35">
      <c r="B146" s="16" t="s">
        <v>74</v>
      </c>
      <c r="C146" s="17">
        <v>0.17761111170830879</v>
      </c>
      <c r="D146" s="17">
        <v>0.18560174640742511</v>
      </c>
      <c r="E146" s="17">
        <v>0.1699092149330575</v>
      </c>
      <c r="G146" s="17">
        <v>0.17899580656527339</v>
      </c>
      <c r="H146" s="17">
        <v>0.20616357909780919</v>
      </c>
      <c r="I146" s="17">
        <v>0.18384915748414279</v>
      </c>
      <c r="J146" s="17">
        <v>0.1816398544548464</v>
      </c>
      <c r="K146" s="17">
        <v>0.1505994461983107</v>
      </c>
      <c r="L146" s="17">
        <v>0.16334519853785701</v>
      </c>
      <c r="N146" s="17">
        <v>0.22436153909147119</v>
      </c>
      <c r="O146" s="17">
        <v>9.4610975238186998E-2</v>
      </c>
      <c r="P146" s="17">
        <v>0.22304093574907011</v>
      </c>
      <c r="Q146" s="17">
        <v>0.1595581859315148</v>
      </c>
      <c r="R146" s="17">
        <v>0.17520196637398711</v>
      </c>
      <c r="S146" s="17">
        <v>0.2027651263364442</v>
      </c>
      <c r="T146" s="17">
        <v>0.1765302590666542</v>
      </c>
      <c r="U146" s="17">
        <v>0.1798158759350057</v>
      </c>
      <c r="V146" s="17">
        <v>0.179328469526437</v>
      </c>
      <c r="W146" s="17">
        <v>0.15478810682815389</v>
      </c>
      <c r="X146" s="17">
        <v>0.14229673901709691</v>
      </c>
      <c r="Y146" s="17">
        <v>0.1819722850482326</v>
      </c>
    </row>
    <row r="147" spans="2:25" x14ac:dyDescent="0.35">
      <c r="B147" s="16" t="s">
        <v>75</v>
      </c>
      <c r="C147" s="17">
        <v>0.26484122727308212</v>
      </c>
      <c r="D147" s="17">
        <v>0.26084296116561823</v>
      </c>
      <c r="E147" s="17">
        <v>0.26914060916206961</v>
      </c>
      <c r="G147" s="17">
        <v>0.28964679037674351</v>
      </c>
      <c r="H147" s="17">
        <v>0.26726271200312612</v>
      </c>
      <c r="I147" s="17">
        <v>0.25267324688565612</v>
      </c>
      <c r="J147" s="17">
        <v>0.24951483452169021</v>
      </c>
      <c r="K147" s="17">
        <v>0.27993224911618481</v>
      </c>
      <c r="L147" s="17">
        <v>0.25859001760450639</v>
      </c>
      <c r="N147" s="17">
        <v>0.23852218130952199</v>
      </c>
      <c r="O147" s="17">
        <v>0.2957843083313389</v>
      </c>
      <c r="P147" s="17">
        <v>0.2728282784095778</v>
      </c>
      <c r="Q147" s="17">
        <v>0.3955492156833354</v>
      </c>
      <c r="R147" s="17">
        <v>0.29715250796670928</v>
      </c>
      <c r="S147" s="17">
        <v>0.25021794318336948</v>
      </c>
      <c r="T147" s="17">
        <v>0.30071777163191382</v>
      </c>
      <c r="U147" s="17">
        <v>0.21472727875039391</v>
      </c>
      <c r="V147" s="17">
        <v>0.24900628508595529</v>
      </c>
      <c r="W147" s="17">
        <v>0.25214460373637609</v>
      </c>
      <c r="X147" s="17">
        <v>0.26029035730542283</v>
      </c>
      <c r="Y147" s="17">
        <v>0.26129803783300071</v>
      </c>
    </row>
    <row r="148" spans="2:25" x14ac:dyDescent="0.35">
      <c r="B148" s="16" t="s">
        <v>76</v>
      </c>
      <c r="C148" s="17">
        <v>0.39996645961923782</v>
      </c>
      <c r="D148" s="17">
        <v>0.38149010519595361</v>
      </c>
      <c r="E148" s="17">
        <v>0.41779494573448411</v>
      </c>
      <c r="G148" s="17">
        <v>0.38558385653992522</v>
      </c>
      <c r="H148" s="17">
        <v>0.39201366861408449</v>
      </c>
      <c r="I148" s="17">
        <v>0.36664458878751061</v>
      </c>
      <c r="J148" s="17">
        <v>0.42740299896104161</v>
      </c>
      <c r="K148" s="17">
        <v>0.42640363622792171</v>
      </c>
      <c r="L148" s="17">
        <v>0.40289535318894221</v>
      </c>
      <c r="N148" s="17">
        <v>0.3945318523975212</v>
      </c>
      <c r="O148" s="17">
        <v>0.41640567682958468</v>
      </c>
      <c r="P148" s="17">
        <v>0.30115662952693972</v>
      </c>
      <c r="Q148" s="17">
        <v>0.29764688211147527</v>
      </c>
      <c r="R148" s="17">
        <v>0.35626767941518839</v>
      </c>
      <c r="S148" s="17">
        <v>0.37841724255598319</v>
      </c>
      <c r="T148" s="17">
        <v>0.39726742472980392</v>
      </c>
      <c r="U148" s="17">
        <v>0.46549784431158597</v>
      </c>
      <c r="V148" s="17">
        <v>0.4132104665050983</v>
      </c>
      <c r="W148" s="17">
        <v>0.42670006989651688</v>
      </c>
      <c r="X148" s="17">
        <v>0.44748765254062078</v>
      </c>
      <c r="Y148" s="17">
        <v>0.40787296393407252</v>
      </c>
    </row>
    <row r="149" spans="2:25" x14ac:dyDescent="0.35">
      <c r="B149" s="16" t="s">
        <v>60</v>
      </c>
      <c r="C149" s="17">
        <v>2.8080459792439231E-2</v>
      </c>
      <c r="D149" s="17">
        <v>2.5403255829245141E-2</v>
      </c>
      <c r="E149" s="17">
        <v>3.0442101254292489E-2</v>
      </c>
      <c r="G149" s="17">
        <v>2.0225093522695251E-2</v>
      </c>
      <c r="H149" s="17">
        <v>1.3442975121681661E-2</v>
      </c>
      <c r="I149" s="17">
        <v>5.2719987934358753E-2</v>
      </c>
      <c r="J149" s="17">
        <v>2.508691060921929E-2</v>
      </c>
      <c r="K149" s="17">
        <v>1.744549650286048E-2</v>
      </c>
      <c r="L149" s="17">
        <v>3.480242894613797E-2</v>
      </c>
      <c r="N149" s="17">
        <v>3.2140154021779388E-2</v>
      </c>
      <c r="O149" s="17">
        <v>1.318221609251949E-2</v>
      </c>
      <c r="P149" s="17">
        <v>4.2357085673048647E-2</v>
      </c>
      <c r="Q149" s="17">
        <v>2.4750145174691991E-2</v>
      </c>
      <c r="R149" s="17">
        <v>3.9340451515322998E-2</v>
      </c>
      <c r="S149" s="17">
        <v>3.5649320497855512E-2</v>
      </c>
      <c r="T149" s="17">
        <v>6.7232039084533513E-3</v>
      </c>
      <c r="U149" s="17">
        <v>1.8952841649049739E-2</v>
      </c>
      <c r="V149" s="17">
        <v>1.8958617628300759E-2</v>
      </c>
      <c r="W149" s="17">
        <v>3.4949317291595443E-2</v>
      </c>
      <c r="X149" s="17">
        <v>2.8694890158245931E-2</v>
      </c>
      <c r="Y149" s="17">
        <v>3.1404654982707343E-2</v>
      </c>
    </row>
  </sheetData>
  <mergeCells count="3">
    <mergeCell ref="G5:L5"/>
    <mergeCell ref="D5:E5"/>
    <mergeCell ref="N5:Y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B19"/>
  <sheetViews>
    <sheetView showGridLines="0" workbookViewId="0">
      <pane xSplit="2" topLeftCell="C1" activePane="topRight" state="frozen"/>
      <selection activeCell="D3" sqref="D3"/>
      <selection pane="topRight" activeCell="D3" sqref="D3"/>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54</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c r="N5" s="26" t="s">
        <v>30</v>
      </c>
      <c r="O5" s="27"/>
      <c r="P5" s="27"/>
      <c r="Q5" s="27"/>
      <c r="R5" s="27"/>
      <c r="S5" s="27"/>
      <c r="T5" s="27"/>
      <c r="U5" s="27"/>
      <c r="V5" s="27"/>
      <c r="W5" s="27"/>
      <c r="X5" s="27"/>
      <c r="Y5" s="27"/>
    </row>
    <row r="6" spans="2:28" ht="43.5" x14ac:dyDescent="0.35">
      <c r="C6" s="20" t="s">
        <v>31</v>
      </c>
      <c r="D6" s="21" t="s">
        <v>32</v>
      </c>
      <c r="E6" s="21" t="s">
        <v>33</v>
      </c>
      <c r="G6" s="21" t="s">
        <v>34</v>
      </c>
      <c r="H6" s="21" t="s">
        <v>35</v>
      </c>
      <c r="I6" s="21" t="s">
        <v>36</v>
      </c>
      <c r="J6" s="21" t="s">
        <v>37</v>
      </c>
      <c r="K6" s="21" t="s">
        <v>38</v>
      </c>
      <c r="L6" s="21" t="s">
        <v>39</v>
      </c>
      <c r="N6" s="21" t="s">
        <v>40</v>
      </c>
      <c r="O6" s="21" t="s">
        <v>41</v>
      </c>
      <c r="P6" s="21" t="s">
        <v>42</v>
      </c>
      <c r="Q6" s="21" t="s">
        <v>43</v>
      </c>
      <c r="R6" s="21" t="s">
        <v>44</v>
      </c>
      <c r="S6" s="21" t="s">
        <v>45</v>
      </c>
      <c r="T6" s="21" t="s">
        <v>46</v>
      </c>
      <c r="U6" s="21" t="s">
        <v>47</v>
      </c>
      <c r="V6" s="21" t="s">
        <v>48</v>
      </c>
      <c r="W6" s="21" t="s">
        <v>49</v>
      </c>
      <c r="X6" s="21" t="s">
        <v>50</v>
      </c>
      <c r="Y6" s="21" t="s">
        <v>51</v>
      </c>
    </row>
    <row r="7" spans="2:28" x14ac:dyDescent="0.35">
      <c r="B7" s="10" t="s">
        <v>52</v>
      </c>
      <c r="C7" s="22">
        <v>2021</v>
      </c>
      <c r="D7" s="22">
        <v>949</v>
      </c>
      <c r="E7" s="22">
        <v>1065</v>
      </c>
      <c r="G7" s="22">
        <v>300</v>
      </c>
      <c r="H7" s="22">
        <v>334</v>
      </c>
      <c r="I7" s="22">
        <v>360</v>
      </c>
      <c r="J7" s="22">
        <v>360</v>
      </c>
      <c r="K7" s="22">
        <v>299</v>
      </c>
      <c r="L7" s="22">
        <v>368</v>
      </c>
      <c r="N7" s="22">
        <v>178</v>
      </c>
      <c r="O7" s="22">
        <v>50</v>
      </c>
      <c r="P7" s="22">
        <v>101</v>
      </c>
      <c r="Q7" s="22">
        <v>90</v>
      </c>
      <c r="R7" s="22">
        <v>235</v>
      </c>
      <c r="S7" s="22">
        <v>166</v>
      </c>
      <c r="T7" s="22">
        <v>149</v>
      </c>
      <c r="U7" s="22">
        <v>189</v>
      </c>
      <c r="V7" s="22">
        <v>293</v>
      </c>
      <c r="W7" s="22">
        <v>257</v>
      </c>
      <c r="X7" s="22">
        <v>147</v>
      </c>
      <c r="Y7" s="22">
        <v>166</v>
      </c>
    </row>
    <row r="8" spans="2:28" x14ac:dyDescent="0.35">
      <c r="B8" s="7" t="s">
        <v>53</v>
      </c>
      <c r="C8" s="13">
        <v>2021</v>
      </c>
      <c r="D8" s="13">
        <v>998</v>
      </c>
      <c r="E8" s="13">
        <v>1021</v>
      </c>
      <c r="G8" s="13">
        <v>280</v>
      </c>
      <c r="H8" s="13">
        <v>345</v>
      </c>
      <c r="I8" s="13">
        <v>344</v>
      </c>
      <c r="J8" s="13">
        <v>344</v>
      </c>
      <c r="K8" s="13">
        <v>286</v>
      </c>
      <c r="L8" s="13">
        <v>423</v>
      </c>
      <c r="N8" s="13">
        <v>182</v>
      </c>
      <c r="O8" s="13">
        <v>60</v>
      </c>
      <c r="P8" s="13">
        <v>101</v>
      </c>
      <c r="Q8" s="13">
        <v>81</v>
      </c>
      <c r="R8" s="13">
        <v>222</v>
      </c>
      <c r="S8" s="13">
        <v>162</v>
      </c>
      <c r="T8" s="13">
        <v>141</v>
      </c>
      <c r="U8" s="13">
        <v>182</v>
      </c>
      <c r="V8" s="13">
        <v>283</v>
      </c>
      <c r="W8" s="13">
        <v>263</v>
      </c>
      <c r="X8" s="13">
        <v>162</v>
      </c>
      <c r="Y8" s="13">
        <v>182</v>
      </c>
    </row>
    <row r="9" spans="2:28" ht="19" customHeight="1" x14ac:dyDescent="0.35">
      <c r="B9" s="18" t="s">
        <v>55</v>
      </c>
      <c r="C9" s="17">
        <v>5.383024288972995E-2</v>
      </c>
      <c r="D9" s="17">
        <v>5.3588873849283493E-2</v>
      </c>
      <c r="E9" s="17">
        <v>5.4201598413443963E-2</v>
      </c>
      <c r="G9" s="17">
        <v>7.8311728358571128E-2</v>
      </c>
      <c r="H9" s="17">
        <v>4.696250167510127E-2</v>
      </c>
      <c r="I9" s="17">
        <v>3.9862832026290533E-2</v>
      </c>
      <c r="J9" s="17">
        <v>5.4333477164990457E-2</v>
      </c>
      <c r="K9" s="17">
        <v>5.9132332647916078E-2</v>
      </c>
      <c r="L9" s="17">
        <v>5.0574365398411647E-2</v>
      </c>
      <c r="N9" s="17">
        <v>5.0974635691212009E-2</v>
      </c>
      <c r="O9" s="17">
        <v>5.9075555321935813E-2</v>
      </c>
      <c r="P9" s="17">
        <v>5.4300269664244068E-2</v>
      </c>
      <c r="Q9" s="17">
        <v>5.7438601622297712E-2</v>
      </c>
      <c r="R9" s="17">
        <v>3.4340118630945521E-2</v>
      </c>
      <c r="S9" s="17">
        <v>4.3174326134631041E-2</v>
      </c>
      <c r="T9" s="17">
        <v>6.5733301992755733E-2</v>
      </c>
      <c r="U9" s="17">
        <v>7.1089206646748351E-2</v>
      </c>
      <c r="V9" s="17">
        <v>5.6192001206845359E-2</v>
      </c>
      <c r="W9" s="17">
        <v>6.8673976155180533E-2</v>
      </c>
      <c r="X9" s="17">
        <v>4.0182399409640308E-2</v>
      </c>
      <c r="Y9" s="17">
        <v>4.6893648082982492E-2</v>
      </c>
    </row>
    <row r="10" spans="2:28" ht="19" customHeight="1" x14ac:dyDescent="0.35">
      <c r="B10" s="18" t="s">
        <v>56</v>
      </c>
      <c r="C10" s="17">
        <v>0.18952336528564279</v>
      </c>
      <c r="D10" s="17">
        <v>0.1839902066106322</v>
      </c>
      <c r="E10" s="17">
        <v>0.19473244509989029</v>
      </c>
      <c r="G10" s="17">
        <v>0.192039507308021</v>
      </c>
      <c r="H10" s="17">
        <v>0.21031127940559699</v>
      </c>
      <c r="I10" s="17">
        <v>0.20363696010071231</v>
      </c>
      <c r="J10" s="17">
        <v>0.2254908205251196</v>
      </c>
      <c r="K10" s="17">
        <v>0.21507096791493679</v>
      </c>
      <c r="L10" s="17">
        <v>0.11307419908008449</v>
      </c>
      <c r="N10" s="17">
        <v>0.22836260246011669</v>
      </c>
      <c r="O10" s="17">
        <v>0.1852765588086891</v>
      </c>
      <c r="P10" s="17">
        <v>0.18943165677862611</v>
      </c>
      <c r="Q10" s="17">
        <v>0.26375616014385722</v>
      </c>
      <c r="R10" s="17">
        <v>0.2092060809848765</v>
      </c>
      <c r="S10" s="17">
        <v>0.16747365711215639</v>
      </c>
      <c r="T10" s="17">
        <v>0.20636338080873609</v>
      </c>
      <c r="U10" s="17">
        <v>0.19396734985641861</v>
      </c>
      <c r="V10" s="17">
        <v>0.19176353464260371</v>
      </c>
      <c r="W10" s="17">
        <v>0.16447271265001551</v>
      </c>
      <c r="X10" s="17">
        <v>0.1951221439626013</v>
      </c>
      <c r="Y10" s="17">
        <v>0.12495806492278</v>
      </c>
    </row>
    <row r="11" spans="2:28" ht="32" customHeight="1" x14ac:dyDescent="0.35">
      <c r="B11" s="18" t="s">
        <v>57</v>
      </c>
      <c r="C11" s="17">
        <v>0.28354356635168487</v>
      </c>
      <c r="D11" s="17">
        <v>0.2803894188728851</v>
      </c>
      <c r="E11" s="17">
        <v>0.28705531399327788</v>
      </c>
      <c r="G11" s="17">
        <v>0.32049900147265747</v>
      </c>
      <c r="H11" s="17">
        <v>0.28521780303552269</v>
      </c>
      <c r="I11" s="17">
        <v>0.27182524617322579</v>
      </c>
      <c r="J11" s="17">
        <v>0.30782256806749092</v>
      </c>
      <c r="K11" s="17">
        <v>0.27688400719160772</v>
      </c>
      <c r="L11" s="17">
        <v>0.25203796235579418</v>
      </c>
      <c r="N11" s="17">
        <v>0.3014374038355917</v>
      </c>
      <c r="O11" s="17">
        <v>0.30540811168825749</v>
      </c>
      <c r="P11" s="17">
        <v>0.30182792964507499</v>
      </c>
      <c r="Q11" s="17">
        <v>0.2498050300317334</v>
      </c>
      <c r="R11" s="17">
        <v>0.27165553650434632</v>
      </c>
      <c r="S11" s="17">
        <v>0.31859530170949357</v>
      </c>
      <c r="T11" s="17">
        <v>0.21452258489264511</v>
      </c>
      <c r="U11" s="17">
        <v>0.33252706362610768</v>
      </c>
      <c r="V11" s="17">
        <v>0.2419407531066598</v>
      </c>
      <c r="W11" s="17">
        <v>0.30652840108611512</v>
      </c>
      <c r="X11" s="17">
        <v>0.29943078656550082</v>
      </c>
      <c r="Y11" s="17">
        <v>0.26843474331558659</v>
      </c>
    </row>
    <row r="12" spans="2:28" ht="19" customHeight="1" x14ac:dyDescent="0.35">
      <c r="B12" s="18" t="s">
        <v>58</v>
      </c>
      <c r="C12" s="17">
        <v>0.32217433039088211</v>
      </c>
      <c r="D12" s="17">
        <v>0.31508969901623413</v>
      </c>
      <c r="E12" s="17">
        <v>0.32868133307245923</v>
      </c>
      <c r="G12" s="17">
        <v>0.33099941010537148</v>
      </c>
      <c r="H12" s="17">
        <v>0.29913046298804041</v>
      </c>
      <c r="I12" s="17">
        <v>0.27720823791604132</v>
      </c>
      <c r="J12" s="17">
        <v>0.2931043735850114</v>
      </c>
      <c r="K12" s="17">
        <v>0.32691248863471578</v>
      </c>
      <c r="L12" s="17">
        <v>0.39196467770143489</v>
      </c>
      <c r="N12" s="17">
        <v>0.30727716312253212</v>
      </c>
      <c r="O12" s="17">
        <v>0.38379129155005381</v>
      </c>
      <c r="P12" s="17">
        <v>0.36768624861588872</v>
      </c>
      <c r="Q12" s="17">
        <v>0.31428758035254578</v>
      </c>
      <c r="R12" s="17">
        <v>0.31348011649051949</v>
      </c>
      <c r="S12" s="17">
        <v>0.29358660237674228</v>
      </c>
      <c r="T12" s="17">
        <v>0.36812325779591348</v>
      </c>
      <c r="U12" s="17">
        <v>0.27931881039210432</v>
      </c>
      <c r="V12" s="17">
        <v>0.29988833505828061</v>
      </c>
      <c r="W12" s="17">
        <v>0.32942280014430247</v>
      </c>
      <c r="X12" s="17">
        <v>0.33570160033219137</v>
      </c>
      <c r="Y12" s="17">
        <v>0.35045878955144388</v>
      </c>
    </row>
    <row r="13" spans="2:28" ht="19" customHeight="1" x14ac:dyDescent="0.35">
      <c r="B13" s="18" t="s">
        <v>59</v>
      </c>
      <c r="C13" s="17">
        <v>0.12562243803384579</v>
      </c>
      <c r="D13" s="17">
        <v>0.1498135148416867</v>
      </c>
      <c r="E13" s="17">
        <v>0.10229181713574149</v>
      </c>
      <c r="G13" s="17">
        <v>6.8987594524388018E-2</v>
      </c>
      <c r="H13" s="17">
        <v>0.12598005040842319</v>
      </c>
      <c r="I13" s="17">
        <v>0.18324154004768881</v>
      </c>
      <c r="J13" s="17">
        <v>8.3048134750418001E-2</v>
      </c>
      <c r="K13" s="17">
        <v>9.5999987190317909E-2</v>
      </c>
      <c r="L13" s="17">
        <v>0.17056748835995439</v>
      </c>
      <c r="N13" s="17">
        <v>8.735001754612616E-2</v>
      </c>
      <c r="O13" s="17">
        <v>4.306295176000792E-2</v>
      </c>
      <c r="P13" s="17">
        <v>5.6152844871555731E-2</v>
      </c>
      <c r="Q13" s="17">
        <v>0.1106052354383644</v>
      </c>
      <c r="R13" s="17">
        <v>0.1392344992662064</v>
      </c>
      <c r="S13" s="17">
        <v>0.13809390750444731</v>
      </c>
      <c r="T13" s="17">
        <v>0.13794426727328371</v>
      </c>
      <c r="U13" s="17">
        <v>0.1050403693290964</v>
      </c>
      <c r="V13" s="17">
        <v>0.1757477520688665</v>
      </c>
      <c r="W13" s="17">
        <v>0.1204689043973424</v>
      </c>
      <c r="X13" s="17">
        <v>0.1162293147225029</v>
      </c>
      <c r="Y13" s="17">
        <v>0.15754429905622599</v>
      </c>
    </row>
    <row r="14" spans="2:28" ht="19" customHeight="1" x14ac:dyDescent="0.35">
      <c r="B14" s="18" t="s">
        <v>60</v>
      </c>
      <c r="C14" s="17">
        <v>2.5306057048214519E-2</v>
      </c>
      <c r="D14" s="17">
        <v>1.7128286809278519E-2</v>
      </c>
      <c r="E14" s="17">
        <v>3.303749228518707E-2</v>
      </c>
      <c r="G14" s="17">
        <v>9.1627582309906554E-3</v>
      </c>
      <c r="H14" s="17">
        <v>3.2397902487315368E-2</v>
      </c>
      <c r="I14" s="17">
        <v>2.4225183736041191E-2</v>
      </c>
      <c r="J14" s="17">
        <v>3.6200625906969743E-2</v>
      </c>
      <c r="K14" s="17">
        <v>2.600021642050555E-2</v>
      </c>
      <c r="L14" s="17">
        <v>2.1781307104320038E-2</v>
      </c>
      <c r="N14" s="17">
        <v>2.4598177344421261E-2</v>
      </c>
      <c r="O14" s="17">
        <v>2.338553087105601E-2</v>
      </c>
      <c r="P14" s="17">
        <v>3.0601050424610299E-2</v>
      </c>
      <c r="Q14" s="17">
        <v>4.1073924112015308E-3</v>
      </c>
      <c r="R14" s="17">
        <v>3.2083648123105712E-2</v>
      </c>
      <c r="S14" s="17">
        <v>3.9076205162529437E-2</v>
      </c>
      <c r="T14" s="17">
        <v>7.3132072366657447E-3</v>
      </c>
      <c r="U14" s="17">
        <v>1.8057200149524791E-2</v>
      </c>
      <c r="V14" s="17">
        <v>3.446762391674419E-2</v>
      </c>
      <c r="W14" s="17">
        <v>1.043320556704389E-2</v>
      </c>
      <c r="X14" s="17">
        <v>1.3333755007563191E-2</v>
      </c>
      <c r="Y14" s="17">
        <v>5.1710455070981119E-2</v>
      </c>
    </row>
    <row r="16" spans="2:28" x14ac:dyDescent="0.35">
      <c r="B16" t="s">
        <v>89</v>
      </c>
    </row>
    <row r="17" spans="2:2" x14ac:dyDescent="0.35">
      <c r="B17" t="s">
        <v>9</v>
      </c>
    </row>
    <row r="19" spans="2:2" x14ac:dyDescent="0.35">
      <c r="B19" s="5" t="str">
        <f>HYPERLINK("#Contents!A1", "Return to Contents")</f>
        <v>Return to Contents</v>
      </c>
    </row>
  </sheetData>
  <mergeCells count="4">
    <mergeCell ref="D2:AB2"/>
    <mergeCell ref="G5:L5"/>
    <mergeCell ref="D5:E5"/>
    <mergeCell ref="N5:Y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B18"/>
  <sheetViews>
    <sheetView showGridLines="0" workbookViewId="0">
      <pane xSplit="2" topLeftCell="C1" activePane="topRight" state="frozen"/>
      <selection activeCell="D3" sqref="D3"/>
      <selection pane="topRight" activeCell="I12" sqref="I12"/>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61</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c r="N5" s="26" t="s">
        <v>30</v>
      </c>
      <c r="O5" s="27"/>
      <c r="P5" s="27"/>
      <c r="Q5" s="27"/>
      <c r="R5" s="27"/>
      <c r="S5" s="27"/>
      <c r="T5" s="27"/>
      <c r="U5" s="27"/>
      <c r="V5" s="27"/>
      <c r="W5" s="27"/>
      <c r="X5" s="27"/>
      <c r="Y5" s="27"/>
    </row>
    <row r="6" spans="2:28" ht="43.5" x14ac:dyDescent="0.35">
      <c r="C6" s="20" t="s">
        <v>31</v>
      </c>
      <c r="D6" s="21" t="s">
        <v>32</v>
      </c>
      <c r="E6" s="21" t="s">
        <v>33</v>
      </c>
      <c r="G6" s="21" t="s">
        <v>34</v>
      </c>
      <c r="H6" s="21" t="s">
        <v>35</v>
      </c>
      <c r="I6" s="21" t="s">
        <v>36</v>
      </c>
      <c r="J6" s="21" t="s">
        <v>37</v>
      </c>
      <c r="K6" s="21" t="s">
        <v>38</v>
      </c>
      <c r="L6" s="21" t="s">
        <v>39</v>
      </c>
      <c r="N6" s="21" t="s">
        <v>40</v>
      </c>
      <c r="O6" s="21" t="s">
        <v>41</v>
      </c>
      <c r="P6" s="21" t="s">
        <v>42</v>
      </c>
      <c r="Q6" s="21" t="s">
        <v>43</v>
      </c>
      <c r="R6" s="21" t="s">
        <v>44</v>
      </c>
      <c r="S6" s="21" t="s">
        <v>45</v>
      </c>
      <c r="T6" s="21" t="s">
        <v>46</v>
      </c>
      <c r="U6" s="21" t="s">
        <v>47</v>
      </c>
      <c r="V6" s="21" t="s">
        <v>48</v>
      </c>
      <c r="W6" s="21" t="s">
        <v>49</v>
      </c>
      <c r="X6" s="21" t="s">
        <v>50</v>
      </c>
      <c r="Y6" s="21" t="s">
        <v>51</v>
      </c>
    </row>
    <row r="7" spans="2:28" x14ac:dyDescent="0.35">
      <c r="B7" s="10" t="s">
        <v>52</v>
      </c>
      <c r="C7" s="22">
        <v>2021</v>
      </c>
      <c r="D7" s="22">
        <v>949</v>
      </c>
      <c r="E7" s="22">
        <v>1065</v>
      </c>
      <c r="G7" s="22">
        <v>300</v>
      </c>
      <c r="H7" s="22">
        <v>334</v>
      </c>
      <c r="I7" s="22">
        <v>360</v>
      </c>
      <c r="J7" s="22">
        <v>360</v>
      </c>
      <c r="K7" s="22">
        <v>299</v>
      </c>
      <c r="L7" s="22">
        <v>368</v>
      </c>
      <c r="N7" s="22">
        <v>178</v>
      </c>
      <c r="O7" s="22">
        <v>50</v>
      </c>
      <c r="P7" s="22">
        <v>101</v>
      </c>
      <c r="Q7" s="22">
        <v>90</v>
      </c>
      <c r="R7" s="22">
        <v>235</v>
      </c>
      <c r="S7" s="22">
        <v>166</v>
      </c>
      <c r="T7" s="22">
        <v>149</v>
      </c>
      <c r="U7" s="22">
        <v>189</v>
      </c>
      <c r="V7" s="22">
        <v>293</v>
      </c>
      <c r="W7" s="22">
        <v>257</v>
      </c>
      <c r="X7" s="22">
        <v>147</v>
      </c>
      <c r="Y7" s="22">
        <v>166</v>
      </c>
    </row>
    <row r="8" spans="2:28" x14ac:dyDescent="0.35">
      <c r="B8" s="7" t="s">
        <v>53</v>
      </c>
      <c r="C8" s="13">
        <v>2021</v>
      </c>
      <c r="D8" s="13">
        <v>998</v>
      </c>
      <c r="E8" s="13">
        <v>1021</v>
      </c>
      <c r="G8" s="13">
        <v>280</v>
      </c>
      <c r="H8" s="13">
        <v>345</v>
      </c>
      <c r="I8" s="13">
        <v>344</v>
      </c>
      <c r="J8" s="13">
        <v>344</v>
      </c>
      <c r="K8" s="13">
        <v>286</v>
      </c>
      <c r="L8" s="13">
        <v>423</v>
      </c>
      <c r="N8" s="13">
        <v>182</v>
      </c>
      <c r="O8" s="13">
        <v>60</v>
      </c>
      <c r="P8" s="13">
        <v>101</v>
      </c>
      <c r="Q8" s="13">
        <v>81</v>
      </c>
      <c r="R8" s="13">
        <v>222</v>
      </c>
      <c r="S8" s="13">
        <v>162</v>
      </c>
      <c r="T8" s="13">
        <v>141</v>
      </c>
      <c r="U8" s="13">
        <v>182</v>
      </c>
      <c r="V8" s="13">
        <v>283</v>
      </c>
      <c r="W8" s="13">
        <v>263</v>
      </c>
      <c r="X8" s="13">
        <v>162</v>
      </c>
      <c r="Y8" s="13">
        <v>182</v>
      </c>
    </row>
    <row r="9" spans="2:28" ht="19" customHeight="1" x14ac:dyDescent="0.35">
      <c r="B9" s="18" t="s">
        <v>62</v>
      </c>
      <c r="C9" s="17">
        <v>7.3395776657202663E-2</v>
      </c>
      <c r="D9" s="17">
        <v>9.3577605283095153E-2</v>
      </c>
      <c r="E9" s="17">
        <v>5.3852789219259643E-2</v>
      </c>
      <c r="G9" s="17">
        <v>7.1506989978575658E-2</v>
      </c>
      <c r="H9" s="17">
        <v>8.4502217067047317E-2</v>
      </c>
      <c r="I9" s="17">
        <v>9.2618613865956712E-2</v>
      </c>
      <c r="J9" s="17">
        <v>5.4216468869058267E-2</v>
      </c>
      <c r="K9" s="17">
        <v>9.075760941124171E-2</v>
      </c>
      <c r="L9" s="17">
        <v>5.3858551798912767E-2</v>
      </c>
      <c r="N9" s="17">
        <v>9.3228696262707508E-2</v>
      </c>
      <c r="O9" s="17">
        <v>9.7742365710887097E-2</v>
      </c>
      <c r="P9" s="17">
        <v>5.4180641801581143E-2</v>
      </c>
      <c r="Q9" s="17">
        <v>4.3267280658661721E-2</v>
      </c>
      <c r="R9" s="17">
        <v>7.0109578532665917E-2</v>
      </c>
      <c r="S9" s="17">
        <v>7.6955359650295582E-2</v>
      </c>
      <c r="T9" s="17">
        <v>6.0895933053579522E-2</v>
      </c>
      <c r="U9" s="17">
        <v>7.1484737937496184E-2</v>
      </c>
      <c r="V9" s="17">
        <v>9.2830239841858411E-2</v>
      </c>
      <c r="W9" s="17">
        <v>8.138403436848167E-2</v>
      </c>
      <c r="X9" s="17">
        <v>4.1058382916580247E-2</v>
      </c>
      <c r="Y9" s="17">
        <v>6.9064784274938756E-2</v>
      </c>
    </row>
    <row r="10" spans="2:28" ht="19" customHeight="1" x14ac:dyDescent="0.35">
      <c r="B10" s="18" t="s">
        <v>63</v>
      </c>
      <c r="C10" s="17">
        <v>0.335152670236263</v>
      </c>
      <c r="D10" s="17">
        <v>0.35470367811098752</v>
      </c>
      <c r="E10" s="17">
        <v>0.31626166047917159</v>
      </c>
      <c r="G10" s="17">
        <v>0.28270137551912472</v>
      </c>
      <c r="H10" s="17">
        <v>0.30572382481713528</v>
      </c>
      <c r="I10" s="17">
        <v>0.32578632634898619</v>
      </c>
      <c r="J10" s="17">
        <v>0.36567266313948482</v>
      </c>
      <c r="K10" s="17">
        <v>0.39040259023074009</v>
      </c>
      <c r="L10" s="17">
        <v>0.33937038401118391</v>
      </c>
      <c r="N10" s="17">
        <v>0.35345160526104757</v>
      </c>
      <c r="O10" s="17">
        <v>0.41501206356362352</v>
      </c>
      <c r="P10" s="17">
        <v>0.40236678791244762</v>
      </c>
      <c r="Q10" s="17">
        <v>0.32403714438823922</v>
      </c>
      <c r="R10" s="17">
        <v>0.35900877707085449</v>
      </c>
      <c r="S10" s="17">
        <v>0.39362369852382112</v>
      </c>
      <c r="T10" s="17">
        <v>0.32406933549434253</v>
      </c>
      <c r="U10" s="17">
        <v>0.32113497096514582</v>
      </c>
      <c r="V10" s="17">
        <v>0.34128389544816012</v>
      </c>
      <c r="W10" s="17">
        <v>0.31853404587213019</v>
      </c>
      <c r="X10" s="17">
        <v>0.26664797534222368</v>
      </c>
      <c r="Y10" s="17">
        <v>0.2750908781075812</v>
      </c>
    </row>
    <row r="11" spans="2:28" ht="19" customHeight="1" x14ac:dyDescent="0.35">
      <c r="B11" s="18" t="s">
        <v>64</v>
      </c>
      <c r="C11" s="17">
        <v>0.37631494052507308</v>
      </c>
      <c r="D11" s="17">
        <v>0.34936749443385978</v>
      </c>
      <c r="E11" s="17">
        <v>0.40250951002054869</v>
      </c>
      <c r="G11" s="17">
        <v>0.47976892569689628</v>
      </c>
      <c r="H11" s="17">
        <v>0.39743728890040059</v>
      </c>
      <c r="I11" s="17">
        <v>0.37067004782644458</v>
      </c>
      <c r="J11" s="17">
        <v>0.35079670766569188</v>
      </c>
      <c r="K11" s="17">
        <v>0.31588865831058688</v>
      </c>
      <c r="L11" s="17">
        <v>0.35673512563139209</v>
      </c>
      <c r="N11" s="17">
        <v>0.33557300703339721</v>
      </c>
      <c r="O11" s="17">
        <v>0.28437733893516493</v>
      </c>
      <c r="P11" s="17">
        <v>0.375580613004866</v>
      </c>
      <c r="Q11" s="17">
        <v>0.43431348193189451</v>
      </c>
      <c r="R11" s="17">
        <v>0.39937303452335088</v>
      </c>
      <c r="S11" s="17">
        <v>0.28878638006664348</v>
      </c>
      <c r="T11" s="17">
        <v>0.36999953944822739</v>
      </c>
      <c r="U11" s="17">
        <v>0.43435983211743168</v>
      </c>
      <c r="V11" s="17">
        <v>0.33016678174590069</v>
      </c>
      <c r="W11" s="17">
        <v>0.40232938687314551</v>
      </c>
      <c r="X11" s="17">
        <v>0.48558454867494022</v>
      </c>
      <c r="Y11" s="17">
        <v>0.35549609137015359</v>
      </c>
    </row>
    <row r="12" spans="2:28" ht="19" customHeight="1" x14ac:dyDescent="0.35">
      <c r="B12" s="18" t="s">
        <v>65</v>
      </c>
      <c r="C12" s="17">
        <v>0.1086425071983704</v>
      </c>
      <c r="D12" s="17">
        <v>0.11539429707004149</v>
      </c>
      <c r="E12" s="17">
        <v>0.1023159774614873</v>
      </c>
      <c r="G12" s="17">
        <v>0.1122154729984194</v>
      </c>
      <c r="H12" s="17">
        <v>0.1189105319622227</v>
      </c>
      <c r="I12" s="17">
        <v>0.12968950256287909</v>
      </c>
      <c r="J12" s="17">
        <v>9.6713541592711533E-2</v>
      </c>
      <c r="K12" s="17">
        <v>7.3518479747640059E-2</v>
      </c>
      <c r="L12" s="17">
        <v>0.1142159404560166</v>
      </c>
      <c r="N12" s="17">
        <v>0.1138455909103406</v>
      </c>
      <c r="O12" s="17">
        <v>0.1238604184277043</v>
      </c>
      <c r="P12" s="17">
        <v>6.171731670504646E-2</v>
      </c>
      <c r="Q12" s="17">
        <v>9.4019414777233787E-2</v>
      </c>
      <c r="R12" s="17">
        <v>9.1736520017307588E-2</v>
      </c>
      <c r="S12" s="17">
        <v>0.14692724022168971</v>
      </c>
      <c r="T12" s="17">
        <v>0.12114071104004551</v>
      </c>
      <c r="U12" s="17">
        <v>9.644909349955251E-2</v>
      </c>
      <c r="V12" s="17">
        <v>0.12950617776472559</v>
      </c>
      <c r="W12" s="17">
        <v>7.4551130334406968E-2</v>
      </c>
      <c r="X12" s="17">
        <v>0.12050335102269789</v>
      </c>
      <c r="Y12" s="17">
        <v>0.12629081565369771</v>
      </c>
    </row>
    <row r="13" spans="2:28" ht="19" customHeight="1" x14ac:dyDescent="0.35">
      <c r="B13" s="18" t="s">
        <v>60</v>
      </c>
      <c r="C13" s="17">
        <v>0.1064941053830908</v>
      </c>
      <c r="D13" s="17">
        <v>8.6956925102016094E-2</v>
      </c>
      <c r="E13" s="17">
        <v>0.12506006281953269</v>
      </c>
      <c r="G13" s="17">
        <v>5.3807235806983739E-2</v>
      </c>
      <c r="H13" s="17">
        <v>9.3426137253194194E-2</v>
      </c>
      <c r="I13" s="17">
        <v>8.1235509395733402E-2</v>
      </c>
      <c r="J13" s="17">
        <v>0.13260061873305359</v>
      </c>
      <c r="K13" s="17">
        <v>0.12943266229979111</v>
      </c>
      <c r="L13" s="17">
        <v>0.13581999810249459</v>
      </c>
      <c r="N13" s="17">
        <v>0.1039011005325071</v>
      </c>
      <c r="O13" s="17">
        <v>7.9007813362620222E-2</v>
      </c>
      <c r="P13" s="17">
        <v>0.1061546405760587</v>
      </c>
      <c r="Q13" s="17">
        <v>0.104362678243971</v>
      </c>
      <c r="R13" s="17">
        <v>7.9772089855820988E-2</v>
      </c>
      <c r="S13" s="17">
        <v>9.3707321537550153E-2</v>
      </c>
      <c r="T13" s="17">
        <v>0.123894480963805</v>
      </c>
      <c r="U13" s="17">
        <v>7.6571365480373729E-2</v>
      </c>
      <c r="V13" s="17">
        <v>0.1062129051993554</v>
      </c>
      <c r="W13" s="17">
        <v>0.12320140255183561</v>
      </c>
      <c r="X13" s="17">
        <v>8.6205742043557826E-2</v>
      </c>
      <c r="Y13" s="17">
        <v>0.1740574305936288</v>
      </c>
    </row>
    <row r="15" spans="2:28" x14ac:dyDescent="0.35">
      <c r="B15" t="s">
        <v>89</v>
      </c>
    </row>
    <row r="16" spans="2:28" x14ac:dyDescent="0.35">
      <c r="B16" t="s">
        <v>9</v>
      </c>
    </row>
    <row r="18" spans="2:2" x14ac:dyDescent="0.35">
      <c r="B18" s="5" t="str">
        <f>HYPERLINK("#Contents!A1", "Return to Contents")</f>
        <v>Return to Contents</v>
      </c>
    </row>
  </sheetData>
  <mergeCells count="4">
    <mergeCell ref="D2:AB2"/>
    <mergeCell ref="G5:L5"/>
    <mergeCell ref="D5:E5"/>
    <mergeCell ref="N5:Y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B18"/>
  <sheetViews>
    <sheetView showGridLines="0" workbookViewId="0">
      <pane xSplit="2" topLeftCell="C1" activePane="topRight" state="frozen"/>
      <selection activeCell="D3" sqref="D3"/>
      <selection pane="topRight" activeCell="D3" sqref="D3"/>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66</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c r="N5" s="26" t="s">
        <v>30</v>
      </c>
      <c r="O5" s="27"/>
      <c r="P5" s="27"/>
      <c r="Q5" s="27"/>
      <c r="R5" s="27"/>
      <c r="S5" s="27"/>
      <c r="T5" s="27"/>
      <c r="U5" s="27"/>
      <c r="V5" s="27"/>
      <c r="W5" s="27"/>
      <c r="X5" s="27"/>
      <c r="Y5" s="27"/>
    </row>
    <row r="6" spans="2:28" ht="43.5" x14ac:dyDescent="0.35">
      <c r="C6" s="20" t="s">
        <v>31</v>
      </c>
      <c r="D6" s="21" t="s">
        <v>32</v>
      </c>
      <c r="E6" s="21" t="s">
        <v>33</v>
      </c>
      <c r="G6" s="21" t="s">
        <v>34</v>
      </c>
      <c r="H6" s="21" t="s">
        <v>35</v>
      </c>
      <c r="I6" s="21" t="s">
        <v>36</v>
      </c>
      <c r="J6" s="21" t="s">
        <v>37</v>
      </c>
      <c r="K6" s="21" t="s">
        <v>38</v>
      </c>
      <c r="L6" s="21" t="s">
        <v>39</v>
      </c>
      <c r="N6" s="21" t="s">
        <v>40</v>
      </c>
      <c r="O6" s="21" t="s">
        <v>41</v>
      </c>
      <c r="P6" s="21" t="s">
        <v>42</v>
      </c>
      <c r="Q6" s="21" t="s">
        <v>43</v>
      </c>
      <c r="R6" s="21" t="s">
        <v>44</v>
      </c>
      <c r="S6" s="21" t="s">
        <v>45</v>
      </c>
      <c r="T6" s="21" t="s">
        <v>46</v>
      </c>
      <c r="U6" s="21" t="s">
        <v>47</v>
      </c>
      <c r="V6" s="21" t="s">
        <v>48</v>
      </c>
      <c r="W6" s="21" t="s">
        <v>49</v>
      </c>
      <c r="X6" s="21" t="s">
        <v>50</v>
      </c>
      <c r="Y6" s="21" t="s">
        <v>51</v>
      </c>
    </row>
    <row r="7" spans="2:28" x14ac:dyDescent="0.35">
      <c r="B7" s="10" t="s">
        <v>52</v>
      </c>
      <c r="C7" s="22">
        <v>2021</v>
      </c>
      <c r="D7" s="22">
        <v>949</v>
      </c>
      <c r="E7" s="22">
        <v>1065</v>
      </c>
      <c r="G7" s="22">
        <v>300</v>
      </c>
      <c r="H7" s="22">
        <v>334</v>
      </c>
      <c r="I7" s="22">
        <v>360</v>
      </c>
      <c r="J7" s="22">
        <v>360</v>
      </c>
      <c r="K7" s="22">
        <v>299</v>
      </c>
      <c r="L7" s="22">
        <v>368</v>
      </c>
      <c r="N7" s="22">
        <v>178</v>
      </c>
      <c r="O7" s="22">
        <v>50</v>
      </c>
      <c r="P7" s="22">
        <v>101</v>
      </c>
      <c r="Q7" s="22">
        <v>90</v>
      </c>
      <c r="R7" s="22">
        <v>235</v>
      </c>
      <c r="S7" s="22">
        <v>166</v>
      </c>
      <c r="T7" s="22">
        <v>149</v>
      </c>
      <c r="U7" s="22">
        <v>189</v>
      </c>
      <c r="V7" s="22">
        <v>293</v>
      </c>
      <c r="W7" s="22">
        <v>257</v>
      </c>
      <c r="X7" s="22">
        <v>147</v>
      </c>
      <c r="Y7" s="22">
        <v>166</v>
      </c>
    </row>
    <row r="8" spans="2:28" x14ac:dyDescent="0.35">
      <c r="B8" s="7" t="s">
        <v>53</v>
      </c>
      <c r="C8" s="13">
        <v>2021</v>
      </c>
      <c r="D8" s="13">
        <v>998</v>
      </c>
      <c r="E8" s="13">
        <v>1021</v>
      </c>
      <c r="G8" s="13">
        <v>280</v>
      </c>
      <c r="H8" s="13">
        <v>345</v>
      </c>
      <c r="I8" s="13">
        <v>344</v>
      </c>
      <c r="J8" s="13">
        <v>344</v>
      </c>
      <c r="K8" s="13">
        <v>286</v>
      </c>
      <c r="L8" s="13">
        <v>423</v>
      </c>
      <c r="N8" s="13">
        <v>182</v>
      </c>
      <c r="O8" s="13">
        <v>60</v>
      </c>
      <c r="P8" s="13">
        <v>101</v>
      </c>
      <c r="Q8" s="13">
        <v>81</v>
      </c>
      <c r="R8" s="13">
        <v>222</v>
      </c>
      <c r="S8" s="13">
        <v>162</v>
      </c>
      <c r="T8" s="13">
        <v>141</v>
      </c>
      <c r="U8" s="13">
        <v>182</v>
      </c>
      <c r="V8" s="13">
        <v>283</v>
      </c>
      <c r="W8" s="13">
        <v>263</v>
      </c>
      <c r="X8" s="13">
        <v>162</v>
      </c>
      <c r="Y8" s="13">
        <v>182</v>
      </c>
    </row>
    <row r="9" spans="2:28" ht="19" customHeight="1" x14ac:dyDescent="0.35">
      <c r="B9" s="18" t="s">
        <v>67</v>
      </c>
      <c r="C9" s="17">
        <v>0.25680882772174529</v>
      </c>
      <c r="D9" s="17">
        <v>0.28385978616916069</v>
      </c>
      <c r="E9" s="17">
        <v>0.23034833301674451</v>
      </c>
      <c r="G9" s="17">
        <v>0.17770963187258629</v>
      </c>
      <c r="H9" s="17">
        <v>0.1859170787521873</v>
      </c>
      <c r="I9" s="17">
        <v>0.21274906297548041</v>
      </c>
      <c r="J9" s="17">
        <v>0.24893546365925279</v>
      </c>
      <c r="K9" s="17">
        <v>0.33515269658910007</v>
      </c>
      <c r="L9" s="17">
        <v>0.35612113369820791</v>
      </c>
      <c r="N9" s="17">
        <v>0.29193745883596373</v>
      </c>
      <c r="O9" s="17">
        <v>0.24134825388806661</v>
      </c>
      <c r="P9" s="17">
        <v>0.23702512970315581</v>
      </c>
      <c r="Q9" s="17">
        <v>0.3505365793632651</v>
      </c>
      <c r="R9" s="17">
        <v>0.18730165589007369</v>
      </c>
      <c r="S9" s="17">
        <v>0.25222813775943492</v>
      </c>
      <c r="T9" s="17">
        <v>0.21058263582747749</v>
      </c>
      <c r="U9" s="17">
        <v>0.25521350089457961</v>
      </c>
      <c r="V9" s="17">
        <v>0.27547563749094373</v>
      </c>
      <c r="W9" s="17">
        <v>0.33602863425743268</v>
      </c>
      <c r="X9" s="17">
        <v>0.2028544079999848</v>
      </c>
      <c r="Y9" s="17">
        <v>0.22683353662384409</v>
      </c>
    </row>
    <row r="10" spans="2:28" ht="19" customHeight="1" x14ac:dyDescent="0.35">
      <c r="B10" s="18" t="s">
        <v>68</v>
      </c>
      <c r="C10" s="17">
        <v>0.30634732091998079</v>
      </c>
      <c r="D10" s="17">
        <v>0.30174574686766997</v>
      </c>
      <c r="E10" s="17">
        <v>0.31051334715431711</v>
      </c>
      <c r="G10" s="17">
        <v>0.24945100662369951</v>
      </c>
      <c r="H10" s="17">
        <v>0.25457590691713378</v>
      </c>
      <c r="I10" s="17">
        <v>0.28726986639079322</v>
      </c>
      <c r="J10" s="17">
        <v>0.35106651897792812</v>
      </c>
      <c r="K10" s="17">
        <v>0.33905976210898903</v>
      </c>
      <c r="L10" s="17">
        <v>0.34325200408835999</v>
      </c>
      <c r="N10" s="17">
        <v>0.29612287298429413</v>
      </c>
      <c r="O10" s="17">
        <v>0.41998187808155579</v>
      </c>
      <c r="P10" s="17">
        <v>0.37810984705029532</v>
      </c>
      <c r="Q10" s="17">
        <v>0.22693498436077761</v>
      </c>
      <c r="R10" s="17">
        <v>0.34179297585273438</v>
      </c>
      <c r="S10" s="17">
        <v>0.29282814322818068</v>
      </c>
      <c r="T10" s="17">
        <v>0.31480071771390661</v>
      </c>
      <c r="U10" s="17">
        <v>0.2219322268384708</v>
      </c>
      <c r="V10" s="17">
        <v>0.2515378676899987</v>
      </c>
      <c r="W10" s="17">
        <v>0.32933066470811989</v>
      </c>
      <c r="X10" s="17">
        <v>0.35388751197180202</v>
      </c>
      <c r="Y10" s="17">
        <v>0.33098948360034158</v>
      </c>
    </row>
    <row r="11" spans="2:28" ht="19" customHeight="1" x14ac:dyDescent="0.35">
      <c r="B11" s="18" t="s">
        <v>69</v>
      </c>
      <c r="C11" s="17">
        <v>0.2438416276812595</v>
      </c>
      <c r="D11" s="17">
        <v>0.23564897121570599</v>
      </c>
      <c r="E11" s="17">
        <v>0.25171469507163458</v>
      </c>
      <c r="G11" s="17">
        <v>0.32546736640235452</v>
      </c>
      <c r="H11" s="17">
        <v>0.351492910915912</v>
      </c>
      <c r="I11" s="17">
        <v>0.25433704741517171</v>
      </c>
      <c r="J11" s="17">
        <v>0.23173110381038359</v>
      </c>
      <c r="K11" s="17">
        <v>0.16663575500240471</v>
      </c>
      <c r="L11" s="17">
        <v>0.15561463121631891</v>
      </c>
      <c r="N11" s="17">
        <v>0.23230185307671561</v>
      </c>
      <c r="O11" s="17">
        <v>0.21797579515790799</v>
      </c>
      <c r="P11" s="17">
        <v>0.22112017095328079</v>
      </c>
      <c r="Q11" s="17">
        <v>0.20732693727360199</v>
      </c>
      <c r="R11" s="17">
        <v>0.25729961439625149</v>
      </c>
      <c r="S11" s="17">
        <v>0.25976196943826801</v>
      </c>
      <c r="T11" s="17">
        <v>0.26541536752614042</v>
      </c>
      <c r="U11" s="17">
        <v>0.31894374987085677</v>
      </c>
      <c r="V11" s="17">
        <v>0.2502739360079686</v>
      </c>
      <c r="W11" s="17">
        <v>0.19889176193081989</v>
      </c>
      <c r="X11" s="17">
        <v>0.23766057125303741</v>
      </c>
      <c r="Y11" s="17">
        <v>0.23082136718473731</v>
      </c>
    </row>
    <row r="12" spans="2:28" ht="19" customHeight="1" x14ac:dyDescent="0.35">
      <c r="B12" s="18" t="s">
        <v>70</v>
      </c>
      <c r="C12" s="17">
        <v>0.13079691940048679</v>
      </c>
      <c r="D12" s="17">
        <v>0.13381571972649639</v>
      </c>
      <c r="E12" s="17">
        <v>0.1281750993584844</v>
      </c>
      <c r="G12" s="17">
        <v>0.21143147936717929</v>
      </c>
      <c r="H12" s="17">
        <v>0.14969986383647871</v>
      </c>
      <c r="I12" s="17">
        <v>0.1684477961682907</v>
      </c>
      <c r="J12" s="17">
        <v>0.1070609780338591</v>
      </c>
      <c r="K12" s="17">
        <v>9.3683780792913451E-2</v>
      </c>
      <c r="L12" s="17">
        <v>7.581934401833508E-2</v>
      </c>
      <c r="N12" s="17">
        <v>0.10743859795914421</v>
      </c>
      <c r="O12" s="17">
        <v>8.2579187921691194E-2</v>
      </c>
      <c r="P12" s="17">
        <v>6.9051185659115832E-2</v>
      </c>
      <c r="Q12" s="17">
        <v>0.15668559660334841</v>
      </c>
      <c r="R12" s="17">
        <v>0.1240541668951682</v>
      </c>
      <c r="S12" s="17">
        <v>0.1433769874765051</v>
      </c>
      <c r="T12" s="17">
        <v>0.14798795877905491</v>
      </c>
      <c r="U12" s="17">
        <v>0.14798416875015441</v>
      </c>
      <c r="V12" s="17">
        <v>0.168803307476322</v>
      </c>
      <c r="W12" s="17">
        <v>9.1086040380652114E-2</v>
      </c>
      <c r="X12" s="17">
        <v>0.14415731321030631</v>
      </c>
      <c r="Y12" s="17">
        <v>0.1457102807961948</v>
      </c>
    </row>
    <row r="13" spans="2:28" ht="19" customHeight="1" x14ac:dyDescent="0.35">
      <c r="B13" s="18" t="s">
        <v>60</v>
      </c>
      <c r="C13" s="17">
        <v>6.2205304276527387E-2</v>
      </c>
      <c r="D13" s="17">
        <v>4.4929776020966969E-2</v>
      </c>
      <c r="E13" s="17">
        <v>7.9248525398819464E-2</v>
      </c>
      <c r="G13" s="17">
        <v>3.5940515734180313E-2</v>
      </c>
      <c r="H13" s="17">
        <v>5.8314239578288171E-2</v>
      </c>
      <c r="I13" s="17">
        <v>7.7196227050264049E-2</v>
      </c>
      <c r="J13" s="17">
        <v>6.1205935518576463E-2</v>
      </c>
      <c r="K13" s="17">
        <v>6.5468005506592458E-2</v>
      </c>
      <c r="L13" s="17">
        <v>6.919288697877797E-2</v>
      </c>
      <c r="N13" s="17">
        <v>7.219921714388236E-2</v>
      </c>
      <c r="O13" s="17">
        <v>3.8114884950778423E-2</v>
      </c>
      <c r="P13" s="17">
        <v>9.4693666634152115E-2</v>
      </c>
      <c r="Q13" s="17">
        <v>5.8515902399007211E-2</v>
      </c>
      <c r="R13" s="17">
        <v>8.9551586965772145E-2</v>
      </c>
      <c r="S13" s="17">
        <v>5.1804762097611347E-2</v>
      </c>
      <c r="T13" s="17">
        <v>6.1213320153420757E-2</v>
      </c>
      <c r="U13" s="17">
        <v>5.5926353645938502E-2</v>
      </c>
      <c r="V13" s="17">
        <v>5.390925133476715E-2</v>
      </c>
      <c r="W13" s="17">
        <v>4.4662898722975283E-2</v>
      </c>
      <c r="X13" s="17">
        <v>6.1440195564869619E-2</v>
      </c>
      <c r="Y13" s="17">
        <v>6.5645331794882175E-2</v>
      </c>
    </row>
    <row r="15" spans="2:28" x14ac:dyDescent="0.35">
      <c r="B15" t="s">
        <v>89</v>
      </c>
    </row>
    <row r="16" spans="2:28" x14ac:dyDescent="0.35">
      <c r="B16" t="s">
        <v>9</v>
      </c>
    </row>
    <row r="18" spans="2:2" x14ac:dyDescent="0.35">
      <c r="B18" s="5" t="str">
        <f>HYPERLINK("#Contents!A1", "Return to Contents")</f>
        <v>Return to Contents</v>
      </c>
    </row>
  </sheetData>
  <mergeCells count="4">
    <mergeCell ref="D2:AB2"/>
    <mergeCell ref="G5:L5"/>
    <mergeCell ref="D5:E5"/>
    <mergeCell ref="N5:Y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B19"/>
  <sheetViews>
    <sheetView showGridLines="0" workbookViewId="0">
      <pane xSplit="2" topLeftCell="C1" activePane="topRight" state="frozen"/>
      <selection activeCell="N17" sqref="N17"/>
      <selection pane="topRight" activeCell="C12" sqref="C12:C13"/>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71</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342</v>
      </c>
      <c r="D7" s="22">
        <v>157</v>
      </c>
      <c r="E7" s="22">
        <v>184</v>
      </c>
      <c r="G7" s="22">
        <v>54</v>
      </c>
      <c r="H7" s="22">
        <v>54</v>
      </c>
      <c r="I7" s="22">
        <v>63</v>
      </c>
      <c r="J7" s="22">
        <v>55</v>
      </c>
      <c r="K7" s="22">
        <v>54</v>
      </c>
      <c r="L7" s="22">
        <v>62</v>
      </c>
    </row>
    <row r="8" spans="2:28" x14ac:dyDescent="0.35">
      <c r="B8" s="7" t="s">
        <v>53</v>
      </c>
      <c r="C8" s="13">
        <v>341</v>
      </c>
      <c r="D8" s="13">
        <v>163</v>
      </c>
      <c r="E8" s="13">
        <v>177</v>
      </c>
      <c r="G8" s="13">
        <v>48</v>
      </c>
      <c r="H8" s="13">
        <v>56</v>
      </c>
      <c r="I8" s="13">
        <v>60</v>
      </c>
      <c r="J8" s="13">
        <v>54</v>
      </c>
      <c r="K8" s="13">
        <v>54</v>
      </c>
      <c r="L8" s="13">
        <v>69</v>
      </c>
    </row>
    <row r="9" spans="2:28" ht="19" customHeight="1" x14ac:dyDescent="0.35">
      <c r="B9" s="18" t="s">
        <v>72</v>
      </c>
      <c r="C9" s="17">
        <v>0.16722336940061569</v>
      </c>
      <c r="D9" s="17">
        <v>0.24490920790151349</v>
      </c>
      <c r="E9" s="17">
        <v>9.6076272301051868E-2</v>
      </c>
      <c r="G9" s="17">
        <v>8.5760818695337804E-2</v>
      </c>
      <c r="H9" s="17">
        <v>0.17154385768149111</v>
      </c>
      <c r="I9" s="17">
        <v>0.14563911672769539</v>
      </c>
      <c r="J9" s="17">
        <v>0.13283605869037621</v>
      </c>
      <c r="K9" s="17">
        <v>0.17427832730173379</v>
      </c>
      <c r="L9" s="17">
        <v>0.26037714609247342</v>
      </c>
    </row>
    <row r="10" spans="2:28" ht="19" customHeight="1" x14ac:dyDescent="0.35">
      <c r="B10" s="18" t="s">
        <v>73</v>
      </c>
      <c r="C10" s="17">
        <v>9.430285968913367E-2</v>
      </c>
      <c r="D10" s="17">
        <v>9.1487141165551691E-2</v>
      </c>
      <c r="E10" s="17">
        <v>9.7155059321973464E-2</v>
      </c>
      <c r="G10" s="17">
        <v>0.1234429419098195</v>
      </c>
      <c r="H10" s="17">
        <v>0.1187753448751236</v>
      </c>
      <c r="I10" s="17">
        <v>0.140631778507744</v>
      </c>
      <c r="J10" s="17">
        <v>8.2282162463629072E-2</v>
      </c>
      <c r="K10" s="17">
        <v>5.9857783536977717E-2</v>
      </c>
      <c r="L10" s="17">
        <v>5.0032825785611343E-2</v>
      </c>
    </row>
    <row r="11" spans="2:28" ht="32" customHeight="1" x14ac:dyDescent="0.35">
      <c r="B11" s="18" t="s">
        <v>74</v>
      </c>
      <c r="C11" s="17">
        <v>0.15082946492037641</v>
      </c>
      <c r="D11" s="17">
        <v>0.1846364986487079</v>
      </c>
      <c r="E11" s="17">
        <v>0.12008063289115339</v>
      </c>
      <c r="G11" s="17">
        <v>0.18711866057400489</v>
      </c>
      <c r="H11" s="17">
        <v>7.4806857838711702E-2</v>
      </c>
      <c r="I11" s="17">
        <v>0.18858849365507341</v>
      </c>
      <c r="J11" s="17">
        <v>0.1290371080734537</v>
      </c>
      <c r="K11" s="17">
        <v>0.19240662034751899</v>
      </c>
      <c r="L11" s="17">
        <v>0.1393352753011009</v>
      </c>
    </row>
    <row r="12" spans="2:28" ht="19" customHeight="1" x14ac:dyDescent="0.35">
      <c r="B12" s="18" t="s">
        <v>75</v>
      </c>
      <c r="C12" s="17">
        <v>0.27689340946442748</v>
      </c>
      <c r="D12" s="17">
        <v>0.26375009168731411</v>
      </c>
      <c r="E12" s="17">
        <v>0.28976205364577579</v>
      </c>
      <c r="G12" s="17">
        <v>0.30037979714595769</v>
      </c>
      <c r="H12" s="17">
        <v>0.3034952987360201</v>
      </c>
      <c r="I12" s="17">
        <v>0.22966908427833629</v>
      </c>
      <c r="J12" s="17">
        <v>0.30276588728901982</v>
      </c>
      <c r="K12" s="17">
        <v>0.22291730905784779</v>
      </c>
      <c r="L12" s="17">
        <v>0.30169784551716822</v>
      </c>
    </row>
    <row r="13" spans="2:28" ht="19" customHeight="1" x14ac:dyDescent="0.35">
      <c r="B13" s="18" t="s">
        <v>76</v>
      </c>
      <c r="C13" s="17">
        <v>0.29491044899858571</v>
      </c>
      <c r="D13" s="17">
        <v>0.1969677445029597</v>
      </c>
      <c r="E13" s="17">
        <v>0.38326261679590412</v>
      </c>
      <c r="G13" s="17">
        <v>0.30329778167487997</v>
      </c>
      <c r="H13" s="17">
        <v>0.31261102679574593</v>
      </c>
      <c r="I13" s="17">
        <v>0.24888292406644391</v>
      </c>
      <c r="J13" s="17">
        <v>0.33796846656596541</v>
      </c>
      <c r="K13" s="17">
        <v>0.33690095364283129</v>
      </c>
      <c r="L13" s="17">
        <v>0.24855690730364599</v>
      </c>
    </row>
    <row r="14" spans="2:28" ht="19" customHeight="1" x14ac:dyDescent="0.35">
      <c r="B14" s="18" t="s">
        <v>60</v>
      </c>
      <c r="C14" s="17">
        <v>1.5840447526861059E-2</v>
      </c>
      <c r="D14" s="17">
        <v>1.824931609395276E-2</v>
      </c>
      <c r="E14" s="17">
        <v>1.36633650441413E-2</v>
      </c>
      <c r="G14" s="17">
        <v>0</v>
      </c>
      <c r="H14" s="17">
        <v>1.8767614072907741E-2</v>
      </c>
      <c r="I14" s="17">
        <v>4.6588602764707068E-2</v>
      </c>
      <c r="J14" s="17">
        <v>1.51103169175559E-2</v>
      </c>
      <c r="K14" s="17">
        <v>1.3639006113090249E-2</v>
      </c>
      <c r="L14" s="17">
        <v>0</v>
      </c>
    </row>
    <row r="16" spans="2:28" x14ac:dyDescent="0.35">
      <c r="B16" s="19" t="s">
        <v>17</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B19"/>
  <sheetViews>
    <sheetView showGridLines="0" workbookViewId="0">
      <pane xSplit="2" topLeftCell="C1" activePane="topRight" state="frozen"/>
      <selection activeCell="N17" sqref="N17"/>
      <selection pane="topRight" activeCell="C12" sqref="C12:C13"/>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77</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331</v>
      </c>
      <c r="D7" s="22">
        <v>153</v>
      </c>
      <c r="E7" s="22">
        <v>178</v>
      </c>
      <c r="G7" s="22">
        <v>55</v>
      </c>
      <c r="H7" s="22">
        <v>58</v>
      </c>
      <c r="I7" s="22">
        <v>54</v>
      </c>
      <c r="J7" s="22">
        <v>62</v>
      </c>
      <c r="K7" s="22">
        <v>46</v>
      </c>
      <c r="L7" s="22">
        <v>56</v>
      </c>
    </row>
    <row r="8" spans="2:28" x14ac:dyDescent="0.35">
      <c r="B8" s="7" t="s">
        <v>53</v>
      </c>
      <c r="C8" s="13">
        <v>328</v>
      </c>
      <c r="D8" s="13">
        <v>160</v>
      </c>
      <c r="E8" s="13">
        <v>168</v>
      </c>
      <c r="G8" s="13">
        <v>51</v>
      </c>
      <c r="H8" s="13">
        <v>59</v>
      </c>
      <c r="I8" s="13">
        <v>51</v>
      </c>
      <c r="J8" s="13">
        <v>59</v>
      </c>
      <c r="K8" s="13">
        <v>46</v>
      </c>
      <c r="L8" s="13">
        <v>63</v>
      </c>
    </row>
    <row r="9" spans="2:28" ht="19" customHeight="1" x14ac:dyDescent="0.35">
      <c r="B9" s="18" t="s">
        <v>72</v>
      </c>
      <c r="C9" s="17">
        <v>0.1019580899616033</v>
      </c>
      <c r="D9" s="17">
        <v>0.1060165890279139</v>
      </c>
      <c r="E9" s="17">
        <v>9.8087151019953411E-2</v>
      </c>
      <c r="G9" s="17">
        <v>9.8562904092626608E-2</v>
      </c>
      <c r="H9" s="17">
        <v>6.1647574168275987E-2</v>
      </c>
      <c r="I9" s="17">
        <v>9.0464931149806249E-2</v>
      </c>
      <c r="J9" s="17">
        <v>0.1151201632152665</v>
      </c>
      <c r="K9" s="17">
        <v>0.14062084974266439</v>
      </c>
      <c r="L9" s="17">
        <v>0.1109991425393141</v>
      </c>
    </row>
    <row r="10" spans="2:28" ht="19" customHeight="1" x14ac:dyDescent="0.35">
      <c r="B10" s="18" t="s">
        <v>73</v>
      </c>
      <c r="C10" s="17">
        <v>0.1060836652308511</v>
      </c>
      <c r="D10" s="17">
        <v>0.1024086179211733</v>
      </c>
      <c r="E10" s="17">
        <v>0.10958887331664981</v>
      </c>
      <c r="G10" s="17">
        <v>6.2769925525822307E-2</v>
      </c>
      <c r="H10" s="17">
        <v>0.14634712362964311</v>
      </c>
      <c r="I10" s="17">
        <v>8.1883383878297786E-2</v>
      </c>
      <c r="J10" s="17">
        <v>9.1582510067455825E-2</v>
      </c>
      <c r="K10" s="17">
        <v>0.11234049755766171</v>
      </c>
      <c r="L10" s="17">
        <v>0.13233172058226661</v>
      </c>
    </row>
    <row r="11" spans="2:28" ht="32" customHeight="1" x14ac:dyDescent="0.35">
      <c r="B11" s="18" t="s">
        <v>74</v>
      </c>
      <c r="C11" s="17">
        <v>0.1361119634950374</v>
      </c>
      <c r="D11" s="17">
        <v>0.15442339976365499</v>
      </c>
      <c r="E11" s="17">
        <v>0.1186467748694872</v>
      </c>
      <c r="G11" s="17">
        <v>0.2067194163403383</v>
      </c>
      <c r="H11" s="17">
        <v>9.3697968845194976E-2</v>
      </c>
      <c r="I11" s="17">
        <v>0.18568432128914811</v>
      </c>
      <c r="J11" s="17">
        <v>0.15362670487419031</v>
      </c>
      <c r="K11" s="17">
        <v>5.3090368972898989E-2</v>
      </c>
      <c r="L11" s="17">
        <v>0.12226596217716509</v>
      </c>
    </row>
    <row r="12" spans="2:28" ht="19" customHeight="1" x14ac:dyDescent="0.35">
      <c r="B12" s="18" t="s">
        <v>75</v>
      </c>
      <c r="C12" s="17">
        <v>0.37015971351600591</v>
      </c>
      <c r="D12" s="17">
        <v>0.31970843434072388</v>
      </c>
      <c r="E12" s="17">
        <v>0.4182794292101108</v>
      </c>
      <c r="G12" s="17">
        <v>0.26446442633196621</v>
      </c>
      <c r="H12" s="17">
        <v>0.50089120434187939</v>
      </c>
      <c r="I12" s="17">
        <v>0.34365049686469318</v>
      </c>
      <c r="J12" s="17">
        <v>0.3486955831275903</v>
      </c>
      <c r="K12" s="17">
        <v>0.40982568428618671</v>
      </c>
      <c r="L12" s="17">
        <v>0.34697444324865878</v>
      </c>
    </row>
    <row r="13" spans="2:28" ht="19" customHeight="1" x14ac:dyDescent="0.35">
      <c r="B13" s="18" t="s">
        <v>76</v>
      </c>
      <c r="C13" s="17">
        <v>0.26355972828355378</v>
      </c>
      <c r="D13" s="17">
        <v>0.28438322541373179</v>
      </c>
      <c r="E13" s="17">
        <v>0.24369857157868891</v>
      </c>
      <c r="G13" s="17">
        <v>0.36748332770924658</v>
      </c>
      <c r="H13" s="17">
        <v>0.17781902623743709</v>
      </c>
      <c r="I13" s="17">
        <v>0.28131532075923249</v>
      </c>
      <c r="J13" s="17">
        <v>0.26235827966662367</v>
      </c>
      <c r="K13" s="17">
        <v>0.23047655009020651</v>
      </c>
      <c r="L13" s="17">
        <v>0.26986896261726517</v>
      </c>
    </row>
    <row r="14" spans="2:28" ht="19" customHeight="1" x14ac:dyDescent="0.35">
      <c r="B14" s="18" t="s">
        <v>60</v>
      </c>
      <c r="C14" s="17">
        <v>2.2126839512948249E-2</v>
      </c>
      <c r="D14" s="17">
        <v>3.3059733532802178E-2</v>
      </c>
      <c r="E14" s="17">
        <v>1.1699200005109951E-2</v>
      </c>
      <c r="G14" s="17">
        <v>0</v>
      </c>
      <c r="H14" s="17">
        <v>1.9597102777569542E-2</v>
      </c>
      <c r="I14" s="17">
        <v>1.7001546058822189E-2</v>
      </c>
      <c r="J14" s="17">
        <v>2.8616759048873331E-2</v>
      </c>
      <c r="K14" s="17">
        <v>5.3646049350381822E-2</v>
      </c>
      <c r="L14" s="17">
        <v>1.755976883533017E-2</v>
      </c>
    </row>
    <row r="16" spans="2:28" x14ac:dyDescent="0.35">
      <c r="B16" s="19" t="s">
        <v>18</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B19"/>
  <sheetViews>
    <sheetView showGridLines="0" workbookViewId="0">
      <pane xSplit="2" topLeftCell="C1" activePane="topRight" state="frozen"/>
      <selection activeCell="N17" sqref="N17"/>
      <selection pane="topRight" activeCell="C12" sqref="C12:C13"/>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78</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347</v>
      </c>
      <c r="D7" s="22">
        <v>175</v>
      </c>
      <c r="E7" s="22">
        <v>171</v>
      </c>
      <c r="G7" s="22">
        <v>44</v>
      </c>
      <c r="H7" s="22">
        <v>44</v>
      </c>
      <c r="I7" s="22">
        <v>71</v>
      </c>
      <c r="J7" s="22">
        <v>79</v>
      </c>
      <c r="K7" s="22">
        <v>44</v>
      </c>
      <c r="L7" s="22">
        <v>65</v>
      </c>
    </row>
    <row r="8" spans="2:28" x14ac:dyDescent="0.35">
      <c r="B8" s="7" t="s">
        <v>53</v>
      </c>
      <c r="C8" s="13">
        <v>354</v>
      </c>
      <c r="D8" s="13">
        <v>186</v>
      </c>
      <c r="E8" s="13">
        <v>168</v>
      </c>
      <c r="G8" s="13">
        <v>42</v>
      </c>
      <c r="H8" s="13">
        <v>48</v>
      </c>
      <c r="I8" s="13">
        <v>68</v>
      </c>
      <c r="J8" s="13">
        <v>78</v>
      </c>
      <c r="K8" s="13">
        <v>43</v>
      </c>
      <c r="L8" s="13">
        <v>76</v>
      </c>
    </row>
    <row r="9" spans="2:28" ht="19" customHeight="1" x14ac:dyDescent="0.35">
      <c r="B9" s="18" t="s">
        <v>72</v>
      </c>
      <c r="C9" s="17">
        <v>9.8008468851792416E-2</v>
      </c>
      <c r="D9" s="17">
        <v>8.6799388278426703E-2</v>
      </c>
      <c r="E9" s="17">
        <v>0.1085451883803754</v>
      </c>
      <c r="G9" s="17">
        <v>6.5317401312406639E-2</v>
      </c>
      <c r="H9" s="17">
        <v>0.1062773496504355</v>
      </c>
      <c r="I9" s="17">
        <v>0.1152392698866207</v>
      </c>
      <c r="J9" s="17">
        <v>0.1209979867321952</v>
      </c>
      <c r="K9" s="17">
        <v>5.7554109577370831E-2</v>
      </c>
      <c r="L9" s="17">
        <v>9.4412447650238679E-2</v>
      </c>
    </row>
    <row r="10" spans="2:28" ht="19" customHeight="1" x14ac:dyDescent="0.35">
      <c r="B10" s="18" t="s">
        <v>73</v>
      </c>
      <c r="C10" s="17">
        <v>0.1095777785643971</v>
      </c>
      <c r="D10" s="17">
        <v>0.11394183958605621</v>
      </c>
      <c r="E10" s="17">
        <v>0.1049783038908105</v>
      </c>
      <c r="G10" s="17">
        <v>6.9860988693851545E-2</v>
      </c>
      <c r="H10" s="17">
        <v>0.18672932496574901</v>
      </c>
      <c r="I10" s="17">
        <v>9.3312501480109819E-2</v>
      </c>
      <c r="J10" s="17">
        <v>0.12647315873524481</v>
      </c>
      <c r="K10" s="17">
        <v>9.6560189519695153E-2</v>
      </c>
      <c r="L10" s="17">
        <v>8.7523023302833847E-2</v>
      </c>
    </row>
    <row r="11" spans="2:28" ht="32" customHeight="1" x14ac:dyDescent="0.35">
      <c r="B11" s="18" t="s">
        <v>74</v>
      </c>
      <c r="C11" s="17">
        <v>0.16096828807878211</v>
      </c>
      <c r="D11" s="17">
        <v>0.17347400871093269</v>
      </c>
      <c r="E11" s="17">
        <v>0.14747302037327251</v>
      </c>
      <c r="G11" s="17">
        <v>0.12642611633281051</v>
      </c>
      <c r="H11" s="17">
        <v>0.17609758560756361</v>
      </c>
      <c r="I11" s="17">
        <v>0.1942062549531812</v>
      </c>
      <c r="J11" s="17">
        <v>0.14447676803958809</v>
      </c>
      <c r="K11" s="17">
        <v>0.26706859295751689</v>
      </c>
      <c r="L11" s="17">
        <v>9.7734275771575993E-2</v>
      </c>
    </row>
    <row r="12" spans="2:28" ht="19" customHeight="1" x14ac:dyDescent="0.35">
      <c r="B12" s="18" t="s">
        <v>75</v>
      </c>
      <c r="C12" s="17">
        <v>0.33512995555732389</v>
      </c>
      <c r="D12" s="17">
        <v>0.29801836366993428</v>
      </c>
      <c r="E12" s="17">
        <v>0.37685079911657088</v>
      </c>
      <c r="G12" s="17">
        <v>0.33613109689796072</v>
      </c>
      <c r="H12" s="17">
        <v>0.32406760178281169</v>
      </c>
      <c r="I12" s="17">
        <v>0.30807544964004058</v>
      </c>
      <c r="J12" s="17">
        <v>0.26162421130668961</v>
      </c>
      <c r="K12" s="17">
        <v>0.30530916635506022</v>
      </c>
      <c r="L12" s="17">
        <v>0.45827810822080389</v>
      </c>
    </row>
    <row r="13" spans="2:28" ht="19" customHeight="1" x14ac:dyDescent="0.35">
      <c r="B13" s="18" t="s">
        <v>76</v>
      </c>
      <c r="C13" s="17">
        <v>0.27809883982678851</v>
      </c>
      <c r="D13" s="17">
        <v>0.30681122225984081</v>
      </c>
      <c r="E13" s="17">
        <v>0.24692626984055879</v>
      </c>
      <c r="G13" s="17">
        <v>0.37821017646316868</v>
      </c>
      <c r="H13" s="17">
        <v>0.20682813799344019</v>
      </c>
      <c r="I13" s="17">
        <v>0.26329423444051442</v>
      </c>
      <c r="J13" s="17">
        <v>0.29919221367786247</v>
      </c>
      <c r="K13" s="17">
        <v>0.2735079415903568</v>
      </c>
      <c r="L13" s="17">
        <v>0.2620521450545476</v>
      </c>
    </row>
    <row r="14" spans="2:28" ht="19" customHeight="1" x14ac:dyDescent="0.35">
      <c r="B14" s="18" t="s">
        <v>60</v>
      </c>
      <c r="C14" s="17">
        <v>1.821666912091597E-2</v>
      </c>
      <c r="D14" s="17">
        <v>2.0955177494809529E-2</v>
      </c>
      <c r="E14" s="17">
        <v>1.5226418398411859E-2</v>
      </c>
      <c r="G14" s="17">
        <v>2.4054220299801719E-2</v>
      </c>
      <c r="H14" s="17">
        <v>0</v>
      </c>
      <c r="I14" s="17">
        <v>2.5872289599533371E-2</v>
      </c>
      <c r="J14" s="17">
        <v>4.7235661508420103E-2</v>
      </c>
      <c r="K14" s="17">
        <v>0</v>
      </c>
      <c r="L14" s="17">
        <v>0</v>
      </c>
    </row>
    <row r="16" spans="2:28" x14ac:dyDescent="0.35">
      <c r="B16" s="19" t="s">
        <v>19</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B19"/>
  <sheetViews>
    <sheetView showGridLines="0" workbookViewId="0">
      <pane xSplit="2" topLeftCell="C1" activePane="topRight" state="frozen"/>
      <selection activeCell="N17" sqref="N17"/>
      <selection pane="topRight" activeCell="N17" sqref="N17"/>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79</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356</v>
      </c>
      <c r="D7" s="22">
        <v>153</v>
      </c>
      <c r="E7" s="22">
        <v>201</v>
      </c>
      <c r="G7" s="22">
        <v>51</v>
      </c>
      <c r="H7" s="22">
        <v>58</v>
      </c>
      <c r="I7" s="22">
        <v>61</v>
      </c>
      <c r="J7" s="22">
        <v>55</v>
      </c>
      <c r="K7" s="22">
        <v>58</v>
      </c>
      <c r="L7" s="22">
        <v>73</v>
      </c>
    </row>
    <row r="8" spans="2:28" x14ac:dyDescent="0.35">
      <c r="B8" s="7" t="s">
        <v>53</v>
      </c>
      <c r="C8" s="13">
        <v>363</v>
      </c>
      <c r="D8" s="13">
        <v>163</v>
      </c>
      <c r="E8" s="13">
        <v>199</v>
      </c>
      <c r="G8" s="13">
        <v>50</v>
      </c>
      <c r="H8" s="13">
        <v>59</v>
      </c>
      <c r="I8" s="13">
        <v>61</v>
      </c>
      <c r="J8" s="13">
        <v>54</v>
      </c>
      <c r="K8" s="13">
        <v>57</v>
      </c>
      <c r="L8" s="13">
        <v>83</v>
      </c>
    </row>
    <row r="9" spans="2:28" ht="19" customHeight="1" x14ac:dyDescent="0.35">
      <c r="B9" s="18" t="s">
        <v>72</v>
      </c>
      <c r="C9" s="17">
        <v>0.15742191871519171</v>
      </c>
      <c r="D9" s="17">
        <v>0.22573123415802149</v>
      </c>
      <c r="E9" s="17">
        <v>0.1020446043393525</v>
      </c>
      <c r="G9" s="17">
        <v>0.1124055652343372</v>
      </c>
      <c r="H9" s="17">
        <v>0.1124117609376411</v>
      </c>
      <c r="I9" s="17">
        <v>0.1244398177007139</v>
      </c>
      <c r="J9" s="17">
        <v>0.1336749247716022</v>
      </c>
      <c r="K9" s="17">
        <v>0.30601136800864531</v>
      </c>
      <c r="L9" s="17">
        <v>0.15405337504087149</v>
      </c>
    </row>
    <row r="10" spans="2:28" ht="19" customHeight="1" x14ac:dyDescent="0.35">
      <c r="B10" s="18" t="s">
        <v>73</v>
      </c>
      <c r="C10" s="17">
        <v>0.14741522643804911</v>
      </c>
      <c r="D10" s="17">
        <v>0.123838682521895</v>
      </c>
      <c r="E10" s="17">
        <v>0.16710661746277469</v>
      </c>
      <c r="G10" s="17">
        <v>6.5564833060001784E-2</v>
      </c>
      <c r="H10" s="17">
        <v>0.12530786360116999</v>
      </c>
      <c r="I10" s="17">
        <v>0.1714968525032968</v>
      </c>
      <c r="J10" s="17">
        <v>0.2255449471879738</v>
      </c>
      <c r="K10" s="17">
        <v>0.14566652327510371</v>
      </c>
      <c r="L10" s="17">
        <v>0.1448710293595756</v>
      </c>
    </row>
    <row r="11" spans="2:28" ht="32" customHeight="1" x14ac:dyDescent="0.35">
      <c r="B11" s="18" t="s">
        <v>74</v>
      </c>
      <c r="C11" s="17">
        <v>0.21510623048405539</v>
      </c>
      <c r="D11" s="17">
        <v>0.18190924465715169</v>
      </c>
      <c r="E11" s="17">
        <v>0.24139675879228831</v>
      </c>
      <c r="G11" s="17">
        <v>0.25015850613486429</v>
      </c>
      <c r="H11" s="17">
        <v>0.32254698743721072</v>
      </c>
      <c r="I11" s="17">
        <v>0.16868803457800211</v>
      </c>
      <c r="J11" s="17">
        <v>0.19047953079358909</v>
      </c>
      <c r="K11" s="17">
        <v>0.1652896025636833</v>
      </c>
      <c r="L11" s="17">
        <v>0.20173080711047611</v>
      </c>
    </row>
    <row r="12" spans="2:28" ht="19" customHeight="1" x14ac:dyDescent="0.35">
      <c r="B12" s="18" t="s">
        <v>75</v>
      </c>
      <c r="C12" s="17">
        <v>0.30364003295473219</v>
      </c>
      <c r="D12" s="17">
        <v>0.31744762901259888</v>
      </c>
      <c r="E12" s="17">
        <v>0.29181689492653301</v>
      </c>
      <c r="G12" s="17">
        <v>0.30548064665654839</v>
      </c>
      <c r="H12" s="17">
        <v>0.33512775044744531</v>
      </c>
      <c r="I12" s="17">
        <v>0.30750518096317098</v>
      </c>
      <c r="J12" s="17">
        <v>0.31812975766376439</v>
      </c>
      <c r="K12" s="17">
        <v>0.2121449679803423</v>
      </c>
      <c r="L12" s="17">
        <v>0.33070379313222759</v>
      </c>
    </row>
    <row r="13" spans="2:28" ht="19" customHeight="1" x14ac:dyDescent="0.35">
      <c r="B13" s="18" t="s">
        <v>76</v>
      </c>
      <c r="C13" s="17">
        <v>0.1483492564240286</v>
      </c>
      <c r="D13" s="17">
        <v>0.139925350746118</v>
      </c>
      <c r="E13" s="17">
        <v>0.15565922609268351</v>
      </c>
      <c r="G13" s="17">
        <v>0.21101615744802771</v>
      </c>
      <c r="H13" s="17">
        <v>0.1046056375765331</v>
      </c>
      <c r="I13" s="17">
        <v>0.1674087461920255</v>
      </c>
      <c r="J13" s="17">
        <v>0.1321708395830706</v>
      </c>
      <c r="K13" s="17">
        <v>0.15299581312611371</v>
      </c>
      <c r="L13" s="17">
        <v>0.1353427775172526</v>
      </c>
    </row>
    <row r="14" spans="2:28" ht="19" customHeight="1" x14ac:dyDescent="0.35">
      <c r="B14" s="18" t="s">
        <v>60</v>
      </c>
      <c r="C14" s="17">
        <v>2.8067334983942951E-2</v>
      </c>
      <c r="D14" s="17">
        <v>1.114785890421493E-2</v>
      </c>
      <c r="E14" s="17">
        <v>4.1975898386368088E-2</v>
      </c>
      <c r="G14" s="17">
        <v>5.5374291466220672E-2</v>
      </c>
      <c r="H14" s="17">
        <v>0</v>
      </c>
      <c r="I14" s="17">
        <v>6.0461368062790552E-2</v>
      </c>
      <c r="J14" s="17">
        <v>0</v>
      </c>
      <c r="K14" s="17">
        <v>1.7891725046111698E-2</v>
      </c>
      <c r="L14" s="17">
        <v>3.3298217839596307E-2</v>
      </c>
    </row>
    <row r="16" spans="2:28" x14ac:dyDescent="0.35">
      <c r="B16" s="19" t="s">
        <v>20</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B19"/>
  <sheetViews>
    <sheetView showGridLines="0" workbookViewId="0">
      <pane xSplit="2" topLeftCell="C1" activePane="topRight" state="frozen"/>
      <selection activeCell="N17" sqref="N17"/>
      <selection pane="topRight" activeCell="N17" sqref="N17"/>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80</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345</v>
      </c>
      <c r="D7" s="22">
        <v>163</v>
      </c>
      <c r="E7" s="22">
        <v>179</v>
      </c>
      <c r="G7" s="22">
        <v>50</v>
      </c>
      <c r="H7" s="22">
        <v>65</v>
      </c>
      <c r="I7" s="22">
        <v>57</v>
      </c>
      <c r="J7" s="22">
        <v>64</v>
      </c>
      <c r="K7" s="22">
        <v>50</v>
      </c>
      <c r="L7" s="22">
        <v>59</v>
      </c>
    </row>
    <row r="8" spans="2:28" x14ac:dyDescent="0.35">
      <c r="B8" s="7" t="s">
        <v>53</v>
      </c>
      <c r="C8" s="13">
        <v>341</v>
      </c>
      <c r="D8" s="13">
        <v>170</v>
      </c>
      <c r="E8" s="13">
        <v>169</v>
      </c>
      <c r="G8" s="13">
        <v>46</v>
      </c>
      <c r="H8" s="13">
        <v>65</v>
      </c>
      <c r="I8" s="13">
        <v>55</v>
      </c>
      <c r="J8" s="13">
        <v>61</v>
      </c>
      <c r="K8" s="13">
        <v>46</v>
      </c>
      <c r="L8" s="13">
        <v>67</v>
      </c>
    </row>
    <row r="9" spans="2:28" ht="19" customHeight="1" x14ac:dyDescent="0.35">
      <c r="B9" s="18" t="s">
        <v>72</v>
      </c>
      <c r="C9" s="17">
        <v>0.14423016050788509</v>
      </c>
      <c r="D9" s="17">
        <v>0.17990565182626389</v>
      </c>
      <c r="E9" s="17">
        <v>0.1070975723564259</v>
      </c>
      <c r="G9" s="17">
        <v>8.1950220578674904E-2</v>
      </c>
      <c r="H9" s="17">
        <v>0.1140561099952692</v>
      </c>
      <c r="I9" s="17">
        <v>9.7110141554092241E-2</v>
      </c>
      <c r="J9" s="17">
        <v>0.16855528075709761</v>
      </c>
      <c r="K9" s="17">
        <v>0.2414746155969047</v>
      </c>
      <c r="L9" s="17">
        <v>0.16553762830068841</v>
      </c>
    </row>
    <row r="10" spans="2:28" ht="19" customHeight="1" x14ac:dyDescent="0.35">
      <c r="B10" s="18" t="s">
        <v>73</v>
      </c>
      <c r="C10" s="17">
        <v>0.12560644185843059</v>
      </c>
      <c r="D10" s="17">
        <v>0.15320778443494801</v>
      </c>
      <c r="E10" s="17">
        <v>9.8542686456087589E-2</v>
      </c>
      <c r="G10" s="17">
        <v>0.20812124926348771</v>
      </c>
      <c r="H10" s="17">
        <v>8.4187251073976038E-2</v>
      </c>
      <c r="I10" s="17">
        <v>0.13276700471238709</v>
      </c>
      <c r="J10" s="17">
        <v>8.7706901357069655E-2</v>
      </c>
      <c r="K10" s="17">
        <v>0.10453688158594659</v>
      </c>
      <c r="L10" s="17">
        <v>0.15215728570255449</v>
      </c>
    </row>
    <row r="11" spans="2:28" ht="32" customHeight="1" x14ac:dyDescent="0.35">
      <c r="B11" s="18" t="s">
        <v>74</v>
      </c>
      <c r="C11" s="17">
        <v>0.17179682575702709</v>
      </c>
      <c r="D11" s="17">
        <v>0.15775620758301179</v>
      </c>
      <c r="E11" s="17">
        <v>0.1869895899575213</v>
      </c>
      <c r="G11" s="17">
        <v>0.19590245653803931</v>
      </c>
      <c r="H11" s="17">
        <v>0.17528041324922231</v>
      </c>
      <c r="I11" s="17">
        <v>0.10222067935820139</v>
      </c>
      <c r="J11" s="17">
        <v>0.23090315886279539</v>
      </c>
      <c r="K11" s="17">
        <v>0.1414412615639665</v>
      </c>
      <c r="L11" s="17">
        <v>0.17652629795836061</v>
      </c>
    </row>
    <row r="12" spans="2:28" ht="19" customHeight="1" x14ac:dyDescent="0.35">
      <c r="B12" s="18" t="s">
        <v>75</v>
      </c>
      <c r="C12" s="17">
        <v>0.34985367049239102</v>
      </c>
      <c r="D12" s="17">
        <v>0.34388172865517541</v>
      </c>
      <c r="E12" s="17">
        <v>0.35595060495650671</v>
      </c>
      <c r="G12" s="17">
        <v>0.3316777512832883</v>
      </c>
      <c r="H12" s="17">
        <v>0.38422834235395592</v>
      </c>
      <c r="I12" s="17">
        <v>0.37861272882504637</v>
      </c>
      <c r="J12" s="17">
        <v>0.33826479595758879</v>
      </c>
      <c r="K12" s="17">
        <v>0.29042862520010571</v>
      </c>
      <c r="L12" s="17">
        <v>0.35687347518926787</v>
      </c>
    </row>
    <row r="13" spans="2:28" ht="19" customHeight="1" x14ac:dyDescent="0.35">
      <c r="B13" s="18" t="s">
        <v>76</v>
      </c>
      <c r="C13" s="17">
        <v>0.1859108622341244</v>
      </c>
      <c r="D13" s="17">
        <v>0.16000326109163029</v>
      </c>
      <c r="E13" s="17">
        <v>0.21118442158990039</v>
      </c>
      <c r="G13" s="17">
        <v>0.18234832233650991</v>
      </c>
      <c r="H13" s="17">
        <v>0.20587858316488741</v>
      </c>
      <c r="I13" s="17">
        <v>0.24243575079150231</v>
      </c>
      <c r="J13" s="17">
        <v>0.14439257997953531</v>
      </c>
      <c r="K13" s="17">
        <v>0.22211861605307631</v>
      </c>
      <c r="L13" s="17">
        <v>0.13543159894677881</v>
      </c>
    </row>
    <row r="14" spans="2:28" ht="19" customHeight="1" x14ac:dyDescent="0.35">
      <c r="B14" s="18" t="s">
        <v>60</v>
      </c>
      <c r="C14" s="17">
        <v>2.2602039150141789E-2</v>
      </c>
      <c r="D14" s="17">
        <v>5.2453664089705818E-3</v>
      </c>
      <c r="E14" s="17">
        <v>4.023512468355811E-2</v>
      </c>
      <c r="G14" s="17">
        <v>0</v>
      </c>
      <c r="H14" s="17">
        <v>3.63693001626893E-2</v>
      </c>
      <c r="I14" s="17">
        <v>4.6853694758770541E-2</v>
      </c>
      <c r="J14" s="17">
        <v>3.0177283085913241E-2</v>
      </c>
      <c r="K14" s="17">
        <v>0</v>
      </c>
      <c r="L14" s="17">
        <v>1.3473713902349971E-2</v>
      </c>
    </row>
    <row r="16" spans="2:28" x14ac:dyDescent="0.35">
      <c r="B16" s="19" t="s">
        <v>21</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B19"/>
  <sheetViews>
    <sheetView showGridLines="0" workbookViewId="0">
      <pane xSplit="2" topLeftCell="C1" activePane="topRight" state="frozen"/>
      <selection activeCell="N17" sqref="N17"/>
      <selection pane="topRight" activeCell="N17" sqref="N17"/>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81</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325</v>
      </c>
      <c r="D7" s="22">
        <v>143</v>
      </c>
      <c r="E7" s="22">
        <v>181</v>
      </c>
      <c r="G7" s="22">
        <v>52</v>
      </c>
      <c r="H7" s="22">
        <v>49</v>
      </c>
      <c r="I7" s="22">
        <v>63</v>
      </c>
      <c r="J7" s="22">
        <v>58</v>
      </c>
      <c r="K7" s="22">
        <v>47</v>
      </c>
      <c r="L7" s="22">
        <v>56</v>
      </c>
    </row>
    <row r="8" spans="2:28" x14ac:dyDescent="0.35">
      <c r="B8" s="7" t="s">
        <v>53</v>
      </c>
      <c r="C8" s="13">
        <v>325</v>
      </c>
      <c r="D8" s="13">
        <v>153</v>
      </c>
      <c r="E8" s="13">
        <v>172</v>
      </c>
      <c r="G8" s="13">
        <v>49</v>
      </c>
      <c r="H8" s="13">
        <v>51</v>
      </c>
      <c r="I8" s="13">
        <v>60</v>
      </c>
      <c r="J8" s="13">
        <v>56</v>
      </c>
      <c r="K8" s="13">
        <v>43</v>
      </c>
      <c r="L8" s="13">
        <v>66</v>
      </c>
    </row>
    <row r="9" spans="2:28" ht="19" customHeight="1" x14ac:dyDescent="0.35">
      <c r="B9" s="18" t="s">
        <v>72</v>
      </c>
      <c r="C9" s="17">
        <v>0.12605002517811789</v>
      </c>
      <c r="D9" s="17">
        <v>0.1646522075815075</v>
      </c>
      <c r="E9" s="17">
        <v>9.2236887226755479E-2</v>
      </c>
      <c r="G9" s="17">
        <v>8.0376611027329237E-2</v>
      </c>
      <c r="H9" s="17">
        <v>4.9119786382890357E-2</v>
      </c>
      <c r="I9" s="17">
        <v>0.1097231626799392</v>
      </c>
      <c r="J9" s="17">
        <v>6.6493517646776787E-2</v>
      </c>
      <c r="K9" s="17">
        <v>0.19039146009826641</v>
      </c>
      <c r="L9" s="17">
        <v>0.2430545855297836</v>
      </c>
    </row>
    <row r="10" spans="2:28" ht="19" customHeight="1" x14ac:dyDescent="0.35">
      <c r="B10" s="18" t="s">
        <v>73</v>
      </c>
      <c r="C10" s="17">
        <v>7.784552980903528E-2</v>
      </c>
      <c r="D10" s="17">
        <v>5.5720393228626097E-2</v>
      </c>
      <c r="E10" s="17">
        <v>9.7652494815940488E-2</v>
      </c>
      <c r="G10" s="17">
        <v>0.11395356299379671</v>
      </c>
      <c r="H10" s="17">
        <v>7.3211104051202458E-2</v>
      </c>
      <c r="I10" s="17">
        <v>8.9573176828088102E-2</v>
      </c>
      <c r="J10" s="17">
        <v>5.250114444600297E-2</v>
      </c>
      <c r="K10" s="17">
        <v>0.11893646685554481</v>
      </c>
      <c r="L10" s="17">
        <v>3.8703485164150141E-2</v>
      </c>
    </row>
    <row r="11" spans="2:28" ht="32" customHeight="1" x14ac:dyDescent="0.35">
      <c r="B11" s="18" t="s">
        <v>74</v>
      </c>
      <c r="C11" s="17">
        <v>0.19102978007464921</v>
      </c>
      <c r="D11" s="17">
        <v>0.1975207848198236</v>
      </c>
      <c r="E11" s="17">
        <v>0.18298393013356559</v>
      </c>
      <c r="G11" s="17">
        <v>0.2096665110709397</v>
      </c>
      <c r="H11" s="17">
        <v>0.18741455303834531</v>
      </c>
      <c r="I11" s="17">
        <v>0.20010843981600801</v>
      </c>
      <c r="J11" s="17">
        <v>0.14188766720043389</v>
      </c>
      <c r="K11" s="17">
        <v>0.23873286111954389</v>
      </c>
      <c r="L11" s="17">
        <v>0.18256039741681951</v>
      </c>
    </row>
    <row r="12" spans="2:28" ht="19" customHeight="1" x14ac:dyDescent="0.35">
      <c r="B12" s="18" t="s">
        <v>75</v>
      </c>
      <c r="C12" s="17">
        <v>0.34657830840850079</v>
      </c>
      <c r="D12" s="17">
        <v>0.2985030586739722</v>
      </c>
      <c r="E12" s="17">
        <v>0.39012087612737067</v>
      </c>
      <c r="G12" s="17">
        <v>0.35047895071435919</v>
      </c>
      <c r="H12" s="17">
        <v>0.34357421429376422</v>
      </c>
      <c r="I12" s="17">
        <v>0.20140769327422689</v>
      </c>
      <c r="J12" s="17">
        <v>0.46170789513250171</v>
      </c>
      <c r="K12" s="17">
        <v>0.32329536952035193</v>
      </c>
      <c r="L12" s="17">
        <v>0.39389416223252188</v>
      </c>
    </row>
    <row r="13" spans="2:28" ht="19" customHeight="1" x14ac:dyDescent="0.35">
      <c r="B13" s="18" t="s">
        <v>76</v>
      </c>
      <c r="C13" s="17">
        <v>0.25231219918814718</v>
      </c>
      <c r="D13" s="17">
        <v>0.27608230513980658</v>
      </c>
      <c r="E13" s="17">
        <v>0.23198769709373179</v>
      </c>
      <c r="G13" s="17">
        <v>0.2455243641935751</v>
      </c>
      <c r="H13" s="17">
        <v>0.32413007042561343</v>
      </c>
      <c r="I13" s="17">
        <v>0.39918752740173769</v>
      </c>
      <c r="J13" s="17">
        <v>0.26209129593627589</v>
      </c>
      <c r="K13" s="17">
        <v>0.12864384240629281</v>
      </c>
      <c r="L13" s="17">
        <v>0.141787369656725</v>
      </c>
    </row>
    <row r="14" spans="2:28" ht="19" customHeight="1" x14ac:dyDescent="0.35">
      <c r="B14" s="18" t="s">
        <v>60</v>
      </c>
      <c r="C14" s="17">
        <v>6.1841573415496228E-3</v>
      </c>
      <c r="D14" s="17">
        <v>7.5212505562639491E-3</v>
      </c>
      <c r="E14" s="17">
        <v>5.0181146026357969E-3</v>
      </c>
      <c r="G14" s="17">
        <v>0</v>
      </c>
      <c r="H14" s="17">
        <v>2.2550271808184062E-2</v>
      </c>
      <c r="I14" s="17">
        <v>0</v>
      </c>
      <c r="J14" s="17">
        <v>1.5318479638008409E-2</v>
      </c>
      <c r="K14" s="17">
        <v>0</v>
      </c>
      <c r="L14" s="17">
        <v>0</v>
      </c>
    </row>
    <row r="16" spans="2:28" x14ac:dyDescent="0.35">
      <c r="B16" s="19" t="s">
        <v>18</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B19"/>
  <sheetViews>
    <sheetView showGridLines="0" workbookViewId="0">
      <pane xSplit="2" topLeftCell="C1" activePane="topRight" state="frozen"/>
      <selection activeCell="N17" sqref="N17"/>
      <selection pane="topRight" activeCell="N17" sqref="N17"/>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82</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334</v>
      </c>
      <c r="D7" s="22">
        <v>157</v>
      </c>
      <c r="E7" s="22">
        <v>176</v>
      </c>
      <c r="G7" s="22">
        <v>61</v>
      </c>
      <c r="H7" s="22">
        <v>57</v>
      </c>
      <c r="I7" s="22">
        <v>58</v>
      </c>
      <c r="J7" s="22">
        <v>63</v>
      </c>
      <c r="K7" s="22">
        <v>41</v>
      </c>
      <c r="L7" s="22">
        <v>54</v>
      </c>
    </row>
    <row r="8" spans="2:28" x14ac:dyDescent="0.35">
      <c r="B8" s="7" t="s">
        <v>53</v>
      </c>
      <c r="C8" s="13">
        <v>334</v>
      </c>
      <c r="D8" s="13">
        <v>158</v>
      </c>
      <c r="E8" s="13">
        <v>175</v>
      </c>
      <c r="G8" s="13">
        <v>60</v>
      </c>
      <c r="H8" s="13">
        <v>59</v>
      </c>
      <c r="I8" s="13">
        <v>54</v>
      </c>
      <c r="J8" s="13">
        <v>60</v>
      </c>
      <c r="K8" s="13">
        <v>40</v>
      </c>
      <c r="L8" s="13">
        <v>61</v>
      </c>
    </row>
    <row r="9" spans="2:28" ht="19" customHeight="1" x14ac:dyDescent="0.35">
      <c r="B9" s="18" t="s">
        <v>72</v>
      </c>
      <c r="C9" s="17">
        <v>0.17748902172573031</v>
      </c>
      <c r="D9" s="17">
        <v>0.20497844668734991</v>
      </c>
      <c r="E9" s="17">
        <v>0.15317369364840391</v>
      </c>
      <c r="G9" s="17">
        <v>0.11473731866915669</v>
      </c>
      <c r="H9" s="17">
        <v>0.15784303172163161</v>
      </c>
      <c r="I9" s="17">
        <v>0.14072801020594791</v>
      </c>
      <c r="J9" s="17">
        <v>0.17586971695297321</v>
      </c>
      <c r="K9" s="17">
        <v>0.21447315956657151</v>
      </c>
      <c r="L9" s="17">
        <v>0.26780290471880103</v>
      </c>
    </row>
    <row r="10" spans="2:28" ht="19" customHeight="1" x14ac:dyDescent="0.35">
      <c r="B10" s="18" t="s">
        <v>73</v>
      </c>
      <c r="C10" s="17">
        <v>0.1817553559377352</v>
      </c>
      <c r="D10" s="17">
        <v>0.1816201861690083</v>
      </c>
      <c r="E10" s="17">
        <v>0.18238506953691749</v>
      </c>
      <c r="G10" s="17">
        <v>0.15875838253350949</v>
      </c>
      <c r="H10" s="17">
        <v>0.17161675513774799</v>
      </c>
      <c r="I10" s="17">
        <v>0.1840202529732804</v>
      </c>
      <c r="J10" s="17">
        <v>0.1262925958826068</v>
      </c>
      <c r="K10" s="17">
        <v>0.17532459706894679</v>
      </c>
      <c r="L10" s="17">
        <v>0.2705972037903856</v>
      </c>
    </row>
    <row r="11" spans="2:28" ht="32" customHeight="1" x14ac:dyDescent="0.35">
      <c r="B11" s="18" t="s">
        <v>74</v>
      </c>
      <c r="C11" s="17">
        <v>0.20271425750168179</v>
      </c>
      <c r="D11" s="17">
        <v>0.24604461401705621</v>
      </c>
      <c r="E11" s="17">
        <v>0.1641718473584064</v>
      </c>
      <c r="G11" s="17">
        <v>0.21138270940769399</v>
      </c>
      <c r="H11" s="17">
        <v>0.28427248708437231</v>
      </c>
      <c r="I11" s="17">
        <v>0.15141206546153729</v>
      </c>
      <c r="J11" s="17">
        <v>0.20459168146935189</v>
      </c>
      <c r="K11" s="17">
        <v>0.2745198387541285</v>
      </c>
      <c r="L11" s="17">
        <v>0.1110562478168786</v>
      </c>
    </row>
    <row r="12" spans="2:28" ht="19" customHeight="1" x14ac:dyDescent="0.35">
      <c r="B12" s="18" t="s">
        <v>75</v>
      </c>
      <c r="C12" s="17">
        <v>0.25408607607108502</v>
      </c>
      <c r="D12" s="17">
        <v>0.18551654225648909</v>
      </c>
      <c r="E12" s="17">
        <v>0.31668462582140278</v>
      </c>
      <c r="G12" s="17">
        <v>0.34334087529527918</v>
      </c>
      <c r="H12" s="17">
        <v>0.16658781708555481</v>
      </c>
      <c r="I12" s="17">
        <v>0.39942582684374311</v>
      </c>
      <c r="J12" s="17">
        <v>0.245658345560052</v>
      </c>
      <c r="K12" s="17">
        <v>0.17941005197299489</v>
      </c>
      <c r="L12" s="17">
        <v>0.18062854012088489</v>
      </c>
    </row>
    <row r="13" spans="2:28" ht="19" customHeight="1" x14ac:dyDescent="0.35">
      <c r="B13" s="18" t="s">
        <v>76</v>
      </c>
      <c r="C13" s="17">
        <v>0.1589434136447006</v>
      </c>
      <c r="D13" s="17">
        <v>0.15564035144409069</v>
      </c>
      <c r="E13" s="17">
        <v>0.15957525933754399</v>
      </c>
      <c r="G13" s="17">
        <v>0.14021977845023101</v>
      </c>
      <c r="H13" s="17">
        <v>0.17819701628431081</v>
      </c>
      <c r="I13" s="17">
        <v>6.3512620812707074E-2</v>
      </c>
      <c r="J13" s="17">
        <v>0.2352107595263708</v>
      </c>
      <c r="K13" s="17">
        <v>0.15627235263735839</v>
      </c>
      <c r="L13" s="17">
        <v>0.16991510355304981</v>
      </c>
    </row>
    <row r="14" spans="2:28" ht="19" customHeight="1" x14ac:dyDescent="0.35">
      <c r="B14" s="18" t="s">
        <v>60</v>
      </c>
      <c r="C14" s="17">
        <v>2.5011875119066971E-2</v>
      </c>
      <c r="D14" s="17">
        <v>2.619985942600608E-2</v>
      </c>
      <c r="E14" s="17">
        <v>2.400950429732546E-2</v>
      </c>
      <c r="G14" s="17">
        <v>3.1560935644129637E-2</v>
      </c>
      <c r="H14" s="17">
        <v>4.1482892686382417E-2</v>
      </c>
      <c r="I14" s="17">
        <v>6.0901223702784252E-2</v>
      </c>
      <c r="J14" s="17">
        <v>1.237690060864525E-2</v>
      </c>
      <c r="K14" s="17">
        <v>0</v>
      </c>
      <c r="L14" s="17">
        <v>0</v>
      </c>
    </row>
    <row r="16" spans="2:28" x14ac:dyDescent="0.35">
      <c r="B16" s="19" t="s">
        <v>22</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B19"/>
  <sheetViews>
    <sheetView showGridLines="0" workbookViewId="0">
      <pane xSplit="2" topLeftCell="C1" activePane="topRight" state="frozen"/>
      <selection activeCell="N17" sqref="N17"/>
      <selection pane="topRight" activeCell="N17" sqref="N17"/>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83</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340</v>
      </c>
      <c r="D7" s="22">
        <v>166</v>
      </c>
      <c r="E7" s="22">
        <v>172</v>
      </c>
      <c r="G7" s="22">
        <v>54</v>
      </c>
      <c r="H7" s="22">
        <v>58</v>
      </c>
      <c r="I7" s="22">
        <v>60</v>
      </c>
      <c r="J7" s="22">
        <v>61</v>
      </c>
      <c r="K7" s="22">
        <v>44</v>
      </c>
      <c r="L7" s="22">
        <v>63</v>
      </c>
    </row>
    <row r="8" spans="2:28" x14ac:dyDescent="0.35">
      <c r="B8" s="7" t="s">
        <v>53</v>
      </c>
      <c r="C8" s="13">
        <v>340</v>
      </c>
      <c r="D8" s="13">
        <v>176</v>
      </c>
      <c r="E8" s="13">
        <v>163</v>
      </c>
      <c r="G8" s="13">
        <v>50</v>
      </c>
      <c r="H8" s="13">
        <v>61</v>
      </c>
      <c r="I8" s="13">
        <v>59</v>
      </c>
      <c r="J8" s="13">
        <v>57</v>
      </c>
      <c r="K8" s="13">
        <v>37</v>
      </c>
      <c r="L8" s="13">
        <v>76</v>
      </c>
    </row>
    <row r="9" spans="2:28" ht="19" customHeight="1" x14ac:dyDescent="0.35">
      <c r="B9" s="18" t="s">
        <v>72</v>
      </c>
      <c r="C9" s="17">
        <v>0.14898516402226361</v>
      </c>
      <c r="D9" s="17">
        <v>0.18847196299986271</v>
      </c>
      <c r="E9" s="17">
        <v>0.1070352788107324</v>
      </c>
      <c r="G9" s="17">
        <v>0.13718682188563139</v>
      </c>
      <c r="H9" s="17">
        <v>0.1159543393185903</v>
      </c>
      <c r="I9" s="17">
        <v>0.1116239002588628</v>
      </c>
      <c r="J9" s="17">
        <v>0.15606369364267261</v>
      </c>
      <c r="K9" s="17">
        <v>0.22629960042251149</v>
      </c>
      <c r="L9" s="17">
        <v>0.1687791860240252</v>
      </c>
    </row>
    <row r="10" spans="2:28" ht="19" customHeight="1" x14ac:dyDescent="0.35">
      <c r="B10" s="18" t="s">
        <v>73</v>
      </c>
      <c r="C10" s="17">
        <v>0.17288621595129081</v>
      </c>
      <c r="D10" s="17">
        <v>0.1695943552994657</v>
      </c>
      <c r="E10" s="17">
        <v>0.1770317406236791</v>
      </c>
      <c r="G10" s="17">
        <v>0.1437496196567527</v>
      </c>
      <c r="H10" s="17">
        <v>0.2311311974323326</v>
      </c>
      <c r="I10" s="17">
        <v>0.2147112875766749</v>
      </c>
      <c r="J10" s="17">
        <v>0.1252954948647626</v>
      </c>
      <c r="K10" s="17">
        <v>0.19843439086818571</v>
      </c>
      <c r="L10" s="17">
        <v>0.13601460557739181</v>
      </c>
    </row>
    <row r="11" spans="2:28" ht="32" customHeight="1" x14ac:dyDescent="0.35">
      <c r="B11" s="18" t="s">
        <v>74</v>
      </c>
      <c r="C11" s="17">
        <v>0.2379676563328699</v>
      </c>
      <c r="D11" s="17">
        <v>0.24865220825089521</v>
      </c>
      <c r="E11" s="17">
        <v>0.22552894628145989</v>
      </c>
      <c r="G11" s="17">
        <v>0.30312153559570038</v>
      </c>
      <c r="H11" s="17">
        <v>0.1632496561179447</v>
      </c>
      <c r="I11" s="17">
        <v>0.28663962897508172</v>
      </c>
      <c r="J11" s="17">
        <v>0.15879863998376109</v>
      </c>
      <c r="K11" s="17">
        <v>0.14504530576511959</v>
      </c>
      <c r="L11" s="17">
        <v>0.3220728003449263</v>
      </c>
    </row>
    <row r="12" spans="2:28" ht="19" customHeight="1" x14ac:dyDescent="0.35">
      <c r="B12" s="18" t="s">
        <v>75</v>
      </c>
      <c r="C12" s="17">
        <v>0.28766890126765771</v>
      </c>
      <c r="D12" s="17">
        <v>0.27254019086675713</v>
      </c>
      <c r="E12" s="17">
        <v>0.30322801027997243</v>
      </c>
      <c r="G12" s="17">
        <v>0.28683589829134593</v>
      </c>
      <c r="H12" s="17">
        <v>0.29352166290609222</v>
      </c>
      <c r="I12" s="17">
        <v>0.22272525715748639</v>
      </c>
      <c r="J12" s="17">
        <v>0.35789749427325901</v>
      </c>
      <c r="K12" s="17">
        <v>0.28837497480612478</v>
      </c>
      <c r="L12" s="17">
        <v>0.28102770904252999</v>
      </c>
    </row>
    <row r="13" spans="2:28" ht="19" customHeight="1" x14ac:dyDescent="0.35">
      <c r="B13" s="18" t="s">
        <v>76</v>
      </c>
      <c r="C13" s="17">
        <v>0.12787619585559321</v>
      </c>
      <c r="D13" s="17">
        <v>0.10455141466388559</v>
      </c>
      <c r="E13" s="17">
        <v>0.15341121533657059</v>
      </c>
      <c r="G13" s="17">
        <v>0.1291061245705698</v>
      </c>
      <c r="H13" s="17">
        <v>0.179824311601223</v>
      </c>
      <c r="I13" s="17">
        <v>8.7170827757921773E-2</v>
      </c>
      <c r="J13" s="17">
        <v>0.15204643828540659</v>
      </c>
      <c r="K13" s="17">
        <v>0.14184572813805851</v>
      </c>
      <c r="L13" s="17">
        <v>9.2105699011126724E-2</v>
      </c>
    </row>
    <row r="14" spans="2:28" ht="19" customHeight="1" x14ac:dyDescent="0.35">
      <c r="B14" s="18" t="s">
        <v>60</v>
      </c>
      <c r="C14" s="17">
        <v>2.461586657032519E-2</v>
      </c>
      <c r="D14" s="17">
        <v>1.6189867919133901E-2</v>
      </c>
      <c r="E14" s="17">
        <v>3.3764808667585577E-2</v>
      </c>
      <c r="G14" s="17">
        <v>0</v>
      </c>
      <c r="H14" s="17">
        <v>1.6318832623817128E-2</v>
      </c>
      <c r="I14" s="17">
        <v>7.7129098273972491E-2</v>
      </c>
      <c r="J14" s="17">
        <v>4.9898238950138188E-2</v>
      </c>
      <c r="K14" s="17">
        <v>0</v>
      </c>
      <c r="L14" s="17">
        <v>0</v>
      </c>
    </row>
    <row r="16" spans="2:28" x14ac:dyDescent="0.35">
      <c r="B16" s="19" t="s">
        <v>23</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B19"/>
  <sheetViews>
    <sheetView showGridLines="0" workbookViewId="0">
      <pane xSplit="2" topLeftCell="C1" activePane="topRight" state="frozen"/>
      <selection activeCell="N17" sqref="N17"/>
      <selection pane="topRight" activeCell="N17" sqref="N17"/>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84</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323</v>
      </c>
      <c r="D7" s="22">
        <v>151</v>
      </c>
      <c r="E7" s="22">
        <v>171</v>
      </c>
      <c r="G7" s="22">
        <v>42</v>
      </c>
      <c r="H7" s="22">
        <v>55</v>
      </c>
      <c r="I7" s="22">
        <v>60</v>
      </c>
      <c r="J7" s="22">
        <v>44</v>
      </c>
      <c r="K7" s="22">
        <v>53</v>
      </c>
      <c r="L7" s="22">
        <v>69</v>
      </c>
    </row>
    <row r="8" spans="2:28" x14ac:dyDescent="0.35">
      <c r="B8" s="7" t="s">
        <v>53</v>
      </c>
      <c r="C8" s="13">
        <v>319</v>
      </c>
      <c r="D8" s="13">
        <v>158</v>
      </c>
      <c r="E8" s="13">
        <v>160</v>
      </c>
      <c r="G8" s="13">
        <v>38</v>
      </c>
      <c r="H8" s="13">
        <v>56</v>
      </c>
      <c r="I8" s="13">
        <v>54</v>
      </c>
      <c r="J8" s="13">
        <v>42</v>
      </c>
      <c r="K8" s="13">
        <v>49</v>
      </c>
      <c r="L8" s="13">
        <v>80</v>
      </c>
    </row>
    <row r="9" spans="2:28" ht="19" customHeight="1" x14ac:dyDescent="0.35">
      <c r="B9" s="18" t="s">
        <v>72</v>
      </c>
      <c r="C9" s="17">
        <v>0.1433866108579647</v>
      </c>
      <c r="D9" s="17">
        <v>0.17148802175880359</v>
      </c>
      <c r="E9" s="17">
        <v>0.115979647556576</v>
      </c>
      <c r="G9" s="17">
        <v>0.1032983126274306</v>
      </c>
      <c r="H9" s="17">
        <v>9.8358394211942743E-2</v>
      </c>
      <c r="I9" s="17">
        <v>0.1546618780018986</v>
      </c>
      <c r="J9" s="17">
        <v>0.15138462253162999</v>
      </c>
      <c r="K9" s="17">
        <v>0.16958707570218881</v>
      </c>
      <c r="L9" s="17">
        <v>0.16605156940245139</v>
      </c>
    </row>
    <row r="10" spans="2:28" ht="19" customHeight="1" x14ac:dyDescent="0.35">
      <c r="B10" s="18" t="s">
        <v>73</v>
      </c>
      <c r="C10" s="17">
        <v>0.1296909903134493</v>
      </c>
      <c r="D10" s="17">
        <v>0.1332635975222147</v>
      </c>
      <c r="E10" s="17">
        <v>0.1264380143926167</v>
      </c>
      <c r="G10" s="17">
        <v>0.18691207371411989</v>
      </c>
      <c r="H10" s="17">
        <v>0.10429970066915679</v>
      </c>
      <c r="I10" s="17">
        <v>0.11264848243106811</v>
      </c>
      <c r="J10" s="17">
        <v>0.16626235325471861</v>
      </c>
      <c r="K10" s="17">
        <v>9.6485290172093827E-2</v>
      </c>
      <c r="L10" s="17">
        <v>0.13334565606977039</v>
      </c>
    </row>
    <row r="11" spans="2:28" ht="32" customHeight="1" x14ac:dyDescent="0.35">
      <c r="B11" s="18" t="s">
        <v>74</v>
      </c>
      <c r="C11" s="17">
        <v>0.19386684792966541</v>
      </c>
      <c r="D11" s="17">
        <v>0.1861902041924923</v>
      </c>
      <c r="E11" s="17">
        <v>0.20183746347893841</v>
      </c>
      <c r="G11" s="17">
        <v>0.1550553845674148</v>
      </c>
      <c r="H11" s="17">
        <v>0.24417296166610719</v>
      </c>
      <c r="I11" s="17">
        <v>0.21662357031921309</v>
      </c>
      <c r="J11" s="17">
        <v>0.19685103219651429</v>
      </c>
      <c r="K11" s="17">
        <v>0.17879621963261949</v>
      </c>
      <c r="L11" s="17">
        <v>0.16915101369251051</v>
      </c>
    </row>
    <row r="12" spans="2:28" ht="19" customHeight="1" x14ac:dyDescent="0.35">
      <c r="B12" s="18" t="s">
        <v>75</v>
      </c>
      <c r="C12" s="17">
        <v>0.3287691653510213</v>
      </c>
      <c r="D12" s="17">
        <v>0.27154758704603948</v>
      </c>
      <c r="E12" s="17">
        <v>0.38586504877905681</v>
      </c>
      <c r="G12" s="17">
        <v>0.2848320380378751</v>
      </c>
      <c r="H12" s="17">
        <v>0.32776116442274728</v>
      </c>
      <c r="I12" s="17">
        <v>0.27662207751052381</v>
      </c>
      <c r="J12" s="17">
        <v>0.30113330817031231</v>
      </c>
      <c r="K12" s="17">
        <v>0.35492085945412111</v>
      </c>
      <c r="L12" s="17">
        <v>0.38363239112574199</v>
      </c>
    </row>
    <row r="13" spans="2:28" ht="19" customHeight="1" x14ac:dyDescent="0.35">
      <c r="B13" s="18" t="s">
        <v>76</v>
      </c>
      <c r="C13" s="17">
        <v>0.18033847533830771</v>
      </c>
      <c r="D13" s="17">
        <v>0.20017400958027751</v>
      </c>
      <c r="E13" s="17">
        <v>0.15908180839672401</v>
      </c>
      <c r="G13" s="17">
        <v>0.26990219105315988</v>
      </c>
      <c r="H13" s="17">
        <v>0.19429712611351849</v>
      </c>
      <c r="I13" s="17">
        <v>0.1962655901498766</v>
      </c>
      <c r="J13" s="17">
        <v>0.15616170835630899</v>
      </c>
      <c r="K13" s="17">
        <v>0.15203283353146399</v>
      </c>
      <c r="L13" s="17">
        <v>0.14781936970952569</v>
      </c>
    </row>
    <row r="14" spans="2:28" ht="19" customHeight="1" x14ac:dyDescent="0.35">
      <c r="B14" s="18" t="s">
        <v>60</v>
      </c>
      <c r="C14" s="17">
        <v>2.3947910209591479E-2</v>
      </c>
      <c r="D14" s="17">
        <v>3.733657990017232E-2</v>
      </c>
      <c r="E14" s="17">
        <v>1.0798017396088251E-2</v>
      </c>
      <c r="G14" s="17">
        <v>0</v>
      </c>
      <c r="H14" s="17">
        <v>3.1110652916527339E-2</v>
      </c>
      <c r="I14" s="17">
        <v>4.3178401587419847E-2</v>
      </c>
      <c r="J14" s="17">
        <v>2.8206975490515769E-2</v>
      </c>
      <c r="K14" s="17">
        <v>4.817772150751283E-2</v>
      </c>
      <c r="L14" s="17">
        <v>0</v>
      </c>
    </row>
    <row r="16" spans="2:28" x14ac:dyDescent="0.35">
      <c r="B16" s="19" t="s">
        <v>24</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B19"/>
  <sheetViews>
    <sheetView showGridLines="0" workbookViewId="0">
      <pane xSplit="2" topLeftCell="C1" activePane="topRight" state="frozen"/>
      <selection activeCell="N17" sqref="N17"/>
      <selection pane="topRight" activeCell="N17" sqref="N17"/>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85</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344</v>
      </c>
      <c r="D7" s="22">
        <v>179</v>
      </c>
      <c r="E7" s="22">
        <v>165</v>
      </c>
      <c r="G7" s="22">
        <v>57</v>
      </c>
      <c r="H7" s="22">
        <v>61</v>
      </c>
      <c r="I7" s="22">
        <v>56</v>
      </c>
      <c r="J7" s="22">
        <v>53</v>
      </c>
      <c r="K7" s="22">
        <v>48</v>
      </c>
      <c r="L7" s="22">
        <v>69</v>
      </c>
    </row>
    <row r="8" spans="2:28" x14ac:dyDescent="0.35">
      <c r="B8" s="7" t="s">
        <v>53</v>
      </c>
      <c r="C8" s="13">
        <v>347</v>
      </c>
      <c r="D8" s="13">
        <v>192</v>
      </c>
      <c r="E8" s="13">
        <v>154</v>
      </c>
      <c r="G8" s="13">
        <v>55</v>
      </c>
      <c r="H8" s="13">
        <v>63</v>
      </c>
      <c r="I8" s="13">
        <v>56</v>
      </c>
      <c r="J8" s="13">
        <v>47</v>
      </c>
      <c r="K8" s="13">
        <v>46</v>
      </c>
      <c r="L8" s="13">
        <v>81</v>
      </c>
    </row>
    <row r="9" spans="2:28" ht="19" customHeight="1" x14ac:dyDescent="0.35">
      <c r="B9" s="18" t="s">
        <v>72</v>
      </c>
      <c r="C9" s="17">
        <v>0.18807938762366119</v>
      </c>
      <c r="D9" s="17">
        <v>0.22973922654914561</v>
      </c>
      <c r="E9" s="17">
        <v>0.1362380891659476</v>
      </c>
      <c r="G9" s="17">
        <v>0.1010481498559125</v>
      </c>
      <c r="H9" s="17">
        <v>0.1692069928717897</v>
      </c>
      <c r="I9" s="17">
        <v>0.16162418328025641</v>
      </c>
      <c r="J9" s="17">
        <v>0.1798301343549189</v>
      </c>
      <c r="K9" s="17">
        <v>0.22796622958048271</v>
      </c>
      <c r="L9" s="17">
        <v>0.2622914429676943</v>
      </c>
    </row>
    <row r="10" spans="2:28" ht="19" customHeight="1" x14ac:dyDescent="0.35">
      <c r="B10" s="18" t="s">
        <v>73</v>
      </c>
      <c r="C10" s="17">
        <v>0.17919325836968211</v>
      </c>
      <c r="D10" s="17">
        <v>0.19857330799474651</v>
      </c>
      <c r="E10" s="17">
        <v>0.15507682002878229</v>
      </c>
      <c r="G10" s="17">
        <v>0.16428142224405909</v>
      </c>
      <c r="H10" s="17">
        <v>0.14125374810759131</v>
      </c>
      <c r="I10" s="17">
        <v>0.14656895502829359</v>
      </c>
      <c r="J10" s="17">
        <v>0.16315584025555691</v>
      </c>
      <c r="K10" s="17">
        <v>0.16859715588098259</v>
      </c>
      <c r="L10" s="17">
        <v>0.2566492185326476</v>
      </c>
    </row>
    <row r="11" spans="2:28" ht="32" customHeight="1" x14ac:dyDescent="0.35">
      <c r="B11" s="18" t="s">
        <v>74</v>
      </c>
      <c r="C11" s="17">
        <v>0.23112205214786771</v>
      </c>
      <c r="D11" s="17">
        <v>0.26459977202706969</v>
      </c>
      <c r="E11" s="17">
        <v>0.18946254234885671</v>
      </c>
      <c r="G11" s="17">
        <v>0.23455728920421801</v>
      </c>
      <c r="H11" s="17">
        <v>0.27890014118764128</v>
      </c>
      <c r="I11" s="17">
        <v>0.19843348614977149</v>
      </c>
      <c r="J11" s="17">
        <v>0.2712256856430923</v>
      </c>
      <c r="K11" s="17">
        <v>0.20443342920015331</v>
      </c>
      <c r="L11" s="17">
        <v>0.2058916120883669</v>
      </c>
    </row>
    <row r="12" spans="2:28" ht="19" customHeight="1" x14ac:dyDescent="0.35">
      <c r="B12" s="18" t="s">
        <v>75</v>
      </c>
      <c r="C12" s="17">
        <v>0.23573741593835279</v>
      </c>
      <c r="D12" s="17">
        <v>0.18008133929844139</v>
      </c>
      <c r="E12" s="17">
        <v>0.30499556370113801</v>
      </c>
      <c r="G12" s="17">
        <v>0.34968578618851709</v>
      </c>
      <c r="H12" s="17">
        <v>0.26595491075688138</v>
      </c>
      <c r="I12" s="17">
        <v>0.2170244127324622</v>
      </c>
      <c r="J12" s="17">
        <v>0.19230230737334639</v>
      </c>
      <c r="K12" s="17">
        <v>0.2070138786782883</v>
      </c>
      <c r="L12" s="17">
        <v>0.18964563219931141</v>
      </c>
    </row>
    <row r="13" spans="2:28" ht="19" customHeight="1" x14ac:dyDescent="0.35">
      <c r="B13" s="18" t="s">
        <v>76</v>
      </c>
      <c r="C13" s="17">
        <v>0.1483923514106528</v>
      </c>
      <c r="D13" s="17">
        <v>0.1147531461243522</v>
      </c>
      <c r="E13" s="17">
        <v>0.19025281285522691</v>
      </c>
      <c r="G13" s="17">
        <v>0.13494063903282161</v>
      </c>
      <c r="H13" s="17">
        <v>0.131990699711654</v>
      </c>
      <c r="I13" s="17">
        <v>0.23854690180906449</v>
      </c>
      <c r="J13" s="17">
        <v>0.17649211029648409</v>
      </c>
      <c r="K13" s="17">
        <v>0.17815283619540809</v>
      </c>
      <c r="L13" s="17">
        <v>7.4697091512130484E-2</v>
      </c>
    </row>
    <row r="14" spans="2:28" ht="19" customHeight="1" x14ac:dyDescent="0.35">
      <c r="B14" s="18" t="s">
        <v>60</v>
      </c>
      <c r="C14" s="17">
        <v>1.7475534509783321E-2</v>
      </c>
      <c r="D14" s="17">
        <v>1.2253208006244701E-2</v>
      </c>
      <c r="E14" s="17">
        <v>2.397417190004841E-2</v>
      </c>
      <c r="G14" s="17">
        <v>1.548671347447156E-2</v>
      </c>
      <c r="H14" s="17">
        <v>1.269350736444238E-2</v>
      </c>
      <c r="I14" s="17">
        <v>3.7802061000151849E-2</v>
      </c>
      <c r="J14" s="17">
        <v>1.69939220766014E-2</v>
      </c>
      <c r="K14" s="17">
        <v>1.383647046468495E-2</v>
      </c>
      <c r="L14" s="17">
        <v>1.082500269984926E-2</v>
      </c>
    </row>
    <row r="16" spans="2:28" x14ac:dyDescent="0.35">
      <c r="B16" s="19" t="s">
        <v>25</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B19"/>
  <sheetViews>
    <sheetView showGridLines="0" workbookViewId="0">
      <pane xSplit="2" topLeftCell="C1" activePane="topRight" state="frozen"/>
      <selection activeCell="D3" sqref="D3"/>
      <selection pane="topRight" activeCell="N17" sqref="N17"/>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86</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310</v>
      </c>
      <c r="D7" s="22">
        <v>146</v>
      </c>
      <c r="E7" s="22">
        <v>163</v>
      </c>
      <c r="G7" s="22">
        <v>37</v>
      </c>
      <c r="H7" s="22">
        <v>57</v>
      </c>
      <c r="I7" s="22">
        <v>54</v>
      </c>
      <c r="J7" s="22">
        <v>61</v>
      </c>
      <c r="K7" s="22">
        <v>49</v>
      </c>
      <c r="L7" s="22">
        <v>52</v>
      </c>
    </row>
    <row r="8" spans="2:28" x14ac:dyDescent="0.35">
      <c r="B8" s="7" t="s">
        <v>53</v>
      </c>
      <c r="C8" s="13">
        <v>312</v>
      </c>
      <c r="D8" s="13">
        <v>155</v>
      </c>
      <c r="E8" s="13">
        <v>157</v>
      </c>
      <c r="G8" s="13">
        <v>34</v>
      </c>
      <c r="H8" s="13">
        <v>60</v>
      </c>
      <c r="I8" s="13">
        <v>52</v>
      </c>
      <c r="J8" s="13">
        <v>58</v>
      </c>
      <c r="K8" s="13">
        <v>48</v>
      </c>
      <c r="L8" s="13">
        <v>59</v>
      </c>
    </row>
    <row r="9" spans="2:28" ht="19" customHeight="1" x14ac:dyDescent="0.35">
      <c r="B9" s="18" t="s">
        <v>72</v>
      </c>
      <c r="C9" s="17">
        <v>0.29956637651890061</v>
      </c>
      <c r="D9" s="17">
        <v>0.37965650801863798</v>
      </c>
      <c r="E9" s="17">
        <v>0.2214487713255352</v>
      </c>
      <c r="G9" s="17">
        <v>0.1121387205298329</v>
      </c>
      <c r="H9" s="17">
        <v>0.25156331581597002</v>
      </c>
      <c r="I9" s="17">
        <v>0.31266991817994327</v>
      </c>
      <c r="J9" s="17">
        <v>0.23828300614025061</v>
      </c>
      <c r="K9" s="17">
        <v>0.35768768095808051</v>
      </c>
      <c r="L9" s="17">
        <v>0.45543693064595381</v>
      </c>
    </row>
    <row r="10" spans="2:28" ht="19" customHeight="1" x14ac:dyDescent="0.35">
      <c r="B10" s="18" t="s">
        <v>73</v>
      </c>
      <c r="C10" s="17">
        <v>0.15804909069210479</v>
      </c>
      <c r="D10" s="17">
        <v>0.13582247942650891</v>
      </c>
      <c r="E10" s="17">
        <v>0.1804720850323496</v>
      </c>
      <c r="G10" s="17">
        <v>0.28528031908761969</v>
      </c>
      <c r="H10" s="17">
        <v>0.16750737386580589</v>
      </c>
      <c r="I10" s="17">
        <v>0.16428235841670419</v>
      </c>
      <c r="J10" s="17">
        <v>0.1843315436823037</v>
      </c>
      <c r="K10" s="17">
        <v>6.8286379377791931E-2</v>
      </c>
      <c r="L10" s="17">
        <v>0.118087606266808</v>
      </c>
    </row>
    <row r="11" spans="2:28" ht="32" customHeight="1" x14ac:dyDescent="0.35">
      <c r="B11" s="18" t="s">
        <v>74</v>
      </c>
      <c r="C11" s="17">
        <v>0.16972003789274001</v>
      </c>
      <c r="D11" s="17">
        <v>0.1707087097288964</v>
      </c>
      <c r="E11" s="17">
        <v>0.16926771739060931</v>
      </c>
      <c r="G11" s="17">
        <v>0.1068968653131888</v>
      </c>
      <c r="H11" s="17">
        <v>0.19857771065078481</v>
      </c>
      <c r="I11" s="17">
        <v>0.20599953685999819</v>
      </c>
      <c r="J11" s="17">
        <v>0.20315436728741729</v>
      </c>
      <c r="K11" s="17">
        <v>0.22292023161370059</v>
      </c>
      <c r="L11" s="17">
        <v>6.833829651553168E-2</v>
      </c>
    </row>
    <row r="12" spans="2:28" ht="19" customHeight="1" x14ac:dyDescent="0.35">
      <c r="B12" s="18" t="s">
        <v>75</v>
      </c>
      <c r="C12" s="17">
        <v>0.25347420285714828</v>
      </c>
      <c r="D12" s="17">
        <v>0.20653646723319061</v>
      </c>
      <c r="E12" s="17">
        <v>0.29749510769342707</v>
      </c>
      <c r="G12" s="17">
        <v>0.36745988387742129</v>
      </c>
      <c r="H12" s="17">
        <v>0.23487678621585259</v>
      </c>
      <c r="I12" s="17">
        <v>0.23960956132744901</v>
      </c>
      <c r="J12" s="17">
        <v>0.22778367894185511</v>
      </c>
      <c r="K12" s="17">
        <v>0.2270921875097808</v>
      </c>
      <c r="L12" s="17">
        <v>0.26623826320104499</v>
      </c>
    </row>
    <row r="13" spans="2:28" ht="19" customHeight="1" x14ac:dyDescent="0.35">
      <c r="B13" s="18" t="s">
        <v>76</v>
      </c>
      <c r="C13" s="17">
        <v>9.6011433859688938E-2</v>
      </c>
      <c r="D13" s="17">
        <v>9.4579218168508464E-2</v>
      </c>
      <c r="E13" s="17">
        <v>9.7720989635815117E-2</v>
      </c>
      <c r="G13" s="17">
        <v>8.5479481960421516E-2</v>
      </c>
      <c r="H13" s="17">
        <v>0.11507052267900141</v>
      </c>
      <c r="I13" s="17">
        <v>7.7438625215905152E-2</v>
      </c>
      <c r="J13" s="17">
        <v>0.1077071162051656</v>
      </c>
      <c r="K13" s="17">
        <v>0.1103510004747995</v>
      </c>
      <c r="L13" s="17">
        <v>7.6128635563895916E-2</v>
      </c>
    </row>
    <row r="14" spans="2:28" ht="19" customHeight="1" x14ac:dyDescent="0.35">
      <c r="B14" s="18" t="s">
        <v>60</v>
      </c>
      <c r="C14" s="17">
        <v>2.3178858179417311E-2</v>
      </c>
      <c r="D14" s="17">
        <v>1.269661742425773E-2</v>
      </c>
      <c r="E14" s="17">
        <v>3.3595328922263828E-2</v>
      </c>
      <c r="G14" s="17">
        <v>4.2744729231516072E-2</v>
      </c>
      <c r="H14" s="17">
        <v>3.2404290772585422E-2</v>
      </c>
      <c r="I14" s="17">
        <v>0</v>
      </c>
      <c r="J14" s="17">
        <v>3.874028774300791E-2</v>
      </c>
      <c r="K14" s="17">
        <v>1.3662520065846831E-2</v>
      </c>
      <c r="L14" s="17">
        <v>1.57702678067656E-2</v>
      </c>
    </row>
    <row r="16" spans="2:28" x14ac:dyDescent="0.35">
      <c r="B16" s="19" t="s">
        <v>26</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B19"/>
  <sheetViews>
    <sheetView showGridLines="0" workbookViewId="0">
      <pane xSplit="2" topLeftCell="C1" activePane="topRight" state="frozen"/>
      <selection activeCell="D3" sqref="D3"/>
      <selection pane="topRight" activeCell="N10" sqref="N10"/>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87</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row>
    <row r="6" spans="2:28" x14ac:dyDescent="0.35">
      <c r="C6" s="20" t="s">
        <v>31</v>
      </c>
      <c r="D6" s="21" t="s">
        <v>32</v>
      </c>
      <c r="E6" s="21" t="s">
        <v>33</v>
      </c>
      <c r="G6" s="21" t="s">
        <v>34</v>
      </c>
      <c r="H6" s="21" t="s">
        <v>35</v>
      </c>
      <c r="I6" s="21" t="s">
        <v>36</v>
      </c>
      <c r="J6" s="21" t="s">
        <v>37</v>
      </c>
      <c r="K6" s="21" t="s">
        <v>38</v>
      </c>
      <c r="L6" s="21" t="s">
        <v>39</v>
      </c>
    </row>
    <row r="7" spans="2:28" x14ac:dyDescent="0.35">
      <c r="B7" s="10" t="s">
        <v>52</v>
      </c>
      <c r="C7" s="22">
        <v>345</v>
      </c>
      <c r="D7" s="22">
        <v>155</v>
      </c>
      <c r="E7" s="22">
        <v>189</v>
      </c>
      <c r="G7" s="22">
        <v>43</v>
      </c>
      <c r="H7" s="22">
        <v>52</v>
      </c>
      <c r="I7" s="22">
        <v>63</v>
      </c>
      <c r="J7" s="22">
        <v>65</v>
      </c>
      <c r="K7" s="22">
        <v>64</v>
      </c>
      <c r="L7" s="22">
        <v>58</v>
      </c>
    </row>
    <row r="8" spans="2:28" x14ac:dyDescent="0.35">
      <c r="B8" s="7" t="s">
        <v>53</v>
      </c>
      <c r="C8" s="13">
        <v>339</v>
      </c>
      <c r="D8" s="13">
        <v>161</v>
      </c>
      <c r="E8" s="13">
        <v>177</v>
      </c>
      <c r="G8" s="13">
        <v>38</v>
      </c>
      <c r="H8" s="13">
        <v>54</v>
      </c>
      <c r="I8" s="13">
        <v>58</v>
      </c>
      <c r="J8" s="13">
        <v>61</v>
      </c>
      <c r="K8" s="13">
        <v>62</v>
      </c>
      <c r="L8" s="13">
        <v>66</v>
      </c>
    </row>
    <row r="9" spans="2:28" ht="19" customHeight="1" x14ac:dyDescent="0.35">
      <c r="B9" s="18" t="s">
        <v>72</v>
      </c>
      <c r="C9" s="17">
        <v>0.18962887070263409</v>
      </c>
      <c r="D9" s="17">
        <v>0.25209610818637929</v>
      </c>
      <c r="E9" s="17">
        <v>0.13311957830053861</v>
      </c>
      <c r="G9" s="17">
        <v>0.1378647295629595</v>
      </c>
      <c r="H9" s="17">
        <v>0.1213838130871622</v>
      </c>
      <c r="I9" s="17">
        <v>0.26845701302065811</v>
      </c>
      <c r="J9" s="17">
        <v>0.2036972795940819</v>
      </c>
      <c r="K9" s="17">
        <v>0.15598120670535431</v>
      </c>
      <c r="L9" s="17">
        <v>0.2243208705850272</v>
      </c>
    </row>
    <row r="10" spans="2:28" ht="19" customHeight="1" x14ac:dyDescent="0.35">
      <c r="B10" s="18" t="s">
        <v>73</v>
      </c>
      <c r="C10" s="17">
        <v>0.157034836211874</v>
      </c>
      <c r="D10" s="17">
        <v>0.14111233186207511</v>
      </c>
      <c r="E10" s="17">
        <v>0.1718386583981095</v>
      </c>
      <c r="G10" s="17">
        <v>0.1150136334350769</v>
      </c>
      <c r="H10" s="17">
        <v>0.16448692660883071</v>
      </c>
      <c r="I10" s="17">
        <v>0.15911072600510881</v>
      </c>
      <c r="J10" s="17">
        <v>0.12889077779038949</v>
      </c>
      <c r="K10" s="17">
        <v>0.22685400300981429</v>
      </c>
      <c r="L10" s="17">
        <v>0.13389370692815389</v>
      </c>
    </row>
    <row r="11" spans="2:28" ht="32" customHeight="1" x14ac:dyDescent="0.35">
      <c r="B11" s="18" t="s">
        <v>74</v>
      </c>
      <c r="C11" s="17">
        <v>0.19035261418200081</v>
      </c>
      <c r="D11" s="17">
        <v>0.19065000694375531</v>
      </c>
      <c r="E11" s="17">
        <v>0.19045254152304689</v>
      </c>
      <c r="G11" s="17">
        <v>0.21310442269487731</v>
      </c>
      <c r="H11" s="17">
        <v>0.1730301489043552</v>
      </c>
      <c r="I11" s="17">
        <v>0.2096739200158956</v>
      </c>
      <c r="J11" s="17">
        <v>0.1783833696232433</v>
      </c>
      <c r="K11" s="17">
        <v>0.16000465511621181</v>
      </c>
      <c r="L11" s="17">
        <v>0.21375550564802029</v>
      </c>
    </row>
    <row r="12" spans="2:28" ht="19" customHeight="1" x14ac:dyDescent="0.35">
      <c r="B12" s="18" t="s">
        <v>75</v>
      </c>
      <c r="C12" s="17">
        <v>0.2905025712759528</v>
      </c>
      <c r="D12" s="17">
        <v>0.28548858738336091</v>
      </c>
      <c r="E12" s="17">
        <v>0.29368622428322511</v>
      </c>
      <c r="G12" s="17">
        <v>0.31667623689157542</v>
      </c>
      <c r="H12" s="17">
        <v>0.34319458084692539</v>
      </c>
      <c r="I12" s="17">
        <v>0.26737769692195279</v>
      </c>
      <c r="J12" s="17">
        <v>0.36869375712890001</v>
      </c>
      <c r="K12" s="17">
        <v>0.2206645432490473</v>
      </c>
      <c r="L12" s="17">
        <v>0.2463532929634133</v>
      </c>
    </row>
    <row r="13" spans="2:28" ht="19" customHeight="1" x14ac:dyDescent="0.35">
      <c r="B13" s="18" t="s">
        <v>76</v>
      </c>
      <c r="C13" s="17">
        <v>0.15453635534781379</v>
      </c>
      <c r="D13" s="17">
        <v>0.1241123483545539</v>
      </c>
      <c r="E13" s="17">
        <v>0.18253943525072239</v>
      </c>
      <c r="G13" s="17">
        <v>0.21734097741551089</v>
      </c>
      <c r="H13" s="17">
        <v>0.16445415798776039</v>
      </c>
      <c r="I13" s="17">
        <v>6.9429851100053896E-2</v>
      </c>
      <c r="J13" s="17">
        <v>0.12033481586338519</v>
      </c>
      <c r="K13" s="17">
        <v>0.2364955919195722</v>
      </c>
      <c r="L13" s="17">
        <v>0.13973807954706019</v>
      </c>
    </row>
    <row r="14" spans="2:28" ht="19" customHeight="1" x14ac:dyDescent="0.35">
      <c r="B14" s="18" t="s">
        <v>60</v>
      </c>
      <c r="C14" s="17">
        <v>1.7944752279724752E-2</v>
      </c>
      <c r="D14" s="17">
        <v>6.5406172698754539E-3</v>
      </c>
      <c r="E14" s="17">
        <v>2.836356224435754E-2</v>
      </c>
      <c r="G14" s="17">
        <v>0</v>
      </c>
      <c r="H14" s="17">
        <v>3.3450372564966017E-2</v>
      </c>
      <c r="I14" s="17">
        <v>2.5950792936330729E-2</v>
      </c>
      <c r="J14" s="17">
        <v>0</v>
      </c>
      <c r="K14" s="17">
        <v>0</v>
      </c>
      <c r="L14" s="17">
        <v>4.1938544328325167E-2</v>
      </c>
    </row>
    <row r="16" spans="2:28" x14ac:dyDescent="0.35">
      <c r="B16" s="19" t="s">
        <v>19</v>
      </c>
    </row>
    <row r="17" spans="2:2" x14ac:dyDescent="0.35">
      <c r="B17" t="s">
        <v>89</v>
      </c>
    </row>
    <row r="18" spans="2:2" x14ac:dyDescent="0.35">
      <c r="B18" t="s">
        <v>9</v>
      </c>
    </row>
    <row r="19" spans="2:2" x14ac:dyDescent="0.35">
      <c r="B19" s="5" t="str">
        <f>HYPERLINK("#Contents!A1", "Return to Contents")</f>
        <v>Return to Contents</v>
      </c>
    </row>
  </sheetData>
  <mergeCells count="3">
    <mergeCell ref="D2:AB2"/>
    <mergeCell ref="G5:L5"/>
    <mergeCell ref="D5:E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B19"/>
  <sheetViews>
    <sheetView showGridLines="0" workbookViewId="0">
      <pane xSplit="2" topLeftCell="C1" activePane="topRight" state="frozen"/>
      <selection activeCell="D3" sqref="D3"/>
      <selection pane="topRight" activeCell="D3" sqref="D3"/>
    </sheetView>
  </sheetViews>
  <sheetFormatPr defaultColWidth="8.81640625"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s>
  <sheetData>
    <row r="2" spans="2:28" ht="40" customHeight="1" x14ac:dyDescent="0.35">
      <c r="D2" s="28" t="s">
        <v>88</v>
      </c>
      <c r="E2" s="24"/>
      <c r="F2" s="24"/>
      <c r="G2" s="24"/>
      <c r="H2" s="24"/>
      <c r="I2" s="24"/>
      <c r="J2" s="24"/>
      <c r="K2" s="24"/>
      <c r="L2" s="24"/>
      <c r="M2" s="24"/>
      <c r="N2" s="24"/>
      <c r="O2" s="24"/>
      <c r="P2" s="24"/>
      <c r="Q2" s="24"/>
      <c r="R2" s="24"/>
      <c r="S2" s="24"/>
      <c r="T2" s="24"/>
      <c r="U2" s="24"/>
      <c r="V2" s="24"/>
      <c r="W2" s="24"/>
      <c r="X2" s="24"/>
      <c r="Y2" s="24"/>
      <c r="Z2" s="24"/>
      <c r="AA2" s="24"/>
      <c r="AB2" s="24"/>
    </row>
    <row r="5" spans="2:28" x14ac:dyDescent="0.35">
      <c r="D5" s="26" t="s">
        <v>28</v>
      </c>
      <c r="E5" s="27"/>
      <c r="G5" s="26" t="s">
        <v>29</v>
      </c>
      <c r="H5" s="27"/>
      <c r="I5" s="27"/>
      <c r="J5" s="27"/>
      <c r="K5" s="27"/>
      <c r="L5" s="27"/>
      <c r="N5" s="26" t="s">
        <v>30</v>
      </c>
      <c r="O5" s="27"/>
      <c r="P5" s="27"/>
      <c r="Q5" s="27"/>
      <c r="R5" s="27"/>
      <c r="S5" s="27"/>
      <c r="T5" s="27"/>
      <c r="U5" s="27"/>
      <c r="V5" s="27"/>
      <c r="W5" s="27"/>
      <c r="X5" s="27"/>
      <c r="Y5" s="27"/>
    </row>
    <row r="6" spans="2:28" ht="43.5" x14ac:dyDescent="0.35">
      <c r="C6" s="20" t="s">
        <v>31</v>
      </c>
      <c r="D6" s="21" t="s">
        <v>32</v>
      </c>
      <c r="E6" s="21" t="s">
        <v>33</v>
      </c>
      <c r="G6" s="21" t="s">
        <v>34</v>
      </c>
      <c r="H6" s="21" t="s">
        <v>35</v>
      </c>
      <c r="I6" s="21" t="s">
        <v>36</v>
      </c>
      <c r="J6" s="21" t="s">
        <v>37</v>
      </c>
      <c r="K6" s="21" t="s">
        <v>38</v>
      </c>
      <c r="L6" s="21" t="s">
        <v>39</v>
      </c>
      <c r="N6" s="21" t="s">
        <v>40</v>
      </c>
      <c r="O6" s="21" t="s">
        <v>41</v>
      </c>
      <c r="P6" s="21" t="s">
        <v>42</v>
      </c>
      <c r="Q6" s="21" t="s">
        <v>43</v>
      </c>
      <c r="R6" s="21" t="s">
        <v>44</v>
      </c>
      <c r="S6" s="21" t="s">
        <v>45</v>
      </c>
      <c r="T6" s="21" t="s">
        <v>46</v>
      </c>
      <c r="U6" s="21" t="s">
        <v>47</v>
      </c>
      <c r="V6" s="21" t="s">
        <v>48</v>
      </c>
      <c r="W6" s="21" t="s">
        <v>49</v>
      </c>
      <c r="X6" s="21" t="s">
        <v>50</v>
      </c>
      <c r="Y6" s="21" t="s">
        <v>51</v>
      </c>
    </row>
    <row r="7" spans="2:28" x14ac:dyDescent="0.35">
      <c r="B7" s="10" t="s">
        <v>52</v>
      </c>
      <c r="C7" s="22">
        <v>2021</v>
      </c>
      <c r="D7" s="22">
        <v>949</v>
      </c>
      <c r="E7" s="22">
        <v>1065</v>
      </c>
      <c r="G7" s="22">
        <v>300</v>
      </c>
      <c r="H7" s="22">
        <v>334</v>
      </c>
      <c r="I7" s="22">
        <v>360</v>
      </c>
      <c r="J7" s="22">
        <v>360</v>
      </c>
      <c r="K7" s="22">
        <v>299</v>
      </c>
      <c r="L7" s="22">
        <v>368</v>
      </c>
      <c r="N7" s="22">
        <v>178</v>
      </c>
      <c r="O7" s="22">
        <v>50</v>
      </c>
      <c r="P7" s="22">
        <v>101</v>
      </c>
      <c r="Q7" s="22">
        <v>90</v>
      </c>
      <c r="R7" s="22">
        <v>235</v>
      </c>
      <c r="S7" s="22">
        <v>166</v>
      </c>
      <c r="T7" s="22">
        <v>149</v>
      </c>
      <c r="U7" s="22">
        <v>189</v>
      </c>
      <c r="V7" s="22">
        <v>293</v>
      </c>
      <c r="W7" s="22">
        <v>257</v>
      </c>
      <c r="X7" s="22">
        <v>147</v>
      </c>
      <c r="Y7" s="22">
        <v>166</v>
      </c>
    </row>
    <row r="8" spans="2:28" x14ac:dyDescent="0.35">
      <c r="B8" s="7" t="s">
        <v>53</v>
      </c>
      <c r="C8" s="13">
        <v>2021</v>
      </c>
      <c r="D8" s="13">
        <v>998</v>
      </c>
      <c r="E8" s="13">
        <v>1021</v>
      </c>
      <c r="G8" s="13">
        <v>280</v>
      </c>
      <c r="H8" s="13">
        <v>345</v>
      </c>
      <c r="I8" s="13">
        <v>344</v>
      </c>
      <c r="J8" s="13">
        <v>344</v>
      </c>
      <c r="K8" s="13">
        <v>286</v>
      </c>
      <c r="L8" s="13">
        <v>423</v>
      </c>
      <c r="N8" s="13">
        <v>182</v>
      </c>
      <c r="O8" s="13">
        <v>60</v>
      </c>
      <c r="P8" s="13">
        <v>101</v>
      </c>
      <c r="Q8" s="13">
        <v>81</v>
      </c>
      <c r="R8" s="13">
        <v>222</v>
      </c>
      <c r="S8" s="13">
        <v>162</v>
      </c>
      <c r="T8" s="13">
        <v>141</v>
      </c>
      <c r="U8" s="13">
        <v>182</v>
      </c>
      <c r="V8" s="13">
        <v>283</v>
      </c>
      <c r="W8" s="13">
        <v>263</v>
      </c>
      <c r="X8" s="13">
        <v>162</v>
      </c>
      <c r="Y8" s="13">
        <v>182</v>
      </c>
    </row>
    <row r="9" spans="2:28" ht="19" customHeight="1" x14ac:dyDescent="0.35">
      <c r="B9" s="18" t="s">
        <v>72</v>
      </c>
      <c r="C9" s="17">
        <v>5.5947905153046033E-2</v>
      </c>
      <c r="D9" s="17">
        <v>7.3986981326810766E-2</v>
      </c>
      <c r="E9" s="17">
        <v>3.8117129397010348E-2</v>
      </c>
      <c r="G9" s="17">
        <v>3.0560224691401811E-2</v>
      </c>
      <c r="H9" s="17">
        <v>3.6507228866047708E-2</v>
      </c>
      <c r="I9" s="17">
        <v>6.6430287642664232E-2</v>
      </c>
      <c r="J9" s="17">
        <v>3.9547581397786642E-2</v>
      </c>
      <c r="K9" s="17">
        <v>8.6478813118328363E-2</v>
      </c>
      <c r="L9" s="17">
        <v>7.2771836407777513E-2</v>
      </c>
      <c r="N9" s="17">
        <v>4.962969588879871E-2</v>
      </c>
      <c r="O9" s="17">
        <v>8.160256382179279E-2</v>
      </c>
      <c r="P9" s="17">
        <v>5.0494160380031447E-2</v>
      </c>
      <c r="Q9" s="17">
        <v>4.0513384937634907E-2</v>
      </c>
      <c r="R9" s="17">
        <v>4.215513100955743E-2</v>
      </c>
      <c r="S9" s="17">
        <v>6.6370690698174695E-2</v>
      </c>
      <c r="T9" s="17">
        <v>4.7763316467393457E-2</v>
      </c>
      <c r="U9" s="17">
        <v>5.8270044305613868E-2</v>
      </c>
      <c r="V9" s="17">
        <v>5.879760800458074E-2</v>
      </c>
      <c r="W9" s="17">
        <v>7.6380694148141234E-2</v>
      </c>
      <c r="X9" s="17">
        <v>5.0485639843326949E-2</v>
      </c>
      <c r="Y9" s="17">
        <v>4.6174083561849467E-2</v>
      </c>
    </row>
    <row r="10" spans="2:28" ht="19" customHeight="1" x14ac:dyDescent="0.35">
      <c r="B10" s="18" t="s">
        <v>73</v>
      </c>
      <c r="C10" s="17">
        <v>7.3552836453885967E-2</v>
      </c>
      <c r="D10" s="17">
        <v>7.2674950074947231E-2</v>
      </c>
      <c r="E10" s="17">
        <v>7.4595999519085937E-2</v>
      </c>
      <c r="G10" s="17">
        <v>9.4988228303960767E-2</v>
      </c>
      <c r="H10" s="17">
        <v>8.4609836297250801E-2</v>
      </c>
      <c r="I10" s="17">
        <v>7.7682731265667632E-2</v>
      </c>
      <c r="J10" s="17">
        <v>7.6807820055416143E-2</v>
      </c>
      <c r="K10" s="17">
        <v>3.9140358836393878E-2</v>
      </c>
      <c r="L10" s="17">
        <v>6.7595165314778882E-2</v>
      </c>
      <c r="N10" s="17">
        <v>6.0814577290907508E-2</v>
      </c>
      <c r="O10" s="17">
        <v>9.8414259686577243E-2</v>
      </c>
      <c r="P10" s="17">
        <v>0.1101229102613322</v>
      </c>
      <c r="Q10" s="17">
        <v>8.1982186161347795E-2</v>
      </c>
      <c r="R10" s="17">
        <v>8.9882263719234634E-2</v>
      </c>
      <c r="S10" s="17">
        <v>6.6579676728172846E-2</v>
      </c>
      <c r="T10" s="17">
        <v>7.0998024195781273E-2</v>
      </c>
      <c r="U10" s="17">
        <v>6.2736115048350999E-2</v>
      </c>
      <c r="V10" s="17">
        <v>8.0698553249628019E-2</v>
      </c>
      <c r="W10" s="17">
        <v>5.5037208099216202E-2</v>
      </c>
      <c r="X10" s="17">
        <v>7.074472113528657E-2</v>
      </c>
      <c r="Y10" s="17">
        <v>7.1277974640137506E-2</v>
      </c>
    </row>
    <row r="11" spans="2:28" ht="32" customHeight="1" x14ac:dyDescent="0.35">
      <c r="B11" s="18" t="s">
        <v>74</v>
      </c>
      <c r="C11" s="17">
        <v>0.17761111170830879</v>
      </c>
      <c r="D11" s="17">
        <v>0.18560174640742511</v>
      </c>
      <c r="E11" s="17">
        <v>0.1699092149330575</v>
      </c>
      <c r="G11" s="17">
        <v>0.17899580656527339</v>
      </c>
      <c r="H11" s="17">
        <v>0.20616357909780919</v>
      </c>
      <c r="I11" s="17">
        <v>0.18384915748414279</v>
      </c>
      <c r="J11" s="17">
        <v>0.1816398544548464</v>
      </c>
      <c r="K11" s="17">
        <v>0.1505994461983107</v>
      </c>
      <c r="L11" s="17">
        <v>0.16334519853785701</v>
      </c>
      <c r="N11" s="17">
        <v>0.22436153909147119</v>
      </c>
      <c r="O11" s="17">
        <v>9.4610975238186998E-2</v>
      </c>
      <c r="P11" s="17">
        <v>0.22304093574907011</v>
      </c>
      <c r="Q11" s="17">
        <v>0.1595581859315148</v>
      </c>
      <c r="R11" s="17">
        <v>0.17520196637398711</v>
      </c>
      <c r="S11" s="17">
        <v>0.2027651263364442</v>
      </c>
      <c r="T11" s="17">
        <v>0.1765302590666542</v>
      </c>
      <c r="U11" s="17">
        <v>0.1798158759350057</v>
      </c>
      <c r="V11" s="17">
        <v>0.179328469526437</v>
      </c>
      <c r="W11" s="17">
        <v>0.15478810682815389</v>
      </c>
      <c r="X11" s="17">
        <v>0.14229673901709691</v>
      </c>
      <c r="Y11" s="17">
        <v>0.1819722850482326</v>
      </c>
    </row>
    <row r="12" spans="2:28" ht="19" customHeight="1" x14ac:dyDescent="0.35">
      <c r="B12" s="18" t="s">
        <v>75</v>
      </c>
      <c r="C12" s="17">
        <v>0.26484122727308212</v>
      </c>
      <c r="D12" s="17">
        <v>0.26084296116561823</v>
      </c>
      <c r="E12" s="17">
        <v>0.26914060916206961</v>
      </c>
      <c r="G12" s="17">
        <v>0.28964679037674351</v>
      </c>
      <c r="H12" s="17">
        <v>0.26726271200312612</v>
      </c>
      <c r="I12" s="17">
        <v>0.25267324688565612</v>
      </c>
      <c r="J12" s="17">
        <v>0.24951483452169021</v>
      </c>
      <c r="K12" s="17">
        <v>0.27993224911618481</v>
      </c>
      <c r="L12" s="17">
        <v>0.25859001760450639</v>
      </c>
      <c r="N12" s="17">
        <v>0.23852218130952199</v>
      </c>
      <c r="O12" s="17">
        <v>0.2957843083313389</v>
      </c>
      <c r="P12" s="17">
        <v>0.2728282784095778</v>
      </c>
      <c r="Q12" s="17">
        <v>0.3955492156833354</v>
      </c>
      <c r="R12" s="17">
        <v>0.29715250796670928</v>
      </c>
      <c r="S12" s="17">
        <v>0.25021794318336948</v>
      </c>
      <c r="T12" s="17">
        <v>0.30071777163191382</v>
      </c>
      <c r="U12" s="17">
        <v>0.21472727875039391</v>
      </c>
      <c r="V12" s="17">
        <v>0.24900628508595529</v>
      </c>
      <c r="W12" s="17">
        <v>0.25214460373637609</v>
      </c>
      <c r="X12" s="17">
        <v>0.26029035730542283</v>
      </c>
      <c r="Y12" s="17">
        <v>0.26129803783300071</v>
      </c>
    </row>
    <row r="13" spans="2:28" ht="19" customHeight="1" x14ac:dyDescent="0.35">
      <c r="B13" s="18" t="s">
        <v>76</v>
      </c>
      <c r="C13" s="17">
        <v>0.39996645961923782</v>
      </c>
      <c r="D13" s="17">
        <v>0.38149010519595361</v>
      </c>
      <c r="E13" s="17">
        <v>0.41779494573448411</v>
      </c>
      <c r="G13" s="17">
        <v>0.38558385653992522</v>
      </c>
      <c r="H13" s="17">
        <v>0.39201366861408449</v>
      </c>
      <c r="I13" s="17">
        <v>0.36664458878751061</v>
      </c>
      <c r="J13" s="17">
        <v>0.42740299896104161</v>
      </c>
      <c r="K13" s="17">
        <v>0.42640363622792171</v>
      </c>
      <c r="L13" s="17">
        <v>0.40289535318894221</v>
      </c>
      <c r="N13" s="17">
        <v>0.3945318523975212</v>
      </c>
      <c r="O13" s="17">
        <v>0.41640567682958468</v>
      </c>
      <c r="P13" s="17">
        <v>0.30115662952693972</v>
      </c>
      <c r="Q13" s="17">
        <v>0.29764688211147527</v>
      </c>
      <c r="R13" s="17">
        <v>0.35626767941518839</v>
      </c>
      <c r="S13" s="17">
        <v>0.37841724255598319</v>
      </c>
      <c r="T13" s="17">
        <v>0.39726742472980392</v>
      </c>
      <c r="U13" s="17">
        <v>0.46549784431158597</v>
      </c>
      <c r="V13" s="17">
        <v>0.4132104665050983</v>
      </c>
      <c r="W13" s="17">
        <v>0.42670006989651688</v>
      </c>
      <c r="X13" s="17">
        <v>0.44748765254062078</v>
      </c>
      <c r="Y13" s="17">
        <v>0.40787296393407252</v>
      </c>
    </row>
    <row r="14" spans="2:28" ht="19" customHeight="1" x14ac:dyDescent="0.35">
      <c r="B14" s="18" t="s">
        <v>60</v>
      </c>
      <c r="C14" s="17">
        <v>2.8080459792439231E-2</v>
      </c>
      <c r="D14" s="17">
        <v>2.5403255829245141E-2</v>
      </c>
      <c r="E14" s="17">
        <v>3.0442101254292489E-2</v>
      </c>
      <c r="G14" s="17">
        <v>2.0225093522695251E-2</v>
      </c>
      <c r="H14" s="17">
        <v>1.3442975121681661E-2</v>
      </c>
      <c r="I14" s="17">
        <v>5.2719987934358753E-2</v>
      </c>
      <c r="J14" s="17">
        <v>2.508691060921929E-2</v>
      </c>
      <c r="K14" s="17">
        <v>1.744549650286048E-2</v>
      </c>
      <c r="L14" s="17">
        <v>3.480242894613797E-2</v>
      </c>
      <c r="N14" s="17">
        <v>3.2140154021779388E-2</v>
      </c>
      <c r="O14" s="17">
        <v>1.318221609251949E-2</v>
      </c>
      <c r="P14" s="17">
        <v>4.2357085673048647E-2</v>
      </c>
      <c r="Q14" s="17">
        <v>2.4750145174691991E-2</v>
      </c>
      <c r="R14" s="17">
        <v>3.9340451515322998E-2</v>
      </c>
      <c r="S14" s="17">
        <v>3.5649320497855512E-2</v>
      </c>
      <c r="T14" s="17">
        <v>6.7232039084533513E-3</v>
      </c>
      <c r="U14" s="17">
        <v>1.8952841649049739E-2</v>
      </c>
      <c r="V14" s="17">
        <v>1.8958617628300759E-2</v>
      </c>
      <c r="W14" s="17">
        <v>3.4949317291595443E-2</v>
      </c>
      <c r="X14" s="17">
        <v>2.8694890158245931E-2</v>
      </c>
      <c r="Y14" s="17">
        <v>3.1404654982707343E-2</v>
      </c>
    </row>
    <row r="16" spans="2:28" x14ac:dyDescent="0.35">
      <c r="B16" t="s">
        <v>89</v>
      </c>
    </row>
    <row r="17" spans="2:2" x14ac:dyDescent="0.35">
      <c r="B17" t="s">
        <v>9</v>
      </c>
    </row>
    <row r="19" spans="2:2" x14ac:dyDescent="0.35">
      <c r="B19" s="5" t="str">
        <f>HYPERLINK("#Contents!A1", "Return to Contents")</f>
        <v>Return to Contents</v>
      </c>
    </row>
  </sheetData>
  <mergeCells count="4">
    <mergeCell ref="D2:AB2"/>
    <mergeCell ref="G5:L5"/>
    <mergeCell ref="D5:E5"/>
    <mergeCell ref="N5:Y5"/>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CA1F64-AD97-495D-9E9B-435F6FF0D0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F7BE93-E165-4CC7-B95D-44D0B980C28C}">
  <ds:schemaRefs>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dcmitype/"/>
    <ds:schemaRef ds:uri="d79df8b1-8cb9-449b-a79c-5693b23da43f"/>
    <ds:schemaRef ds:uri="http://purl.org/dc/terms/"/>
    <ds:schemaRef ds:uri="http://schemas.microsoft.com/office/infopath/2007/PartnerControls"/>
    <ds:schemaRef ds:uri="26e76d4e-c34b-4f3b-bdbf-c0061c658805"/>
    <ds:schemaRef ds:uri="http://purl.org/dc/elements/1.1/"/>
  </ds:schemaRefs>
</ds:datastoreItem>
</file>

<file path=customXml/itemProps3.xml><?xml version="1.0" encoding="utf-8"?>
<ds:datastoreItem xmlns:ds="http://schemas.openxmlformats.org/officeDocument/2006/customXml" ds:itemID="{ADD39297-34DF-46F0-8D3F-2AD8F0E897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Adam Drummond</cp:lastModifiedBy>
  <cp:revision/>
  <dcterms:created xsi:type="dcterms:W3CDTF">2026-07-14T12:54:47Z</dcterms:created>
  <dcterms:modified xsi:type="dcterms:W3CDTF">2026-07-17T16:53:32Z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