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AdamDrummond\Downloads\"/>
    </mc:Choice>
  </mc:AlternateContent>
  <xr:revisionPtr revIDLastSave="0" documentId="13_ncr:1_{8D0D50F5-A3CA-4031-B56D-39D85C2BC0A7}" xr6:coauthVersionLast="47" xr6:coauthVersionMax="47" xr10:uidLastSave="{00000000-0000-0000-0000-000000000000}"/>
  <bookViews>
    <workbookView xWindow="-110" yWindow="-110" windowWidth="19420" windowHeight="1150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134" l="1"/>
  <c r="B18" i="133"/>
  <c r="B18" i="132"/>
  <c r="B18" i="131"/>
  <c r="B18" i="130"/>
  <c r="B18" i="129"/>
  <c r="B18" i="128"/>
  <c r="B18" i="127"/>
  <c r="B19" i="126"/>
  <c r="B19" i="125"/>
  <c r="B19" i="124"/>
  <c r="B19" i="123"/>
  <c r="B19" i="122"/>
  <c r="B19" i="121"/>
  <c r="B19" i="120"/>
  <c r="B19" i="119"/>
  <c r="B19" i="118"/>
  <c r="B19" i="117"/>
  <c r="B19" i="116"/>
  <c r="B22" i="115"/>
  <c r="B20" i="114"/>
  <c r="B20" i="113"/>
  <c r="B20" i="112"/>
  <c r="B20" i="111"/>
  <c r="B20" i="110"/>
  <c r="B20" i="109"/>
  <c r="B20" i="108"/>
  <c r="B20" i="107"/>
  <c r="B20" i="106"/>
  <c r="B20" i="105"/>
  <c r="B20" i="104"/>
  <c r="B20" i="103"/>
  <c r="B20" i="102"/>
  <c r="B20" i="101"/>
  <c r="B20" i="100"/>
  <c r="B19" i="99"/>
  <c r="B19" i="98"/>
  <c r="B19" i="97"/>
  <c r="B19" i="96"/>
  <c r="B19" i="95"/>
  <c r="B19" i="94"/>
  <c r="B19" i="93"/>
  <c r="B19" i="92"/>
  <c r="B19" i="91"/>
  <c r="B19" i="90"/>
  <c r="B19" i="89"/>
  <c r="B19" i="88"/>
  <c r="B19" i="87"/>
  <c r="B19" i="86"/>
  <c r="B19" i="85"/>
  <c r="B19" i="84"/>
  <c r="B19" i="83"/>
  <c r="B19" i="82"/>
  <c r="B19" i="81"/>
  <c r="B19" i="80"/>
  <c r="B19" i="79"/>
  <c r="B19" i="78"/>
  <c r="B19" i="77"/>
  <c r="B19" i="76"/>
  <c r="B19" i="75"/>
  <c r="B19" i="74"/>
  <c r="B19" i="73"/>
  <c r="B19" i="72"/>
  <c r="B19" i="71"/>
  <c r="B19" i="70"/>
  <c r="B19" i="69"/>
  <c r="B19" i="68"/>
  <c r="B25" i="67"/>
  <c r="B20" i="66"/>
  <c r="B20" i="65"/>
  <c r="B20" i="64"/>
  <c r="B20" i="63"/>
  <c r="B20" i="62"/>
  <c r="B20" i="61"/>
  <c r="B20" i="60"/>
  <c r="B20" i="59"/>
  <c r="B20" i="58"/>
  <c r="B20" i="57"/>
  <c r="B20" i="56"/>
  <c r="B20" i="55"/>
  <c r="B20" i="54"/>
  <c r="B20" i="53"/>
  <c r="B17" i="52"/>
  <c r="B17" i="51"/>
  <c r="B17" i="50"/>
  <c r="B17" i="49"/>
  <c r="B17" i="48"/>
  <c r="B17" i="47"/>
  <c r="B17" i="46"/>
  <c r="B17" i="45"/>
  <c r="B17" i="44"/>
  <c r="B19" i="43"/>
  <c r="B19" i="42"/>
  <c r="B24" i="41"/>
  <c r="B19" i="40"/>
  <c r="B19" i="39"/>
  <c r="B19" i="38"/>
  <c r="B19" i="37"/>
  <c r="B19" i="36"/>
  <c r="B19" i="35"/>
  <c r="B19" i="34"/>
  <c r="B19" i="33"/>
  <c r="B19" i="32"/>
  <c r="B19" i="31"/>
  <c r="B19" i="30"/>
  <c r="B19" i="29"/>
  <c r="B20" i="28"/>
  <c r="B21" i="27"/>
  <c r="B21" i="26"/>
  <c r="B24" i="25"/>
  <c r="B24" i="24"/>
  <c r="B24" i="23"/>
  <c r="B24" i="22"/>
  <c r="B24" i="21"/>
  <c r="B24" i="20"/>
  <c r="B25" i="19"/>
  <c r="B25" i="18"/>
  <c r="B29" i="17"/>
  <c r="B27" i="16"/>
  <c r="B18" i="15"/>
  <c r="B16" i="14"/>
  <c r="B20" i="13"/>
  <c r="B20" i="12"/>
  <c r="B22" i="11"/>
  <c r="B28" i="10"/>
  <c r="B22" i="9"/>
  <c r="B30" i="8"/>
  <c r="B25" i="7"/>
  <c r="B24" i="6"/>
  <c r="B16" i="5"/>
  <c r="B19" i="4"/>
  <c r="E139" i="2"/>
  <c r="D139" i="2"/>
  <c r="E138" i="2"/>
  <c r="D138" i="2"/>
  <c r="E137" i="2"/>
  <c r="D137" i="2"/>
  <c r="E136" i="2"/>
  <c r="D136" i="2"/>
  <c r="E135" i="2"/>
  <c r="D135" i="2"/>
  <c r="E134" i="2"/>
  <c r="D134" i="2"/>
  <c r="E133" i="2"/>
  <c r="D133" i="2"/>
  <c r="E132" i="2"/>
  <c r="D132" i="2"/>
  <c r="E131" i="2"/>
  <c r="D131" i="2"/>
  <c r="E130" i="2"/>
  <c r="D130" i="2"/>
  <c r="E129" i="2"/>
  <c r="D129" i="2"/>
  <c r="E128" i="2"/>
  <c r="D128" i="2"/>
  <c r="E127" i="2"/>
  <c r="D127" i="2"/>
  <c r="E126" i="2"/>
  <c r="D126" i="2"/>
  <c r="E125"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E98" i="2"/>
  <c r="D98" i="2"/>
  <c r="E97" i="2"/>
  <c r="D97" i="2"/>
  <c r="E96" i="2"/>
  <c r="D96" i="2"/>
  <c r="E95" i="2"/>
  <c r="D95" i="2"/>
  <c r="E94" i="2"/>
  <c r="D94" i="2"/>
  <c r="E93" i="2"/>
  <c r="D93" i="2"/>
  <c r="E92" i="2"/>
  <c r="D92" i="2"/>
  <c r="E91" i="2"/>
  <c r="D91" i="2"/>
  <c r="E90" i="2"/>
  <c r="D90" i="2"/>
  <c r="E89" i="2"/>
  <c r="D89" i="2"/>
  <c r="E88" i="2"/>
  <c r="D88" i="2"/>
  <c r="E87" i="2"/>
  <c r="D87" i="2"/>
  <c r="E86" i="2"/>
  <c r="D86" i="2"/>
  <c r="E85" i="2"/>
  <c r="D85" i="2"/>
  <c r="E84" i="2"/>
  <c r="D84" i="2"/>
  <c r="E83" i="2"/>
  <c r="D83" i="2"/>
  <c r="E82" i="2"/>
  <c r="D82" i="2"/>
  <c r="E81" i="2"/>
  <c r="D81" i="2"/>
  <c r="E80" i="2"/>
  <c r="D80" i="2"/>
  <c r="E79" i="2"/>
  <c r="D79" i="2"/>
  <c r="E78" i="2"/>
  <c r="D78" i="2"/>
  <c r="E77" i="2"/>
  <c r="D77" i="2"/>
  <c r="E76" i="2"/>
  <c r="D76" i="2"/>
  <c r="E75" i="2"/>
  <c r="D75" i="2"/>
  <c r="E74" i="2"/>
  <c r="D74" i="2"/>
  <c r="E73" i="2"/>
  <c r="D73" i="2"/>
  <c r="E72" i="2"/>
  <c r="D72" i="2"/>
  <c r="E71" i="2"/>
  <c r="D71" i="2"/>
  <c r="E70" i="2"/>
  <c r="D70" i="2"/>
  <c r="E69" i="2"/>
  <c r="D69" i="2"/>
  <c r="E68" i="2"/>
  <c r="D68" i="2"/>
  <c r="E67" i="2"/>
  <c r="D67" i="2"/>
  <c r="E66" i="2"/>
  <c r="D66" i="2"/>
  <c r="E65" i="2"/>
  <c r="D65" i="2"/>
  <c r="E64" i="2"/>
  <c r="D64" i="2"/>
  <c r="E63" i="2"/>
  <c r="D63" i="2"/>
  <c r="E62" i="2"/>
  <c r="D62" i="2"/>
  <c r="E61" i="2"/>
  <c r="D61" i="2"/>
  <c r="E60" i="2"/>
  <c r="D60" i="2"/>
  <c r="E59" i="2"/>
  <c r="D59" i="2"/>
  <c r="E58" i="2"/>
  <c r="D58" i="2"/>
  <c r="E57" i="2"/>
  <c r="D57" i="2"/>
  <c r="E56" i="2"/>
  <c r="D56" i="2"/>
  <c r="E55" i="2"/>
  <c r="D55" i="2"/>
  <c r="E54" i="2"/>
  <c r="D54" i="2"/>
  <c r="E53" i="2"/>
  <c r="D53" i="2"/>
  <c r="E52" i="2"/>
  <c r="D52" i="2"/>
  <c r="E51" i="2"/>
  <c r="D51" i="2"/>
  <c r="E50" i="2"/>
  <c r="D50" i="2"/>
  <c r="E49" i="2"/>
  <c r="D49" i="2"/>
  <c r="E48" i="2"/>
  <c r="D48" i="2"/>
  <c r="E47" i="2"/>
  <c r="D47" i="2"/>
  <c r="E46" i="2"/>
  <c r="D46" i="2"/>
  <c r="E45" i="2"/>
  <c r="D45" i="2"/>
  <c r="E44" i="2"/>
  <c r="D44" i="2"/>
  <c r="E43" i="2"/>
  <c r="D43" i="2"/>
  <c r="E42" i="2"/>
  <c r="D42" i="2"/>
  <c r="E41" i="2"/>
  <c r="D41" i="2"/>
  <c r="E40" i="2"/>
  <c r="D40" i="2"/>
  <c r="E39" i="2"/>
  <c r="D39" i="2"/>
  <c r="E38" i="2"/>
  <c r="D38" i="2"/>
  <c r="E37" i="2"/>
  <c r="D37" i="2"/>
  <c r="E36" i="2"/>
  <c r="D36" i="2"/>
  <c r="E35" i="2"/>
  <c r="D35" i="2"/>
  <c r="E34" i="2"/>
  <c r="D34" i="2"/>
  <c r="E33" i="2"/>
  <c r="D33" i="2"/>
  <c r="E32" i="2"/>
  <c r="D32" i="2"/>
  <c r="E31" i="2"/>
  <c r="D31" i="2"/>
  <c r="E30" i="2"/>
  <c r="D30" i="2"/>
  <c r="E29" i="2"/>
  <c r="D29" i="2"/>
  <c r="E28" i="2"/>
  <c r="D28" i="2"/>
  <c r="E27" i="2"/>
  <c r="D27" i="2"/>
  <c r="E26" i="2"/>
  <c r="D26" i="2"/>
  <c r="E25" i="2"/>
  <c r="D25" i="2"/>
  <c r="E24" i="2"/>
  <c r="D24" i="2"/>
  <c r="E23" i="2"/>
  <c r="D23" i="2"/>
  <c r="E22" i="2"/>
  <c r="D22" i="2"/>
  <c r="E21" i="2"/>
  <c r="D21" i="2"/>
  <c r="E20" i="2"/>
  <c r="D20" i="2"/>
  <c r="E19" i="2"/>
  <c r="D19" i="2"/>
  <c r="E18" i="2"/>
  <c r="D18" i="2"/>
  <c r="E17" i="2"/>
  <c r="D17" i="2"/>
  <c r="E16" i="2"/>
  <c r="D16" i="2"/>
  <c r="E15" i="2"/>
  <c r="D15" i="2"/>
  <c r="E14" i="2"/>
  <c r="D14" i="2"/>
  <c r="E13" i="2"/>
  <c r="D13" i="2"/>
  <c r="E12" i="2"/>
  <c r="D12" i="2"/>
  <c r="E11" i="2"/>
  <c r="D11" i="2"/>
  <c r="E10" i="2"/>
  <c r="D10" i="2"/>
  <c r="E9" i="2"/>
  <c r="D9" i="2"/>
  <c r="D6" i="2"/>
  <c r="F20" i="1"/>
</calcChain>
</file>

<file path=xl/sharedStrings.xml><?xml version="1.0" encoding="utf-8"?>
<sst xmlns="http://schemas.openxmlformats.org/spreadsheetml/2006/main" count="8252" uniqueCount="500">
  <si>
    <t>Public First Poll for CCIA</t>
  </si>
  <si>
    <t>Fieldwork:</t>
  </si>
  <si>
    <t>21 Jul 2026 - 25 Jul 2026</t>
  </si>
  <si>
    <t>Interview Method:</t>
  </si>
  <si>
    <t>Online Survey</t>
  </si>
  <si>
    <t>Population represented:</t>
  </si>
  <si>
    <t>Nationally Representative</t>
  </si>
  <si>
    <t>Sample size:</t>
  </si>
  <si>
    <t>Methodology:</t>
  </si>
  <si>
    <t>Data are weighted to nationally representative proportions by SEG, Region, Education, GenderAge.</t>
  </si>
  <si>
    <t>Public First is a member of the BPC and abides by its rules. For more information please contact the Public First polling team:</t>
  </si>
  <si>
    <t>Table of Contents</t>
  </si>
  <si>
    <t>Table #</t>
  </si>
  <si>
    <t>Individual Tables</t>
  </si>
  <si>
    <t>Full Result Row</t>
  </si>
  <si>
    <t>Question Base</t>
  </si>
  <si>
    <t>BASE: All Respondents</t>
  </si>
  <si>
    <t>BASE: 1,210 respondents (51% of total)</t>
  </si>
  <si>
    <t>BASE: 1,161 respondents (48% of total)</t>
  </si>
  <si>
    <t>BASE: 1,167 respondents (49% of total)</t>
  </si>
  <si>
    <t>BASE: 799 respondents (33% of total)</t>
  </si>
  <si>
    <t>Full Results</t>
  </si>
  <si>
    <t>Age</t>
  </si>
  <si>
    <t>Gender</t>
  </si>
  <si>
    <t>Region</t>
  </si>
  <si>
    <t>Social Grade</t>
  </si>
  <si>
    <t>Ethnicity</t>
  </si>
  <si>
    <t>Vote Intention</t>
  </si>
  <si>
    <t>Smartphone User</t>
  </si>
  <si>
    <t>Total</t>
  </si>
  <si>
    <t>18-24</t>
  </si>
  <si>
    <t>25-34</t>
  </si>
  <si>
    <t>35-44</t>
  </si>
  <si>
    <t>45-54</t>
  </si>
  <si>
    <t>55-64</t>
  </si>
  <si>
    <t>65+</t>
  </si>
  <si>
    <t>Male</t>
  </si>
  <si>
    <t>Female</t>
  </si>
  <si>
    <t>Scotland</t>
  </si>
  <si>
    <t>Northern Ireland</t>
  </si>
  <si>
    <t>Wales</t>
  </si>
  <si>
    <t>North East</t>
  </si>
  <si>
    <t>North West</t>
  </si>
  <si>
    <t>Yorkshire and the Humber</t>
  </si>
  <si>
    <t>East Midlands</t>
  </si>
  <si>
    <t>West Midlands</t>
  </si>
  <si>
    <t>London</t>
  </si>
  <si>
    <t>South East</t>
  </si>
  <si>
    <t>South West</t>
  </si>
  <si>
    <t>East of England</t>
  </si>
  <si>
    <t>AB</t>
  </si>
  <si>
    <t>C1</t>
  </si>
  <si>
    <t>C2</t>
  </si>
  <si>
    <t>DE</t>
  </si>
  <si>
    <t>White</t>
  </si>
  <si>
    <t>BAME</t>
  </si>
  <si>
    <t>Con</t>
  </si>
  <si>
    <t>Lab</t>
  </si>
  <si>
    <t>Lib Dem</t>
  </si>
  <si>
    <t>Green</t>
  </si>
  <si>
    <t>Reform</t>
  </si>
  <si>
    <t>SNP</t>
  </si>
  <si>
    <t>No vote</t>
  </si>
  <si>
    <t>DK</t>
  </si>
  <si>
    <t>Other</t>
  </si>
  <si>
    <t>User</t>
  </si>
  <si>
    <t>Non-user</t>
  </si>
  <si>
    <t>Unweighted</t>
  </si>
  <si>
    <t>Weighted</t>
  </si>
  <si>
    <t>How old are you?</t>
  </si>
  <si>
    <t>Which of the following best describes how you think of yourself?</t>
  </si>
  <si>
    <t>In another way</t>
  </si>
  <si>
    <t>In what region of the UK do you live</t>
  </si>
  <si>
    <t>Think about the Chief Income Earner in your household (the person with the largest income). This may be you or someone else. Please indicate to which occupational group they belong, or which group fits best. If the Chief Income Earner is retired and has an occupational (private) pension, please answer for their most recent occupation. If the Chief Income Earner is not in paid employment but has been out of work for less than 6 months, please answer for their most recent occupation.</t>
  </si>
  <si>
    <t>Semi or unskilled manual work (e.g. Manual workers, all apprentices to be skilled trades, Caretaker, Park keeper, non-HGV driver, shop assistant)</t>
  </si>
  <si>
    <t>Skilled manual worker (e.g. Skilled Bricklayer, Carpenter, Plumber, Painter, Bus/ Ambulance Driver, HGV driver, AA patrolman, pub/bar worker, etc.)</t>
  </si>
  <si>
    <t>Supervisory or clerical/junior managerial/professional/administrative (e.g. Office worker, Student Doctor, Foreman with 25+ employees, salesperson, etc.)</t>
  </si>
  <si>
    <t>Intermediate managerial/ professional/ administrative (e.g. Newly qualified (under 3 years) doctor, Solicitor, Board director small organisation, middle manager in large organisation, principle officer in civil service/local government)</t>
  </si>
  <si>
    <t>Higher managerial/ professional/ administrative (e.g. Established doctor, Solicitor, Board Director in a large organisation (200+ employees, top level civil servant/public service employee))</t>
  </si>
  <si>
    <t>Student</t>
  </si>
  <si>
    <t>Casual worker - not in permanent employment</t>
  </si>
  <si>
    <t>Housewife/Househusband/Homemaker</t>
  </si>
  <si>
    <t>Retired and living on state pension</t>
  </si>
  <si>
    <t>Unemployed or not working due to long-term sickness</t>
  </si>
  <si>
    <t>Full-time carer of other household member</t>
  </si>
  <si>
    <t>Other (Please Specify)</t>
  </si>
  <si>
    <t>What is the annual income of your household before tax?</t>
  </si>
  <si>
    <t>No annual income</t>
  </si>
  <si>
    <t>Less than £10,000</t>
  </si>
  <si>
    <t>£10,000 - £14,999</t>
  </si>
  <si>
    <t>£15,000 - £19,999</t>
  </si>
  <si>
    <t>£20,000 - £24,999</t>
  </si>
  <si>
    <t>£25,000 - £29,999</t>
  </si>
  <si>
    <t>£30,000 - £34,999</t>
  </si>
  <si>
    <t>£35,000 - £39,999</t>
  </si>
  <si>
    <t>£40,000 - £44,999</t>
  </si>
  <si>
    <t>£45,000 - £49,999</t>
  </si>
  <si>
    <t>£50,000 - £59,999</t>
  </si>
  <si>
    <t>£60,000 - £69,999</t>
  </si>
  <si>
    <t>£70,000 - £79,999</t>
  </si>
  <si>
    <t>£80,000 - £89,999</t>
  </si>
  <si>
    <t>£90,000 - £99,999</t>
  </si>
  <si>
    <t>£100,000 or more</t>
  </si>
  <si>
    <t>Prefer not to say</t>
  </si>
  <si>
    <t>Which of the following best describes your current working status?</t>
  </si>
  <si>
    <t>Working full time - working 30 hours per week or more</t>
  </si>
  <si>
    <t>Working part time - working between 8 and 29 hours per week</t>
  </si>
  <si>
    <t>Not working/temporarily unemployed/sick but seeking work</t>
  </si>
  <si>
    <t>Not working and not seeking work</t>
  </si>
  <si>
    <t>Retired on a state pension only</t>
  </si>
  <si>
    <t>Retired with a private pension</t>
  </si>
  <si>
    <t>Homemaker/Househusband/Housewife etc.</t>
  </si>
  <si>
    <t>What is your ethnic group?</t>
  </si>
  <si>
    <t>White - English/Welsh/Scottish/Northern Irish/British</t>
  </si>
  <si>
    <t>White - Irish</t>
  </si>
  <si>
    <t>White - Gypsy or Irish Traveller</t>
  </si>
  <si>
    <t>Mixed/Multiple ethnic groups - White and Black Caribbean</t>
  </si>
  <si>
    <t>Mixed/Multiple ethnic groups - White and Black African</t>
  </si>
  <si>
    <t>Mixed/Multiple ethnic groups - White and Asian</t>
  </si>
  <si>
    <t>Asian/Asian British - Indian</t>
  </si>
  <si>
    <t>Asian/Asian British - Pakistani</t>
  </si>
  <si>
    <t>Asian/Asian British - Bangladeshi</t>
  </si>
  <si>
    <t>Asian/Asian British - Chinese</t>
  </si>
  <si>
    <t>Black/Black British - African</t>
  </si>
  <si>
    <t>Black/Black British - Caribbean</t>
  </si>
  <si>
    <t>Arab</t>
  </si>
  <si>
    <t>Any other ethnic group (Please describe)</t>
  </si>
  <si>
    <t>Which, if any, of the following religions do you consider yourself to belong to? Please select all that apply.</t>
  </si>
  <si>
    <t>Buddhism</t>
  </si>
  <si>
    <t>Christianity</t>
  </si>
  <si>
    <t>Hinduism</t>
  </si>
  <si>
    <t>Islam</t>
  </si>
  <si>
    <t>Judaism</t>
  </si>
  <si>
    <t>Sikhism</t>
  </si>
  <si>
    <t>No religion/Atheism</t>
  </si>
  <si>
    <t>Other (Please specify)</t>
  </si>
  <si>
    <t>Do you have any children? If so, how old are they?</t>
  </si>
  <si>
    <t>No children</t>
  </si>
  <si>
    <t>Yes - child/children aged under 5 years old</t>
  </si>
  <si>
    <t>Yes – child/children aged 5-10 years old</t>
  </si>
  <si>
    <t>Yes – child/children aged 11-15 years old</t>
  </si>
  <si>
    <t>Yes – child/children aged 16-18 years old</t>
  </si>
  <si>
    <t>Yes - child/children over 18 years old</t>
  </si>
  <si>
    <t>Prefer not to answer</t>
  </si>
  <si>
    <t>What is the highest level of education you have achieved?</t>
  </si>
  <si>
    <t>GCSE or equivalent (Scottish National/O Level)</t>
  </si>
  <si>
    <t>A Level or equivalent (GCE/Higher/Advanced Higher)</t>
  </si>
  <si>
    <t>Level 4 / 5 or equivalent (HND/HNC/Higher Apprenticeship)</t>
  </si>
  <si>
    <t>University Undergraduate Degree (BA/BSc)</t>
  </si>
  <si>
    <t>University Postgraduate Degree (MA/MSc/MPhil)</t>
  </si>
  <si>
    <t>Doctorate (PhD/DPHil)</t>
  </si>
  <si>
    <t>None of the above</t>
  </si>
  <si>
    <t>Do you have any physical or mental health conditions or illnesses lasting or expected to last 12 months or more?</t>
  </si>
  <si>
    <t>Yes</t>
  </si>
  <si>
    <t>No</t>
  </si>
  <si>
    <t>How did you vote in the 2016 referendum on whether to Leave or Remain in the EU, if you were able to vote?</t>
  </si>
  <si>
    <t>Remain</t>
  </si>
  <si>
    <t>Leave</t>
  </si>
  <si>
    <t>I did not vote</t>
  </si>
  <si>
    <t>I was too young to vote</t>
  </si>
  <si>
    <t>Don't Know</t>
  </si>
  <si>
    <t>Do you remember how you voted in the 2019 General Election, if you were able to vote? This was the General Election in which Boris Johnson was the leader of the Conservative Party, and Jeremy Corbyn was the leader of the Labour Party</t>
  </si>
  <si>
    <t>Conservative</t>
  </si>
  <si>
    <t>Labour</t>
  </si>
  <si>
    <t>Liberal Democrat</t>
  </si>
  <si>
    <t>The Green Party</t>
  </si>
  <si>
    <t>The Brexit Party</t>
  </si>
  <si>
    <t>UKIP (The UK Independence Party)</t>
  </si>
  <si>
    <t>Scottish National Party (SNP)</t>
  </si>
  <si>
    <t>Plaid Cymru</t>
  </si>
  <si>
    <t>The Democratic Unionist Party (DUP)</t>
  </si>
  <si>
    <t>Sinn Féin</t>
  </si>
  <si>
    <t>I was too young to vote / not eligible to vote</t>
  </si>
  <si>
    <t>Don’t know</t>
  </si>
  <si>
    <t>Do you remember how you voted in the 2024 General Election, if you were able to vote? This was the most recent General Election in which Rishi Sunak was the leader of the Conservative Party, and Keir Starmer was the leader of the Labour Party</t>
  </si>
  <si>
    <t>Labour Party</t>
  </si>
  <si>
    <t>Conservative Party</t>
  </si>
  <si>
    <t>Liberal Democrats</t>
  </si>
  <si>
    <t>Reform UK</t>
  </si>
  <si>
    <t>Green Party</t>
  </si>
  <si>
    <t>Ulster Unionist Party (UUP)</t>
  </si>
  <si>
    <t>Traditional Unionist Voice (TUV)</t>
  </si>
  <si>
    <t>Alliance Party</t>
  </si>
  <si>
    <t>Independent candidate (not a member of any political party)</t>
  </si>
  <si>
    <t>I did not / was not able to vote</t>
  </si>
  <si>
    <t>If a general election was called tomorrow, how likely would you be to vote? Please rate from 0 to 10, where 0 means certain not to vote, and 10 means certain to vote.</t>
  </si>
  <si>
    <t>0 - certain not to vote</t>
  </si>
  <si>
    <t>1</t>
  </si>
  <si>
    <t>2</t>
  </si>
  <si>
    <t>3</t>
  </si>
  <si>
    <t>4</t>
  </si>
  <si>
    <t>5</t>
  </si>
  <si>
    <t>6</t>
  </si>
  <si>
    <t>7</t>
  </si>
  <si>
    <t>8</t>
  </si>
  <si>
    <t>9</t>
  </si>
  <si>
    <t>10 - certain to vote</t>
  </si>
  <si>
    <t>Don't know</t>
  </si>
  <si>
    <t>And, if a general election was called tomorrow, which party would you vote for?</t>
  </si>
  <si>
    <t>I would not vote</t>
  </si>
  <si>
    <t>How likely would you be to consider voting for the following parties on the following scale, where 0 = definitely wouldn't consider voting for this party and 10 = definitely would consider voting for this party: Labour</t>
  </si>
  <si>
    <t>0 = definitely wouldn't consider voting for this party</t>
  </si>
  <si>
    <t>10 = definitely would consider voting for this party</t>
  </si>
  <si>
    <t>How likely would you be to consider voting for the following parties on the following scale, where 0 = definitely wouldn't consider voting for this party and 10 = definitely would consider voting for this party: Conservative</t>
  </si>
  <si>
    <t>How likely would you be to consider voting for the following parties on the following scale, where 0 = definitely wouldn't consider voting for this party and 10 = definitely would consider voting for this party: Liberal Democrats</t>
  </si>
  <si>
    <t>How likely would you be to consider voting for the following parties on the following scale, where 0 = definitely wouldn't consider voting for this party and 10 = definitely would consider voting for this party: Reform UK</t>
  </si>
  <si>
    <t>How likely would you be to consider voting for the following parties on the following scale, where 0 = definitely wouldn't consider voting for this party and 10 = definitely would consider voting for this party: The Green Party</t>
  </si>
  <si>
    <t>Which, if any, of the following have you paid for during the past 12 months? Select all that apply.</t>
  </si>
  <si>
    <t>An app that required a one-off payment to download</t>
  </si>
  <si>
    <t>A purchase made inside an app, such as additional content or features (for example a new skin in a game or additional features such as upgrading from the free version)</t>
  </si>
  <si>
    <t>Other digital content purchased through an app, such as music, films, games or ebooks</t>
  </si>
  <si>
    <t>A recurring digital subscription purchased through an app (for example a streaming service or music subscription)</t>
  </si>
  <si>
    <t>A physical product or service purchased through an app</t>
  </si>
  <si>
    <t>Another type of purchase through an app</t>
  </si>
  <si>
    <t>How often, if at all, do you personally pay for apps, new subscriptions, or pay for other digital content through an app store?</t>
  </si>
  <si>
    <t>At least once a week</t>
  </si>
  <si>
    <t>Two or three times a month</t>
  </si>
  <si>
    <t>Around once a month</t>
  </si>
  <si>
    <t>Once every two or three months</t>
  </si>
  <si>
    <t>Once or twice a year</t>
  </si>
  <si>
    <t>Less often</t>
  </si>
  <si>
    <t>Never</t>
  </si>
  <si>
    <t>When you pay for something through an app, which of the following do you usually do?</t>
  </si>
  <si>
    <t>Complete the payment using the payment system provided by the app store (eg. Google Pay and Apple Pay)</t>
  </si>
  <si>
    <t>Use another payment route</t>
  </si>
  <si>
    <t>It varies depending on the app or purchase</t>
  </si>
  <si>
    <t>I have not made this type of purchase</t>
  </si>
  <si>
    <t>When paying for an app, subscription or digital content, how important or unimportant is each of the following to you?: Knowing that the payment is secure</t>
  </si>
  <si>
    <t>Very important</t>
  </si>
  <si>
    <t>Somewhat important</t>
  </si>
  <si>
    <t>Neither important nor unimportant</t>
  </si>
  <si>
    <t>Not very important</t>
  </si>
  <si>
    <t>Not at all important</t>
  </si>
  <si>
    <t>When paying for an app, subscription or digital content, how important or unimportant is each of the following to you?: Protection against fraud or unauthorised payments</t>
  </si>
  <si>
    <t>When paying for an app, subscription or digital content, how important or unimportant is each of the following to you?: Being able to see and manage subscriptions in one place</t>
  </si>
  <si>
    <t>When paying for an app, subscription or digital content, how important or unimportant is each of the following to you?: Being able to cancel a subscription through an easy automatic process</t>
  </si>
  <si>
    <t>When paying for an app, subscription or digital content, how important or unimportant is each of the following to you?: Not having to enter my payment details on another website</t>
  </si>
  <si>
    <t>When paying for an app, subscription or digital content, how important or unimportant is each of the following to you?: Limiting the number of companies that hold my payment information</t>
  </si>
  <si>
    <t>When paying for an app, subscription or digital content, how important or unimportant is each of the following to you?: Knowing that an app has been checked for security risks or harmful behaviour</t>
  </si>
  <si>
    <t>When paying for an app, subscription or digital content, how important or unimportant is each of the following to you?: Being able to use parental approval or family spending controls</t>
  </si>
  <si>
    <t>When paying for an app, subscription or digital content, how important or unimportant is each of the following to you?: Having a choice of payment methods</t>
  </si>
  <si>
    <t>When paying for an app, subscription or digital content, how important or unimportant is each of the following to you?: Getting the lowest available price</t>
  </si>
  <si>
    <t>When paying for an app, subscription or digital content, how important or unimportant is each of the following to you?: Completing the purchase quickly and conveniently</t>
  </si>
  <si>
    <t>Which three of the following matter most to you when paying for an app, subscription or digital content?</t>
  </si>
  <si>
    <t>Knowing that the payment is secure</t>
  </si>
  <si>
    <t>Protection against fraud or unauthorised payments</t>
  </si>
  <si>
    <t>Being able to see and manage subscriptions in one place</t>
  </si>
  <si>
    <t>Being able to cancel a subscription through an easy automatic process</t>
  </si>
  <si>
    <t>Not having to enter my payment details on another website</t>
  </si>
  <si>
    <t>Limiting the number of companies that hold my payment information</t>
  </si>
  <si>
    <t>Knowing that an app has been checked for security risks or harmful behaviour</t>
  </si>
  <si>
    <t>Being able to use parental approval or family spending controls</t>
  </si>
  <si>
    <t>Having a choice of payment methods</t>
  </si>
  <si>
    <t>Getting the lowest available price</t>
  </si>
  <si>
    <t>Completing the purchase quickly and conveniently</t>
  </si>
  <si>
    <t>Thinking about making a purchase from a well-known app developer, which payment route would you generally trust more?</t>
  </si>
  <si>
    <t>I would trust both equally</t>
  </si>
  <si>
    <t>I would not trust either</t>
  </si>
  <si>
    <t>It would depend on the individual purchase</t>
  </si>
  <si>
    <t>Thinking about making a purchase from an app developer you do not know well, which payment route would you generally trust more?</t>
  </si>
  <si>
    <t>Have any of the following ever happened to you when making an online or app-based purchase?: I abandoned a purchase because I was redirected to a website I did not recognise</t>
  </si>
  <si>
    <t>Yes, during the past 12 months</t>
  </si>
  <si>
    <t>Yes, but longer ago</t>
  </si>
  <si>
    <t>No, never</t>
  </si>
  <si>
    <t>Have any of the following ever happened to you when making an online or app-based purchase?: I decided not to subscribe because the cancellation process looked difficult</t>
  </si>
  <si>
    <t>Have any of the following ever happened to you when making an online or app-based purchase?: I decided not to buy something as the payment process was too complex</t>
  </si>
  <si>
    <t>Have any of the following ever happened to you when making an online or app-based purchase?: I chose a better-known company because I felt it would be safer</t>
  </si>
  <si>
    <t>Have any of the following ever happened to you when making an online or app-based purchase?: I decided not to buy something because I was concerned it might be a scam</t>
  </si>
  <si>
    <t>Have any of the following ever happened to you when making an online or app-based purchase?: I lost money or had my payment details misused because of online fraud</t>
  </si>
  <si>
    <t>Have any of the following ever happened to you when making an online or app-based purchase?: I continued paying for a subscription because I could not work out how to cancel it</t>
  </si>
  <si>
    <t>Have any of the following ever happened to you when making an online or app-based purchase?: I did not recognise a subscription or digital purchase on my bank statement</t>
  </si>
  <si>
    <t>Imagine you were considering buying an app, an additional app feature or other digital content from a well-known app developer whose name you recognise. The price would be the same whether you paid through the app store or on the developer’s website. Instead of completing the payment within the app using the app store’s payment system, you would be redirected to the app developer’s website to complete the purchase. For each of the following prices, would being redirected to the developer’s website make you more or less likely to complete the purchase?: £1.99</t>
  </si>
  <si>
    <t>Much more likely to complete the purchase</t>
  </si>
  <si>
    <t>Somewhat more likely to complete the purchase</t>
  </si>
  <si>
    <t>It would make no difference</t>
  </si>
  <si>
    <t>Somewhat less likely to complete the purchase</t>
  </si>
  <si>
    <t>Much less likely to complete the purchase</t>
  </si>
  <si>
    <t>I would be unlikely to make a purchase at this price regardless of the payment route</t>
  </si>
  <si>
    <t>Imagine you were considering buying an app, an additional app feature or other digital content from a well-known app developer whose name you recognise. The price would be the same whether you paid through the app store or on the developer’s website. Instead of completing the payment within the app using the app store’s payment system, you would be redirected to the app developer’s website to complete the purchase. For each of the following prices, would being redirected to the developer’s website make you more or less likely to complete the purchase?: £4.99</t>
  </si>
  <si>
    <t>Imagine you were considering buying an app, an additional app feature or other digital content from a well-known app developer whose name you recognise. The price would be the same whether you paid through the app store or on the developer’s website. Instead of completing the payment within the app using the app store’s payment system, you would be redirected to the app developer’s website to complete the purchase. For each of the following prices, would being redirected to the developer’s website make you more or less likely to complete the purchase?: £9.99</t>
  </si>
  <si>
    <t>Imagine you were considering buying an app, an additional app feature or other digital content from a well-known app developer whose name you recognise. The price would be the same whether you paid through the app store or on the developer’s website. Instead of completing the payment within the app using the app store’s payment system, you would be redirected to the app developer’s website to complete the purchase. For each of the following prices, would being redirected to the developer’s website make you more or less likely to complete the purchase?: £14.99</t>
  </si>
  <si>
    <t>Imagine you were considering buying an app, an additional app feature or other digital content from a well-known app developer whose name you recognise. The price would be the same whether you paid through the app store or on the developer’s website. Instead of completing the payment within the app using the app store’s payment system, you would be redirected to the app developer’s website to complete the purchase. For each of the following prices, would being redirected to the developer’s website make you more or less likely to complete the purchase?: £24.99</t>
  </si>
  <si>
    <t>Imagine you were considering buying an app, an additional app feature or other digital content from a well-known app developer whose name you recognise. The price would be the same whether you paid through the app store or on the developer’s website. Instead of completing the payment within the app using the app store’s payment system, you would be redirected to the app developer’s website to complete the purchase. For each of the following prices, would being redirected to the developer’s website make you more or less likely to complete the purchase?: More than £25</t>
  </si>
  <si>
    <t>Imagine you were considering buying an app, an additional app feature or other digital content from an app developer whose name you do not recognise. The price would be the same whether you paid through the app store or on the developer’s website. Instead of completing the payment within the app using the app store’s payment system, you would be redirected to the app developer’s website to complete the purchase. For each of the following prices, would being redirected to the developer’s website make you more or less likely to complete the purchase?: £1.99</t>
  </si>
  <si>
    <t>Imagine you were considering buying an app, an additional app feature or other digital content from an app developer whose name you do not recognise. The price would be the same whether you paid through the app store or on the developer’s website. Instead of completing the payment within the app using the app store’s payment system, you would be redirected to the app developer’s website to complete the purchase. For each of the following prices, would being redirected to the developer’s website make you more or less likely to complete the purchase?: £4.99</t>
  </si>
  <si>
    <t>Imagine you were considering buying an app, an additional app feature or other digital content from an app developer whose name you do not recognise. The price would be the same whether you paid through the app store or on the developer’s website. Instead of completing the payment within the app using the app store’s payment system, you would be redirected to the app developer’s website to complete the purchase. For each of the following prices, would being redirected to the developer’s website make you more or less likely to complete the purchase?: £9.99</t>
  </si>
  <si>
    <t>Imagine you were considering buying an app, an additional app feature or other digital content from an app developer whose name you do not recognise. The price would be the same whether you paid through the app store or on the developer’s website. Instead of completing the payment within the app using the app store’s payment system, you would be redirected to the app developer’s website to complete the purchase. For each of the following prices, would being redirected to the developer’s website make you more or less likely to complete the purchase?: £14.99</t>
  </si>
  <si>
    <t>Imagine you were considering buying an app, an additional app feature or other digital content from an app developer whose name you do not recognise. The price would be the same whether you paid through the app store or on the developer’s website. Instead of completing the payment within the app using the app store’s payment system, you would be redirected to the app developer’s website to complete the purchase. For each of the following prices, would being redirected to the developer’s website make you more or less likely to complete the purchase?: £24.99</t>
  </si>
  <si>
    <t>Imagine you were considering buying an app, an additional app feature or other digital content from an app developer whose name you do not recognise. The price would be the same whether you paid through the app store or on the developer’s website. Instead of completing the payment within the app using the app store’s payment system, you would be redirected to the app developer’s website to complete the purchase. For each of the following prices, would being redirected to the developer’s website make you more or less likely to complete the purchase?: More than £25</t>
  </si>
  <si>
    <t>Before completing an external payment, which information would be most important for you to see? Please select up to three.</t>
  </si>
  <si>
    <t>Who is processing the payment</t>
  </si>
  <si>
    <t>Who I should contact for a refund</t>
  </si>
  <si>
    <t>How I can cancel the subscription</t>
  </si>
  <si>
    <t>Whether my payment information will be stored</t>
  </si>
  <si>
    <t>Which company will receive or use my personal data</t>
  </si>
  <si>
    <t>Whether the website has passed security checks</t>
  </si>
  <si>
    <t>Whether parental approval or family spending controls still apply</t>
  </si>
  <si>
    <t>The exact amount I would save by paying externally</t>
  </si>
  <si>
    <t>None of these</t>
  </si>
  <si>
    <t>Imagine you followed a link from an app and completed the payment on the app developer's website. Who would you expect to be responsible in each of the following situations?: I was charged twice</t>
  </si>
  <si>
    <t>The company that runs the app store</t>
  </si>
  <si>
    <t>The app developer</t>
  </si>
  <si>
    <t>The company that processed the payment</t>
  </si>
  <si>
    <t>My bank or card provider</t>
  </si>
  <si>
    <t>Another organisation</t>
  </si>
  <si>
    <t>I would not know who to contact</t>
  </si>
  <si>
    <t>Imagine you followed a link from an app and completed the payment on the app developer's website. Who would you expect to be responsible in each of the following situations?: I could not cancel the subscription</t>
  </si>
  <si>
    <t>Imagine you followed a link from an app and completed the payment on the app developer's website. Who would you expect to be responsible in each of the following situations?: I paid but did not receive the service</t>
  </si>
  <si>
    <t>Imagine you followed a link from an app and completed the payment on the app developer's website. Who would you expect to be responsible in each of the following situations?: I wanted to request a refund</t>
  </si>
  <si>
    <t>Imagine you followed a link from an app and completed the payment on the app developer's website. Who would you expect to be responsible in each of the following situations?: My card or payment details were stolen</t>
  </si>
  <si>
    <t>Imagine you followed a link from an app and completed the payment on the app developer's website. Who would you expect to be responsible in each of the following situations?: My child made a purchase without permission</t>
  </si>
  <si>
    <t>Imagine you followed a link from an app and completed the payment on the app developer's website. Who would you expect to be responsible in each of the following situations?: The app developer stopped responding or went out of business</t>
  </si>
  <si>
    <t>If completing purchases outside app stores became more common, how likely or unlikely do you think each of the following would be?: Consumers would have more choice over how they pay</t>
  </si>
  <si>
    <t>Very likely</t>
  </si>
  <si>
    <t>Somewhat likely</t>
  </si>
  <si>
    <t>Neither likely nor unlikely</t>
  </si>
  <si>
    <t>Somewhat unlikely</t>
  </si>
  <si>
    <t>Very unlikely</t>
  </si>
  <si>
    <t>If completing purchases outside app stores became more common, how likely or unlikely do you think each of the following would be?: Some developers would offer lower prices</t>
  </si>
  <si>
    <t>If completing purchases outside app stores became more common, how likely or unlikely do you think each of the following would be?: Developers would have more freedom to offer new services</t>
  </si>
  <si>
    <t>If completing purchases outside app stores became more common, how likely or unlikely do you think each of the following would be?: It would become harder to know whether the product or service was genuine</t>
  </si>
  <si>
    <t>If completing purchases outside app stores became more common, how likely or unlikely do you think each of the following would be?: Consumers would be more exposed to scams or fraudulent payment links</t>
  </si>
  <si>
    <t>If completing purchases outside app stores became more common, how likely or unlikely do you think each of the following would be?: It would become harder to keep track of different subscriptions</t>
  </si>
  <si>
    <t>If completing purchases outside app stores became more common, how likely or unlikely do you think each of the following would be?: Consumers would find some subscriptions harder to cancel</t>
  </si>
  <si>
    <t>If completing purchases outside app stores became more common, how likely or unlikely do you think each of the following would be?: More companies would hold consumers' payment or personal information</t>
  </si>
  <si>
    <t>If completing purchases outside app stores became more common, how likely or unlikely do you think each of the following would be?: Consumers would become less confident about buying things through apps</t>
  </si>
  <si>
    <t>If completing purchases outside app stores became more common, how likely or unlikely do you think each of the following would be?: Fraudulent or malicious apps would become more common</t>
  </si>
  <si>
    <t>If completing purchases outside app stores became more common, how likely or unlikely do you think each of the following would be?: Data breaches connected to apps or app payments would become more common</t>
  </si>
  <si>
    <t>To what extent do you agree or disagree with each of the following statements?: I would be less likely to buy from a smaller developer if I had to enter payment details on its website</t>
  </si>
  <si>
    <t>Strongly agree</t>
  </si>
  <si>
    <t>Somewhat agree</t>
  </si>
  <si>
    <t>Neither agree nor disagree</t>
  </si>
  <si>
    <t>Somewhat disagree</t>
  </si>
  <si>
    <t>Strongly disagree</t>
  </si>
  <si>
    <t>To what extent do you agree or disagree with each of the following statements?: I would be more likely to buy from a large or well-known brand if I was unsure about payment security</t>
  </si>
  <si>
    <t>To what extent do you agree or disagree with each of the following statements?: I would be less willing to try new apps if different apps used different payment and cancellation processes</t>
  </si>
  <si>
    <t>To what extent do you agree or disagree with each of the following statements?: A payment system I recognise makes me more willing to purchase from an app developer I have not used before</t>
  </si>
  <si>
    <t>To what extent do you agree or disagree with each of the following statements?: Greater use of external payments could make it harder for smaller developers to earn consumers' trust</t>
  </si>
  <si>
    <t>Suppose you had a bad experience with an external payment website that you reached through an app. How, if at all, would this affect your trust in each of the following?: The app developer</t>
  </si>
  <si>
    <t>Reduce my trust a lot</t>
  </si>
  <si>
    <t>Reduce my trust a little</t>
  </si>
  <si>
    <t>Make no difference</t>
  </si>
  <si>
    <t>Increase my trust a little</t>
  </si>
  <si>
    <t>Increase my trust a lot</t>
  </si>
  <si>
    <t>Suppose you had a bad experience with an external payment website that you reached through an app. How, if at all, would this affect your trust in each of the following?: The individual app</t>
  </si>
  <si>
    <t>Suppose you had a bad experience with an external payment website that you reached through an app. How, if at all, would this affect your trust in each of the following?: The app store where I downloaded the app</t>
  </si>
  <si>
    <t>Suppose you had a bad experience with an external payment website that you reached through an app. How, if at all, would this affect your trust in each of the following?: Apps and digital subscriptions more generally</t>
  </si>
  <si>
    <t>Suppose you had a bad experience with an external payment website that you reached through an app. How, if at all, would this affect your trust in each of the following?: Online payments more generally</t>
  </si>
  <si>
    <t>Imagine your child wanted to buy an app, subscription or additional content through an app. They could complete the purchase in one of two ways: Through the app store: the payment is completed using the app store’s payment system and its parental controls. Through an external payment link: the child is redirected from the app to the developer’s website to complete the payment. For each of the following, which payment route would give you greater confidence?: My child could not buy an app or content that was unsuitable for their age</t>
  </si>
  <si>
    <t>Much greater confidence if the purchase was completed through the app store</t>
  </si>
  <si>
    <t>Somewhat greater confidence if the purchase was completed through the app store</t>
  </si>
  <si>
    <t>About the same level of confidence in both routes</t>
  </si>
  <si>
    <t>Somewhat greater confidence if the purchase was completed through an external payment link</t>
  </si>
  <si>
    <t>Much greater confidence if the purchase was completed through an external payment link</t>
  </si>
  <si>
    <t>I would not feel confident using either route</t>
  </si>
  <si>
    <t>Imagine your child wanted to buy an app, subscription or additional content through an app. They could complete the purchase in one of two ways: Through the app store: the payment is completed using the app store’s payment system and its parental controls. Through an external payment link: the child is redirected from the app to the developer’s website to complete the payment. For each of the following, which payment route would give you greater confidence?: My child could not complete a purchase without my knowledge or approval</t>
  </si>
  <si>
    <t>Imagine your child wanted to buy an app, subscription or additional content through an app. They could complete the purchase in one of two ways: Through the app store: the payment is completed using the app store’s payment system and its parental controls. Through an external payment link: the child is redirected from the app to the developer’s website to complete the payment. For each of the following, which payment route would give you greater confidence?: My child could not spend more than the limit I had set</t>
  </si>
  <si>
    <t>Imagine your child wanted to buy an app, subscription or additional content through an app. They could complete the purchase in one of two ways: Through the app store: the payment is completed using the app store’s payment system and its parental controls. Through an external payment link: the child is redirected from the app to the developer’s website to complete the payment. For each of the following, which payment route would give you greater confidence?: My child could not bypass the parental controls on their device</t>
  </si>
  <si>
    <t>Imagine your child wanted to buy an app, subscription or additional content through an app. They could complete the purchase in one of two ways: Through the app store: the payment is completed using the app store’s payment system and its parental controls. Through an external payment link: the child is redirected from the app to the developer’s website to complete the payment. For each of the following, which payment route would give you greater confidence?: My child would not be directed towards inappropriate content or websites during the purchase</t>
  </si>
  <si>
    <t>Imagine your child wanted to buy an app, subscription or additional content through an app. They could complete the purchase in one of two ways: Through the app store: the payment is completed using the app store’s payment system and its parental controls. Through an external payment link: the child is redirected from the app to the developer’s website to complete the payment. For each of the following, which payment route would give you greater confidence?: My child would not be able to follow links to other websites that I had not approved</t>
  </si>
  <si>
    <t>Imagine your child wanted to buy an app, subscription or additional content through an app. They could complete the purchase in one of two ways: Through the app store: the payment is completed using the app store’s payment system and its parental controls. Through an external payment link: the child is redirected from the app to the developer’s website to complete the payment. For each of the following, which payment route would give you greater confidence?: My child's personal information would be properly protected</t>
  </si>
  <si>
    <t>Imagine your child wanted to buy an app, subscription or additional content through an app. They could complete the purchase in one of two ways: Through the app store: the payment is completed using the app store’s payment system and its parental controls. Through an external payment link: the child is redirected from the app to the developer’s website to complete the payment. For each of the following, which payment route would give you greater confidence?: My child's payment details would be kept secure</t>
  </si>
  <si>
    <t>Imagine your child wanted to buy an app, subscription or additional content through an app. They could complete the purchase in one of two ways: Through the app store: the payment is completed using the app store’s payment system and its parental controls. Through an external payment link: the child is redirected from the app to the developer’s website to complete the payment. For each of the following, which payment route would give you greater confidence?: I would be notified when my child attempted or completed a purchase</t>
  </si>
  <si>
    <t>Imagine your child wanted to buy an app, subscription or additional content through an app. They could complete the purchase in one of two ways: Through the app store: the payment is completed using the app store’s payment system and its parental controls. Through an external payment link: the child is redirected from the app to the developer’s website to complete the payment. For each of the following, which payment route would give you greater confidence?: I would be able to see all purchases made by my child in one place</t>
  </si>
  <si>
    <t>Imagine your child wanted to buy an app, subscription or additional content through an app. They could complete the purchase in one of two ways: Through the app store: the payment is completed using the app store’s payment system and its parental controls. Through an external payment link: the child is redirected from the app to the developer’s website to complete the payment. For each of the following, which payment route would give you greater confidence?: I would be able to cancel a subscription or recurring payment easily</t>
  </si>
  <si>
    <t>Imagine your child wanted to buy an app, subscription or additional content through an app. They could complete the purchase in one of two ways: Through the app store: the payment is completed using the app store’s payment system and its parental controls. Through an external payment link: the child is redirected from the app to the developer’s website to complete the payment. For each of the following, which payment route would give you greater confidence?: I would be able to obtain a refund if the purchase was made without permission</t>
  </si>
  <si>
    <t>Imagine your child wanted to buy an app, subscription or additional content through an app. They could complete the purchase in one of two ways: Through the app store: the payment is completed using the app store’s payment system and its parental controls. Through an external payment link: the child is redirected from the app to the developer’s website to complete the payment. For each of the following, which payment route would give you greater confidence?: I would know which company to contact if something went wrong</t>
  </si>
  <si>
    <t>Imagine your child wanted to buy an app, subscription or additional content through an app. They could complete the purchase in one of two ways: Through the app store: the payment is completed using the app store’s payment system and its parental controls. Through an external payment link: the child is redirected from the app to the developer’s website to complete the payment. For each of the following, which payment route would give you greater confidence?: The company handling the payment would take responsibility for protecting children</t>
  </si>
  <si>
    <t>Imagine you had a bad experience after following a payment link from an app. For example, you were charged incorrectly, could not cancel or believed the website was fraudulent. Which, if any, of the following would you be likely to do afterwards? Select all that apply.</t>
  </si>
  <si>
    <t>Make fewer purchases through apps</t>
  </si>
  <si>
    <t>Avoid signing up for digital subscriptions</t>
  </si>
  <si>
    <t>Only purchase from developers or brands I already know</t>
  </si>
  <si>
    <t>Avoid purchasing from smaller or less well-known developers</t>
  </si>
  <si>
    <t>Stop using the app involved</t>
  </si>
  <si>
    <t>Become less willing to download or try new apps</t>
  </si>
  <si>
    <t>Become less willing to follow payment links from other apps</t>
  </si>
  <si>
    <t>Continue purchasing through apps in the same way as before</t>
  </si>
  <si>
    <t>Which of the following would you most prefer when an app developer wants to offer an external payment option?</t>
  </si>
  <si>
    <t>The app-store and external payment options should be shown side by side</t>
  </si>
  <si>
    <t>The app-store option should be shown first, with an external option also available</t>
  </si>
  <si>
    <t>The external option should be shown first, with the app-store option also available</t>
  </si>
  <si>
    <t>The developer should be allowed to choose the only payment route available</t>
  </si>
  <si>
    <t>Consumers should be able to choose a preferred payment route in their phone settings</t>
  </si>
  <si>
    <t>I have no preference</t>
  </si>
  <si>
    <t>How acceptable or unacceptable do you consider each of the following?: A developer charging a higher price to consumers who pay on the app store website</t>
  </si>
  <si>
    <t>Completely acceptable</t>
  </si>
  <si>
    <t>Mostly acceptable</t>
  </si>
  <si>
    <t>Neither acceptable nor unacceptable</t>
  </si>
  <si>
    <t>Mostly unacceptable</t>
  </si>
  <si>
    <t>Completely unacceptable</t>
  </si>
  <si>
    <t>How acceptable or unacceptable do you consider each of the following?: A developer removing the option to pay through the app store</t>
  </si>
  <si>
    <t>How acceptable or unacceptable do you consider each of the following?: A developer repeatedly prompting a consumer to use another payments approach after they have chosen the app-store payment</t>
  </si>
  <si>
    <t>How acceptable or unacceptable do you consider each of the following?: An app store showing a simple message explaining who will handle an external payment and refund</t>
  </si>
  <si>
    <t>How acceptable or unacceptable do you consider each of the following?: An app store checking that an external payment website meets reasonable security standards</t>
  </si>
  <si>
    <t>How acceptable or unacceptable do you consider each of the following?: An app store blocking a link that does not meet reasonable security standards</t>
  </si>
  <si>
    <t>How acceptable or unacceptable do you consider each of the following?: Requiring developers to clearly show the saving available through an external payment</t>
  </si>
  <si>
    <t>How acceptable or unacceptable do you consider each of the following?: Requiring external payments to provide clear cancellation and refund information</t>
  </si>
  <si>
    <t>How acceptable or unacceptable do you consider each of the following?: Additional protections for children, e.g. not allowing under 16s to be redirected to external payment sites</t>
  </si>
  <si>
    <t>How confident or not would you feel doing each of the following without help?: Checking that an external payment website was genuine</t>
  </si>
  <si>
    <t>Very confident</t>
  </si>
  <si>
    <t>Somewhat confident</t>
  </si>
  <si>
    <t>Not very confident</t>
  </si>
  <si>
    <t>Not at all confident</t>
  </si>
  <si>
    <t>How confident or not would you feel doing each of the following without help?: Understanding which company would store my payment details</t>
  </si>
  <si>
    <t>How confident or not would you feel doing each of the following without help?: Comparing the refund protections offered by two payment routes</t>
  </si>
  <si>
    <t>How confident or not would you feel doing each of the following without help?: Finding and using the cancellation process on different developers' websites</t>
  </si>
  <si>
    <t>How confident or not would you feel doing each of the following without help?: Knowing which company to contact if something went wrong</t>
  </si>
  <si>
    <t>How confident or not would you feel doing each of the following without help?: Recognising a fraudulent payment page designed to look like a genuine developer website</t>
  </si>
  <si>
    <t>How confident or not would you feel doing each of the following without help?: Keeping track of subscriptions managed through several different websites</t>
  </si>
  <si>
    <t>Fieldwork: 21 Jul 2026 - 25 Jul 2026</t>
  </si>
  <si>
    <t>Grid Summary: How likely would you be to consider voting for the following parties on the following scale, where 0 = definitely wouldn't consider voting for this party and 10 = definitely would consider voting for this party</t>
  </si>
  <si>
    <t>Grid Summary: When paying for an app, subscription or digital content, how important or unimportant is each of the following to you?</t>
  </si>
  <si>
    <t>Grid Summary: Have any of the following ever happened to you when making an online or app-based purchase?</t>
  </si>
  <si>
    <t>I abandoned a purchase because I was redirected to a website I did not recognise</t>
  </si>
  <si>
    <t>I decided not to subscribe because the cancellation process looked difficult</t>
  </si>
  <si>
    <t>I decided not to buy something as the payment process was too complex</t>
  </si>
  <si>
    <t>I decided not to buy something because I was concerned it might be a scam</t>
  </si>
  <si>
    <t>I lost money or had my payment details misused because of online fraud</t>
  </si>
  <si>
    <t>I continued paying for a subscription because I could not work out how to cancel it</t>
  </si>
  <si>
    <t>I did not recognise a subscription or digital purchase on my bank statement</t>
  </si>
  <si>
    <t>I chose a better-known company because I felt it would be safer</t>
  </si>
  <si>
    <t>Grid Summary: Imagine you were considering buying an app, an additional app feature or other digital content from a well-known app developer whose name you recognise. The price would be the same whether you paid through the app store or on the developer’s website. Instead of completing the payment within the app using the app store’s payment system, you would be redirected to the app developer’s website to complete the purchase. For each of the following prices, would being redirected to the developer’s website make you more or less likely to complete the purchase?</t>
  </si>
  <si>
    <t>£1.99</t>
  </si>
  <si>
    <t>£4.99</t>
  </si>
  <si>
    <t>£9.99</t>
  </si>
  <si>
    <t>£14.99</t>
  </si>
  <si>
    <t>£24.99</t>
  </si>
  <si>
    <t>More than £25</t>
  </si>
  <si>
    <t>Grid Summary: Imagine you were considering buying an app, an additional app feature or other digital content from an app developer whose name you do not recognise. The price would be the same whether you paid through the app store or on the developer’s website. Instead of completing the payment within the app using the app store’s payment system, you would be redirected to the app developer’s website to complete the purchase. For each of the following prices, would being redirected to the developer’s website make you more or less likely to complete the purchase?</t>
  </si>
  <si>
    <t>Grid Summary: Imagine you followed a link from an app and completed the payment on the app developer's website. Who would you expect to be responsible in each of the following situations?</t>
  </si>
  <si>
    <t>I was charged twice</t>
  </si>
  <si>
    <t>I could not cancel the subscription</t>
  </si>
  <si>
    <t>I paid but did not receive the service</t>
  </si>
  <si>
    <t>I wanted to request a refund</t>
  </si>
  <si>
    <t>My card or payment details were stolen</t>
  </si>
  <si>
    <t>My child made a purchase without permission</t>
  </si>
  <si>
    <t>The app developer stopped responding or went out of business</t>
  </si>
  <si>
    <t>Grid Summary: If completing purchases outside app stores became more common, how likely or unlikely do you think each of the following would be?</t>
  </si>
  <si>
    <t>Consumers would have more choice over how they pay</t>
  </si>
  <si>
    <t>Some developers would offer lower prices</t>
  </si>
  <si>
    <t>Developers would have more freedom to offer new services</t>
  </si>
  <si>
    <t>It would become harder to know whether the product or service was genuine</t>
  </si>
  <si>
    <t>Consumers would be more exposed to scams or fraudulent payment links</t>
  </si>
  <si>
    <t>It would become harder to keep track of different subscriptions</t>
  </si>
  <si>
    <t>Consumers would find some subscriptions harder to cancel</t>
  </si>
  <si>
    <t>More companies would hold consumers' payment or personal information</t>
  </si>
  <si>
    <t>Consumers would become less confident about buying things through apps</t>
  </si>
  <si>
    <t>Fraudulent or malicious apps would become more common</t>
  </si>
  <si>
    <t>Data breaches connected to apps or app payments would become more common</t>
  </si>
  <si>
    <t>Grid Summary: To what extent do you agree or disagree with each of the following statements?</t>
  </si>
  <si>
    <t>I would be less likely to buy from a smaller developer if I had to enter payment details on its website</t>
  </si>
  <si>
    <t>I would be more likely to buy from a large or well-known brand if I was unsure about payment security</t>
  </si>
  <si>
    <t>I would be less willing to try new apps if different apps used different payment and cancellation processes</t>
  </si>
  <si>
    <t>A payment system I recognise makes me more willing to purchase from an app developer I have not used before</t>
  </si>
  <si>
    <t>Greater use of external payments could make it harder for smaller developers to earn consumers' trust</t>
  </si>
  <si>
    <t>Grid Summary: Suppose you had a bad experience with an external payment website that you reached through an app. How, if at all, would this affect your trust in each of the following?</t>
  </si>
  <si>
    <t>The individual app</t>
  </si>
  <si>
    <t>The app store where I downloaded the app</t>
  </si>
  <si>
    <t>Apps and digital subscriptions more generally</t>
  </si>
  <si>
    <t>Online payments more generally</t>
  </si>
  <si>
    <t>Grid Summary: Imagine your child wanted to buy an app, subscription or additional content through an app. They could complete the purchase in one of two ways: Through the app store: the payment is completed using the app store’s payment system and its parental controls. Through an external payment link: the child is redirected from the app to the developer’s website to complete the payment. For each of the following, which payment route would give you greater confidence?</t>
  </si>
  <si>
    <t>My child could not buy an app or content that was unsuitable for their age</t>
  </si>
  <si>
    <t>My child could not complete a purchase without my knowledge or approval</t>
  </si>
  <si>
    <t>My child could not spend more than the limit I had set</t>
  </si>
  <si>
    <t>My child could not bypass the parental controls on their device</t>
  </si>
  <si>
    <t>My child would not be directed towards inappropriate content or websites during the purchase</t>
  </si>
  <si>
    <t>My child would not be able to follow links to other websites that I had not approved</t>
  </si>
  <si>
    <t>My child's personal information would be properly protected</t>
  </si>
  <si>
    <t>My child's payment details would be kept secure</t>
  </si>
  <si>
    <t>I would be notified when my child attempted or completed a purchase</t>
  </si>
  <si>
    <t>I would be able to see all purchases made by my child in one place</t>
  </si>
  <si>
    <t>I would be able to cancel a subscription or recurring payment easily</t>
  </si>
  <si>
    <t>I would be able to obtain a refund if the purchase was made without permission</t>
  </si>
  <si>
    <t>I would know which company to contact if something went wrong</t>
  </si>
  <si>
    <t>The company handling the payment would take responsibility for protecting children</t>
  </si>
  <si>
    <t>Grid Summary: How acceptable or unacceptable do you consider each of the following?</t>
  </si>
  <si>
    <t>A developer repeatedly prompting a consumer to use another payments approach after they have chosen the app-store payment</t>
  </si>
  <si>
    <t>A developer charging a higher price to consumers who pay on the app store website</t>
  </si>
  <si>
    <t>A developer removing the option to pay through the app store</t>
  </si>
  <si>
    <t>An app store showing a simple message explaining who will handle an external payment and refund</t>
  </si>
  <si>
    <t>An app store checking that an external payment website meets reasonable security standards</t>
  </si>
  <si>
    <t>Requiring developers to clearly show the saving available through an external payment</t>
  </si>
  <si>
    <t>Requiring external payments to provide clear cancellation and refund information</t>
  </si>
  <si>
    <t>Additional protections for children, e.g. not allowing under 16s to be redirected to external payment sites</t>
  </si>
  <si>
    <t>An app store blocking a link that does not meet reasonable security standards</t>
  </si>
  <si>
    <t>Grid Summary: How confident or not would you feel doing each of the following without help?</t>
  </si>
  <si>
    <t>Knowing which company to contact if something went wrong</t>
  </si>
  <si>
    <t>Checking that an external payment website was genuine</t>
  </si>
  <si>
    <t>Understanding which company would store my payment details</t>
  </si>
  <si>
    <t>Comparing the refund protections offered by two payment routes</t>
  </si>
  <si>
    <t>Finding and using the cancellation process on different developers' websites</t>
  </si>
  <si>
    <t>Recognising a fraudulent payment page designed to look like a genuine developer website</t>
  </si>
  <si>
    <t>Keeping track of subscriptions managed through several different websites</t>
  </si>
  <si>
    <t>Follow a link from the app and complete the payment on the developer's website</t>
  </si>
  <si>
    <t>Leave the app and find the developer's website myself</t>
  </si>
  <si>
    <t>A payment completed using the app store's payment system (for example the Apple App Store or Google Play Store)</t>
  </si>
  <si>
    <t>A payment completed on the app developer's own website (where you are re-routed out of the app store to a different website)</t>
  </si>
  <si>
    <t>Don't know or can't remember</t>
  </si>
  <si>
    <t>Whether the app store's usual protections still apply</t>
  </si>
  <si>
    <t>Whether the subscription will appear in my phone's subscription settings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</si>
</sst>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rgb="FF000000"/>
      <name val="Calibri"/>
    </font>
    <font>
      <b/>
      <sz val="18"/>
      <color rgb="FF000000"/>
      <name val="Calibri"/>
    </font>
    <font>
      <sz val="11"/>
      <name val="Calibri"/>
    </font>
    <font>
      <b/>
      <sz val="11"/>
      <name val="Calibri"/>
    </font>
    <font>
      <b/>
      <sz val="14"/>
      <name val="Calibri"/>
    </font>
    <font>
      <sz val="14"/>
      <name val="Calibri"/>
    </font>
    <font>
      <sz val="13"/>
      <name val="Calibri"/>
    </font>
    <font>
      <i/>
      <sz val="13"/>
      <name val="Calibri"/>
    </font>
    <font>
      <b/>
      <i/>
      <sz val="11"/>
      <name val="Calibri"/>
    </font>
    <font>
      <u/>
      <sz val="11"/>
      <color rgb="FF0563C1"/>
      <name val="Calibri"/>
    </font>
  </fonts>
  <fills count="2">
    <fill>
      <patternFill patternType="none"/>
    </fill>
    <fill>
      <patternFill patternType="gray125"/>
    </fill>
  </fills>
  <borders count="6">
    <border>
      <left/>
      <right/>
      <top/>
      <bottom/>
      <diagonal/>
    </border>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
      <left/>
      <right/>
      <top style="thin">
        <color rgb="FF000000"/>
      </top>
      <bottom/>
      <diagonal/>
    </border>
  </borders>
  <cellStyleXfs count="2">
    <xf numFmtId="0" fontId="0" fillId="0" borderId="0"/>
    <xf numFmtId="0" fontId="3" fillId="0" borderId="1">
      <alignment horizontal="center" vertical="center" wrapText="1"/>
    </xf>
  </cellStyleXfs>
  <cellXfs count="31">
    <xf numFmtId="0" fontId="0" fillId="0" borderId="0" xfId="0"/>
    <xf numFmtId="0" fontId="5" fillId="0" borderId="0" xfId="0" applyFont="1"/>
    <xf numFmtId="0" fontId="6" fillId="0" borderId="0" xfId="0" applyFont="1" applyAlignment="1">
      <alignment horizontal="left" vertical="center"/>
    </xf>
    <xf numFmtId="0" fontId="8" fillId="0" borderId="0" xfId="0" applyFont="1" applyAlignment="1">
      <alignment horizontal="left" vertical="top"/>
    </xf>
    <xf numFmtId="0" fontId="2" fillId="0" borderId="0" xfId="0" applyFont="1"/>
    <xf numFmtId="0" fontId="10" fillId="0" borderId="0" xfId="0" applyFont="1"/>
    <xf numFmtId="0" fontId="4"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10" fillId="0" borderId="0" xfId="0" applyFont="1" applyAlignment="1">
      <alignment horizontal="center" vertical="center"/>
    </xf>
    <xf numFmtId="0" fontId="3" fillId="0" borderId="0" xfId="0" applyFont="1"/>
    <xf numFmtId="0" fontId="4" fillId="0" borderId="2" xfId="0" applyFont="1" applyBorder="1" applyAlignment="1">
      <alignment horizontal="center" vertical="center"/>
    </xf>
    <xf numFmtId="0" fontId="3" fillId="0" borderId="2" xfId="0" applyFont="1" applyBorder="1" applyAlignment="1">
      <alignment horizontal="center" vertical="center" wrapText="1"/>
    </xf>
    <xf numFmtId="0" fontId="3" fillId="0" borderId="0" xfId="0" applyFont="1" applyAlignment="1">
      <alignment horizontal="left" vertical="center"/>
    </xf>
    <xf numFmtId="1" fontId="0" fillId="0" borderId="2" xfId="0" applyNumberFormat="1" applyBorder="1" applyAlignment="1">
      <alignment horizontal="center" vertical="center"/>
    </xf>
    <xf numFmtId="0" fontId="4" fillId="0" borderId="0" xfId="0" applyFont="1" applyAlignment="1">
      <alignment horizontal="left" vertical="center"/>
    </xf>
    <xf numFmtId="1" fontId="0" fillId="0" borderId="4" xfId="0" applyNumberFormat="1" applyBorder="1" applyAlignment="1">
      <alignment horizontal="center" vertical="center"/>
    </xf>
    <xf numFmtId="0" fontId="4" fillId="0" borderId="0" xfId="0" applyFont="1" applyAlignment="1">
      <alignment horizontal="left" vertical="top" wrapText="1"/>
    </xf>
    <xf numFmtId="0" fontId="9" fillId="0" borderId="0" xfId="0" applyFont="1" applyAlignment="1">
      <alignment horizontal="left" vertical="top" wrapText="1"/>
    </xf>
    <xf numFmtId="0" fontId="3" fillId="0" borderId="0" xfId="0" applyFont="1" applyAlignment="1">
      <alignment horizontal="left" vertical="top" wrapText="1"/>
    </xf>
    <xf numFmtId="9" fontId="0" fillId="0" borderId="0" xfId="0" applyNumberFormat="1" applyAlignment="1">
      <alignment horizontal="center" vertical="center"/>
    </xf>
    <xf numFmtId="0" fontId="1" fillId="0" borderId="0" xfId="0" applyFont="1"/>
    <xf numFmtId="0" fontId="3" fillId="0" borderId="0" xfId="0" applyFont="1" applyAlignment="1">
      <alignment horizontal="center" vertical="center" wrapText="1"/>
    </xf>
    <xf numFmtId="0" fontId="4" fillId="0" borderId="3" xfId="0" applyFont="1" applyBorder="1" applyAlignment="1">
      <alignment horizontal="center" vertical="center" wrapText="1"/>
    </xf>
    <xf numFmtId="0" fontId="9" fillId="0" borderId="0" xfId="0" applyFont="1"/>
    <xf numFmtId="0" fontId="7" fillId="0" borderId="0" xfId="0" applyFont="1" applyAlignment="1">
      <alignment horizontal="left" vertical="top" wrapText="1"/>
    </xf>
    <xf numFmtId="0" fontId="0" fillId="0" borderId="0" xfId="0"/>
    <xf numFmtId="0" fontId="2" fillId="0" borderId="0" xfId="0" applyFont="1" applyAlignment="1">
      <alignment horizontal="center" vertical="top" wrapText="1"/>
    </xf>
    <xf numFmtId="0" fontId="4" fillId="0" borderId="2" xfId="0" applyFont="1" applyBorder="1" applyAlignment="1">
      <alignment horizontal="center" vertical="center"/>
    </xf>
    <xf numFmtId="0" fontId="0" fillId="0" borderId="5" xfId="0" applyBorder="1"/>
    <xf numFmtId="0" fontId="1" fillId="0" borderId="0" xfId="0" applyFont="1"/>
  </cellXfs>
  <cellStyles count="2">
    <cellStyle name="Normal" xfId="0" builtinId="0"/>
    <cellStyle name="style_answers" xfId="1" xr:uid="{00000000-0005-0000-0000-00001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calcChain" Target="calcChain.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theme" Target="theme/theme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1" Type="http://schemas.openxmlformats.org/officeDocument/2006/relationships/image" Target="../media/image1.png"/></Relationships>
</file>

<file path=xl/drawings/_rels/drawing50.xml.rels><?xml version="1.0" encoding="UTF-8" standalone="yes"?>
<Relationships xmlns="http://schemas.openxmlformats.org/package/2006/relationships"><Relationship Id="rId1" Type="http://schemas.openxmlformats.org/officeDocument/2006/relationships/image" Target="../media/image1.png"/></Relationships>
</file>

<file path=xl/drawings/_rels/drawing5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2.xml.rels><?xml version="1.0" encoding="UTF-8" standalone="yes"?>
<Relationships xmlns="http://schemas.openxmlformats.org/package/2006/relationships"><Relationship Id="rId1" Type="http://schemas.openxmlformats.org/officeDocument/2006/relationships/image" Target="../media/image1.png"/></Relationships>
</file>

<file path=xl/drawings/_rels/drawing5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56.xml.rels><?xml version="1.0" encoding="UTF-8" standalone="yes"?>
<Relationships xmlns="http://schemas.openxmlformats.org/package/2006/relationships"><Relationship Id="rId1" Type="http://schemas.openxmlformats.org/officeDocument/2006/relationships/image" Target="../media/image1.png"/></Relationships>
</file>

<file path=xl/drawings/_rels/drawing57.xml.rels><?xml version="1.0" encoding="UTF-8" standalone="yes"?>
<Relationships xmlns="http://schemas.openxmlformats.org/package/2006/relationships"><Relationship Id="rId1" Type="http://schemas.openxmlformats.org/officeDocument/2006/relationships/image" Target="../media/image1.png"/></Relationships>
</file>

<file path=xl/drawings/_rels/drawing58.xml.rels><?xml version="1.0" encoding="UTF-8" standalone="yes"?>
<Relationships xmlns="http://schemas.openxmlformats.org/package/2006/relationships"><Relationship Id="rId1" Type="http://schemas.openxmlformats.org/officeDocument/2006/relationships/image" Target="../media/image1.png"/></Relationships>
</file>

<file path=xl/drawings/_rels/drawing59.xml.rels><?xml version="1.0" encoding="UTF-8" standalone="yes"?>
<Relationships xmlns="http://schemas.openxmlformats.org/package/2006/relationships"><Relationship Id="rId1" Type="http://schemas.openxmlformats.org/officeDocument/2006/relationships/image" Target="../media/image1.png"/></Relationships>
</file>

<file path=xl/drawings/_rels/drawing60.xml.rels><?xml version="1.0" encoding="UTF-8" standalone="yes"?>
<Relationships xmlns="http://schemas.openxmlformats.org/package/2006/relationships"><Relationship Id="rId1" Type="http://schemas.openxmlformats.org/officeDocument/2006/relationships/image" Target="../media/image1.png"/></Relationships>
</file>

<file path=xl/drawings/_rels/drawing61.xml.rels><?xml version="1.0" encoding="UTF-8" standalone="yes"?>
<Relationships xmlns="http://schemas.openxmlformats.org/package/2006/relationships"><Relationship Id="rId1" Type="http://schemas.openxmlformats.org/officeDocument/2006/relationships/image" Target="../media/image1.png"/></Relationships>
</file>

<file path=xl/drawings/_rels/drawing62.xml.rels><?xml version="1.0" encoding="UTF-8" standalone="yes"?>
<Relationships xmlns="http://schemas.openxmlformats.org/package/2006/relationships"><Relationship Id="rId1" Type="http://schemas.openxmlformats.org/officeDocument/2006/relationships/image" Target="../media/image1.png"/></Relationships>
</file>

<file path=xl/drawings/_rels/drawing63.xml.rels><?xml version="1.0" encoding="UTF-8" standalone="yes"?>
<Relationships xmlns="http://schemas.openxmlformats.org/package/2006/relationships"><Relationship Id="rId1" Type="http://schemas.openxmlformats.org/officeDocument/2006/relationships/image" Target="../media/image1.png"/></Relationships>
</file>

<file path=xl/drawings/_rels/drawing64.xml.rels><?xml version="1.0" encoding="UTF-8" standalone="yes"?>
<Relationships xmlns="http://schemas.openxmlformats.org/package/2006/relationships"><Relationship Id="rId1" Type="http://schemas.openxmlformats.org/officeDocument/2006/relationships/image" Target="../media/image1.png"/></Relationships>
</file>

<file path=xl/drawings/_rels/drawing6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6.xml.rels><?xml version="1.0" encoding="UTF-8" standalone="yes"?>
<Relationships xmlns="http://schemas.openxmlformats.org/package/2006/relationships"><Relationship Id="rId1" Type="http://schemas.openxmlformats.org/officeDocument/2006/relationships/image" Target="../media/image1.png"/></Relationships>
</file>

<file path=xl/drawings/_rels/drawing67.xml.rels><?xml version="1.0" encoding="UTF-8" standalone="yes"?>
<Relationships xmlns="http://schemas.openxmlformats.org/package/2006/relationships"><Relationship Id="rId1" Type="http://schemas.openxmlformats.org/officeDocument/2006/relationships/image" Target="../media/image1.png"/></Relationships>
</file>

<file path=xl/drawings/_rels/drawing68.xml.rels><?xml version="1.0" encoding="UTF-8" standalone="yes"?>
<Relationships xmlns="http://schemas.openxmlformats.org/package/2006/relationships"><Relationship Id="rId1" Type="http://schemas.openxmlformats.org/officeDocument/2006/relationships/image" Target="../media/image1.png"/></Relationships>
</file>

<file path=xl/drawings/_rels/drawing69.xml.rels><?xml version="1.0" encoding="UTF-8" standalone="yes"?>
<Relationships xmlns="http://schemas.openxmlformats.org/package/2006/relationships"><Relationship Id="rId1" Type="http://schemas.openxmlformats.org/officeDocument/2006/relationships/image" Target="../media/image1.png"/></Relationships>
</file>

<file path=xl/drawings/_rels/drawing70.xml.rels><?xml version="1.0" encoding="UTF-8" standalone="yes"?>
<Relationships xmlns="http://schemas.openxmlformats.org/package/2006/relationships"><Relationship Id="rId1" Type="http://schemas.openxmlformats.org/officeDocument/2006/relationships/image" Target="../media/image1.png"/></Relationships>
</file>

<file path=xl/drawings/_rels/drawing71.xml.rels><?xml version="1.0" encoding="UTF-8" standalone="yes"?>
<Relationships xmlns="http://schemas.openxmlformats.org/package/2006/relationships"><Relationship Id="rId1" Type="http://schemas.openxmlformats.org/officeDocument/2006/relationships/image" Target="../media/image1.png"/></Relationships>
</file>

<file path=xl/drawings/_rels/drawing72.xml.rels><?xml version="1.0" encoding="UTF-8" standalone="yes"?>
<Relationships xmlns="http://schemas.openxmlformats.org/package/2006/relationships"><Relationship Id="rId1" Type="http://schemas.openxmlformats.org/officeDocument/2006/relationships/image" Target="../media/image1.png"/></Relationships>
</file>

<file path=xl/drawings/_rels/drawing73.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7.xml.rels><?xml version="1.0" encoding="UTF-8" standalone="yes"?>
<Relationships xmlns="http://schemas.openxmlformats.org/package/2006/relationships"><Relationship Id="rId1" Type="http://schemas.openxmlformats.org/officeDocument/2006/relationships/image" Target="../media/image1.png"/></Relationships>
</file>

<file path=xl/drawings/_rels/drawing78.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0.xml.rels><?xml version="1.0" encoding="UTF-8" standalone="yes"?>
<Relationships xmlns="http://schemas.openxmlformats.org/package/2006/relationships"><Relationship Id="rId1" Type="http://schemas.openxmlformats.org/officeDocument/2006/relationships/image" Target="../media/image1.png"/></Relationships>
</file>

<file path=xl/drawings/_rels/drawing8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2.xml.rels><?xml version="1.0" encoding="UTF-8" standalone="yes"?>
<Relationships xmlns="http://schemas.openxmlformats.org/package/2006/relationships"><Relationship Id="rId1" Type="http://schemas.openxmlformats.org/officeDocument/2006/relationships/image" Target="../media/image1.png"/></Relationships>
</file>

<file path=xl/drawings/_rels/drawing83.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85.xml.rels><?xml version="1.0" encoding="UTF-8" standalone="yes"?>
<Relationships xmlns="http://schemas.openxmlformats.org/package/2006/relationships"><Relationship Id="rId1" Type="http://schemas.openxmlformats.org/officeDocument/2006/relationships/image" Target="../media/image1.png"/></Relationships>
</file>

<file path=xl/drawings/_rels/drawing86.xml.rels><?xml version="1.0" encoding="UTF-8" standalone="yes"?>
<Relationships xmlns="http://schemas.openxmlformats.org/package/2006/relationships"><Relationship Id="rId1" Type="http://schemas.openxmlformats.org/officeDocument/2006/relationships/image" Target="../media/image1.png"/></Relationships>
</file>

<file path=xl/drawings/_rels/drawing8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8.xml.rels><?xml version="1.0" encoding="UTF-8" standalone="yes"?>
<Relationships xmlns="http://schemas.openxmlformats.org/package/2006/relationships"><Relationship Id="rId1" Type="http://schemas.openxmlformats.org/officeDocument/2006/relationships/image" Target="../media/image1.png"/></Relationships>
</file>

<file path=xl/drawings/_rels/drawing89.xml.rels><?xml version="1.0" encoding="UTF-8" standalone="yes"?>
<Relationships xmlns="http://schemas.openxmlformats.org/package/2006/relationships"><Relationship Id="rId1" Type="http://schemas.openxmlformats.org/officeDocument/2006/relationships/image" Target="../media/image1.png"/></Relationships>
</file>

<file path=xl/drawings/_rels/drawing90.xml.rels><?xml version="1.0" encoding="UTF-8" standalone="yes"?>
<Relationships xmlns="http://schemas.openxmlformats.org/package/2006/relationships"><Relationship Id="rId1" Type="http://schemas.openxmlformats.org/officeDocument/2006/relationships/image" Target="../media/image1.png"/></Relationships>
</file>

<file path=xl/drawings/_rels/drawing9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2.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5.xml.rels><?xml version="1.0" encoding="UTF-8" standalone="yes"?>
<Relationships xmlns="http://schemas.openxmlformats.org/package/2006/relationships"><Relationship Id="rId1" Type="http://schemas.openxmlformats.org/officeDocument/2006/relationships/image" Target="../media/image1.png"/></Relationships>
</file>

<file path=xl/drawings/_rels/drawing96.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1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2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3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4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5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6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7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1</xdr:col>
      <xdr:colOff>0</xdr:colOff>
      <xdr:row>1</xdr:row>
      <xdr:rowOff>0</xdr:rowOff>
    </xdr:from>
    <xdr:ext cx="1463040" cy="274320"/>
    <xdr:pic>
      <xdr:nvPicPr>
        <xdr:cNvPr id="2" name="Image 1" descr="Picture">
          <a:extLst>
            <a:ext uri="{FF2B5EF4-FFF2-40B4-BE49-F238E27FC236}">
              <a16:creationId xmlns:a16="http://schemas.microsoft.com/office/drawing/2014/main" id="{00000000-0008-0000-8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525"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D213597-3160-405B-AF65-FB7691B99376}">
  <we:reference id="29673e3c-d826-4f00-92ee-162334a52b1a" version="1.0.0.8" store="EXCatalog" storeType="EXCatalog"/>
  <we:alternateReferences>
    <we:reference id="WA200009404" version="1.0.0.8" store="en-GB" storeType="OMEX"/>
  </we:alternateReferences>
  <we:properties>
    <we:property name="claude.fileId" value="&quot;79512e8c-108f-410c-bb29-23dcdd81931b&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tabSelected="1" workbookViewId="0"/>
  </sheetViews>
  <sheetFormatPr defaultRowHeight="14.5" x14ac:dyDescent="0.35"/>
  <cols>
    <col min="6" max="6" width="25" customWidth="1"/>
    <col min="11" max="11" width="40" customWidth="1"/>
  </cols>
  <sheetData>
    <row r="7" spans="6:12" ht="40" customHeight="1" x14ac:dyDescent="0.35">
      <c r="F7" s="27" t="s">
        <v>0</v>
      </c>
      <c r="G7" s="26"/>
      <c r="H7" s="26"/>
      <c r="I7" s="26"/>
      <c r="J7" s="26"/>
      <c r="K7" s="26"/>
      <c r="L7" s="26"/>
    </row>
    <row r="10" spans="6:12" ht="20" customHeight="1" x14ac:dyDescent="0.45">
      <c r="F10" s="1" t="s">
        <v>1</v>
      </c>
      <c r="K10" s="2" t="s">
        <v>2</v>
      </c>
    </row>
    <row r="11" spans="6:12" ht="20" customHeight="1" x14ac:dyDescent="0.45">
      <c r="F11" s="1" t="s">
        <v>3</v>
      </c>
      <c r="K11" s="2" t="s">
        <v>4</v>
      </c>
    </row>
    <row r="12" spans="6:12" ht="20" customHeight="1" x14ac:dyDescent="0.45">
      <c r="F12" s="1" t="s">
        <v>5</v>
      </c>
      <c r="K12" s="2" t="s">
        <v>6</v>
      </c>
    </row>
    <row r="13" spans="6:12" ht="20" customHeight="1" x14ac:dyDescent="0.45">
      <c r="F13" s="1" t="s">
        <v>7</v>
      </c>
      <c r="K13" s="2">
        <v>2183</v>
      </c>
    </row>
    <row r="16" spans="6:12" ht="18.5" x14ac:dyDescent="0.45">
      <c r="F16" s="1" t="s">
        <v>8</v>
      </c>
    </row>
    <row r="17" spans="6:13" ht="50" customHeight="1" x14ac:dyDescent="0.35">
      <c r="F17" s="25" t="s">
        <v>9</v>
      </c>
      <c r="G17" s="26"/>
      <c r="H17" s="26"/>
      <c r="I17" s="26"/>
      <c r="J17" s="26"/>
      <c r="K17" s="26"/>
      <c r="L17" s="26"/>
      <c r="M17" s="26"/>
    </row>
    <row r="19" spans="6:13" ht="30" customHeight="1" x14ac:dyDescent="0.35">
      <c r="F19" s="3" t="s">
        <v>10</v>
      </c>
    </row>
    <row r="20" spans="6:13" ht="17" x14ac:dyDescent="0.35">
      <c r="F20" s="3" t="str">
        <f>HYPERLINK("mailto:polling@publicfirst.co.uk?subject=" &amp; F7, "polling@publicfirst.co.uk")</f>
        <v>polling@publicfirst.co.uk</v>
      </c>
    </row>
  </sheetData>
  <mergeCells count="2">
    <mergeCell ref="F17:M17"/>
    <mergeCell ref="F7:L7"/>
  </mergeCell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39"/>
  <sheetViews>
    <sheetView showGridLines="0" topLeftCell="A137" workbookViewId="0">
      <selection activeCell="A140" sqref="A140:XFD140"/>
    </sheetView>
  </sheetViews>
  <sheetFormatPr defaultRowHeight="14.5" x14ac:dyDescent="0.35"/>
  <cols>
    <col min="1" max="2" width="5" customWidth="1"/>
    <col min="3" max="3" width="10" customWidth="1"/>
    <col min="4" max="4" width="100" customWidth="1"/>
    <col min="5" max="5" width="20" customWidth="1"/>
    <col min="6" max="6" width="50" customWidth="1"/>
  </cols>
  <sheetData>
    <row r="2" spans="3:6" ht="40" customHeight="1" x14ac:dyDescent="0.55000000000000004">
      <c r="D2" s="4" t="s">
        <v>11</v>
      </c>
    </row>
    <row r="6" spans="3:6" x14ac:dyDescent="0.35">
      <c r="D6" s="5" t="str">
        <f>HYPERLINK("#'Full Results'!A1", "Full Results")</f>
        <v>Full Results</v>
      </c>
    </row>
    <row r="8" spans="3:6" x14ac:dyDescent="0.35">
      <c r="C8" s="6" t="s">
        <v>12</v>
      </c>
      <c r="D8" s="7" t="s">
        <v>13</v>
      </c>
      <c r="E8" s="6" t="s">
        <v>14</v>
      </c>
      <c r="F8" s="7" t="s">
        <v>15</v>
      </c>
    </row>
    <row r="9" spans="3:6" x14ac:dyDescent="0.35">
      <c r="C9" s="8">
        <v>1</v>
      </c>
      <c r="D9" s="5" t="str">
        <f>HYPERLINK("#'Table 1'!A1", "How old are you?")</f>
        <v>How old are you?</v>
      </c>
      <c r="E9" s="9">
        <f>HYPERLINK("#'Full Results'!A9", 9)</f>
        <v>9</v>
      </c>
      <c r="F9" s="10" t="s">
        <v>16</v>
      </c>
    </row>
    <row r="10" spans="3:6" x14ac:dyDescent="0.35">
      <c r="C10" s="8">
        <v>2</v>
      </c>
      <c r="D10" s="5" t="str">
        <f>HYPERLINK("#'Table 2'!A1", "Which of the following best describes how you think of yourself?")</f>
        <v>Which of the following best describes how you think of yourself?</v>
      </c>
      <c r="E10" s="9">
        <f>HYPERLINK("#'Full Results'!A18", 18)</f>
        <v>18</v>
      </c>
      <c r="F10" s="10" t="s">
        <v>16</v>
      </c>
    </row>
    <row r="11" spans="3:6" x14ac:dyDescent="0.35">
      <c r="C11" s="8">
        <v>3</v>
      </c>
      <c r="D11" s="5" t="str">
        <f>HYPERLINK("#'Table 3'!A1", "In what region of the UK do you live")</f>
        <v>In what region of the UK do you live</v>
      </c>
      <c r="E11" s="9">
        <f>HYPERLINK("#'Full Results'!A24", 24)</f>
        <v>24</v>
      </c>
      <c r="F11" s="10" t="s">
        <v>16</v>
      </c>
    </row>
    <row r="12" spans="3:6" x14ac:dyDescent="0.35">
      <c r="C12" s="8">
        <v>4</v>
      </c>
      <c r="D12" s="5" t="str">
        <f>HYPERLINK("#'Table 4'!A1", "Think about the Chief Income Earner in your househ...")</f>
        <v>Think about the Chief Income Earner in your househ...</v>
      </c>
      <c r="E12" s="9">
        <f>HYPERLINK("#'Full Results'!A38", 38)</f>
        <v>38</v>
      </c>
      <c r="F12" s="10" t="s">
        <v>16</v>
      </c>
    </row>
    <row r="13" spans="3:6" x14ac:dyDescent="0.35">
      <c r="C13" s="8">
        <v>5</v>
      </c>
      <c r="D13" s="5" t="str">
        <f>HYPERLINK("#'Table 5'!A1", "What is the annual income of your household before tax?")</f>
        <v>What is the annual income of your household before tax?</v>
      </c>
      <c r="E13" s="9">
        <f>HYPERLINK("#'Full Results'!A53", 53)</f>
        <v>53</v>
      </c>
      <c r="F13" s="10" t="s">
        <v>16</v>
      </c>
    </row>
    <row r="14" spans="3:6" x14ac:dyDescent="0.35">
      <c r="C14" s="8">
        <v>6</v>
      </c>
      <c r="D14" s="5" t="str">
        <f>HYPERLINK("#'Table 6'!A1", "Which of the following best describes your current working status?")</f>
        <v>Which of the following best describes your current working status?</v>
      </c>
      <c r="E14" s="9">
        <f>HYPERLINK("#'Full Results'!A73", 73)</f>
        <v>73</v>
      </c>
      <c r="F14" s="10" t="s">
        <v>16</v>
      </c>
    </row>
    <row r="15" spans="3:6" x14ac:dyDescent="0.35">
      <c r="C15" s="8">
        <v>7</v>
      </c>
      <c r="D15" s="5" t="str">
        <f>HYPERLINK("#'Table 7'!A1", "What is your ethnic group?")</f>
        <v>What is your ethnic group?</v>
      </c>
      <c r="E15" s="9">
        <f>HYPERLINK("#'Full Results'!A85", 85)</f>
        <v>85</v>
      </c>
      <c r="F15" s="10" t="s">
        <v>16</v>
      </c>
    </row>
    <row r="16" spans="3:6" x14ac:dyDescent="0.35">
      <c r="C16" s="8">
        <v>8</v>
      </c>
      <c r="D16" s="5" t="str">
        <f>HYPERLINK("#'Table 8'!A1", "Which, if any, of the following religions do you consider yourself to belong to? Please select all that apply.")</f>
        <v>Which, if any, of the following religions do you consider yourself to belong to? Please select all that apply.</v>
      </c>
      <c r="E16" s="9">
        <f>HYPERLINK("#'Full Results'!A103", 103)</f>
        <v>103</v>
      </c>
      <c r="F16" s="10" t="s">
        <v>16</v>
      </c>
    </row>
    <row r="17" spans="3:6" x14ac:dyDescent="0.35">
      <c r="C17" s="8">
        <v>9</v>
      </c>
      <c r="D17" s="5" t="str">
        <f>HYPERLINK("#'Table 9'!A1", "Do you have any children? If so, how old are they?")</f>
        <v>Do you have any children? If so, how old are they?</v>
      </c>
      <c r="E17" s="9">
        <f>HYPERLINK("#'Full Results'!A115", 115)</f>
        <v>115</v>
      </c>
      <c r="F17" s="10" t="s">
        <v>16</v>
      </c>
    </row>
    <row r="18" spans="3:6" x14ac:dyDescent="0.35">
      <c r="C18" s="8">
        <v>10</v>
      </c>
      <c r="D18" s="5" t="str">
        <f>HYPERLINK("#'Table 10'!A1", "What is the highest level of education you have achieved?")</f>
        <v>What is the highest level of education you have achieved?</v>
      </c>
      <c r="E18" s="9">
        <f>HYPERLINK("#'Full Results'!A125", 125)</f>
        <v>125</v>
      </c>
      <c r="F18" s="10" t="s">
        <v>16</v>
      </c>
    </row>
    <row r="19" spans="3:6" x14ac:dyDescent="0.35">
      <c r="C19" s="8">
        <v>11</v>
      </c>
      <c r="D19" s="5" t="str">
        <f>HYPERLINK("#'Table 11'!A1", "Do you have any physical or mental health conditions or illnesses lasting or expected to last 12 months or more?")</f>
        <v>Do you have any physical or mental health conditions or illnesses lasting or expected to last 12 months or more?</v>
      </c>
      <c r="E19" s="9">
        <f>HYPERLINK("#'Full Results'!A135", 135)</f>
        <v>135</v>
      </c>
      <c r="F19" s="10" t="s">
        <v>16</v>
      </c>
    </row>
    <row r="20" spans="3:6" x14ac:dyDescent="0.35">
      <c r="C20" s="8">
        <v>12</v>
      </c>
      <c r="D20" s="5" t="str">
        <f>HYPERLINK("#'Table 12'!A1", "How did you vote in the 2016 referendum on whether to Leave or Remain in the EU, if you were able to vote?")</f>
        <v>How did you vote in the 2016 referendum on whether to Leave or Remain in the EU, if you were able to vote?</v>
      </c>
      <c r="E20" s="9">
        <f>HYPERLINK("#'Full Results'!A141", 141)</f>
        <v>141</v>
      </c>
      <c r="F20" s="10" t="s">
        <v>16</v>
      </c>
    </row>
    <row r="21" spans="3:6" x14ac:dyDescent="0.35">
      <c r="C21" s="8">
        <v>13</v>
      </c>
      <c r="D21" s="5" t="str">
        <f>HYPERLINK("#'Table 13'!A1", "Do you remember how you voted in the 2019 General ...")</f>
        <v>Do you remember how you voted in the 2019 General ...</v>
      </c>
      <c r="E21" s="9">
        <f>HYPERLINK("#'Full Results'!A149", 149)</f>
        <v>149</v>
      </c>
      <c r="F21" s="10" t="s">
        <v>16</v>
      </c>
    </row>
    <row r="22" spans="3:6" x14ac:dyDescent="0.35">
      <c r="C22" s="8">
        <v>14</v>
      </c>
      <c r="D22" s="5" t="str">
        <f>HYPERLINK("#'Table 14'!A1", "Do you remember how you voted in the 2024 General ...")</f>
        <v>Do you remember how you voted in the 2024 General ...</v>
      </c>
      <c r="E22" s="9">
        <f>HYPERLINK("#'Full Results'!A166", 166)</f>
        <v>166</v>
      </c>
      <c r="F22" s="10" t="s">
        <v>16</v>
      </c>
    </row>
    <row r="23" spans="3:6" x14ac:dyDescent="0.35">
      <c r="C23" s="8">
        <v>15</v>
      </c>
      <c r="D23" s="5" t="str">
        <f>HYPERLINK("#'Table 15'!A1", "If a general election was called tomorrow, how likely would you be to vote? Please rate from 0 to 10, where 0 means certain not to vote, and 10 means certain to vote.")</f>
        <v>If a general election was called tomorrow, how likely would you be to vote? Please rate from 0 to 10, where 0 means certain not to vote, and 10 means certain to vote.</v>
      </c>
      <c r="E23" s="9">
        <f>HYPERLINK("#'Full Results'!A185", 185)</f>
        <v>185</v>
      </c>
      <c r="F23" s="10" t="s">
        <v>16</v>
      </c>
    </row>
    <row r="24" spans="3:6" x14ac:dyDescent="0.35">
      <c r="C24" s="8">
        <v>16</v>
      </c>
      <c r="D24" s="5" t="str">
        <f>HYPERLINK("#'Table 16'!A1", "And, if a general election was called tomorrow, which party would you vote for?")</f>
        <v>And, if a general election was called tomorrow, which party would you vote for?</v>
      </c>
      <c r="E24" s="9">
        <f>HYPERLINK("#'Full Results'!A200", 200)</f>
        <v>200</v>
      </c>
      <c r="F24" s="10" t="s">
        <v>16</v>
      </c>
    </row>
    <row r="25" spans="3:6" x14ac:dyDescent="0.35">
      <c r="C25" s="8">
        <v>17</v>
      </c>
      <c r="D25" s="5" t="str">
        <f>HYPERLINK("#'Table 17'!A1", "Grid Summary: How likely would you be to consider ...")</f>
        <v>Grid Summary: How likely would you be to consider ...</v>
      </c>
      <c r="E25" s="9">
        <f>HYPERLINK("#'Full Results'!A215", 215)</f>
        <v>215</v>
      </c>
      <c r="F25" s="10"/>
    </row>
    <row r="26" spans="3:6" x14ac:dyDescent="0.35">
      <c r="C26" s="8">
        <v>18</v>
      </c>
      <c r="D26" s="5" t="str">
        <f>HYPERLINK("#'Table 18'!A1", "How likely would you be to consider voting for the following parties on the following scale, where 0 = definitely wouldn't consider voting for this party and 10 = definitely would consider voting for this party: Labour")</f>
        <v>How likely would you be to consider voting for the following parties on the following scale, where 0 = definitely wouldn't consider voting for this party and 10 = definitely would consider voting for this party: Labour</v>
      </c>
      <c r="E26" s="9">
        <f>HYPERLINK("#'Full Results'!A215", 215)</f>
        <v>215</v>
      </c>
      <c r="F26" s="10" t="s">
        <v>16</v>
      </c>
    </row>
    <row r="27" spans="3:6" x14ac:dyDescent="0.35">
      <c r="C27" s="8">
        <v>19</v>
      </c>
      <c r="D27" s="5" t="str">
        <f>HYPERLINK("#'Table 19'!A1", "How likely would you be to consider voting for the...")</f>
        <v>How likely would you be to consider voting for the...</v>
      </c>
      <c r="E27" s="9">
        <f>HYPERLINK("#'Full Results'!A229", 229)</f>
        <v>229</v>
      </c>
      <c r="F27" s="10" t="s">
        <v>16</v>
      </c>
    </row>
    <row r="28" spans="3:6" x14ac:dyDescent="0.35">
      <c r="C28" s="8">
        <v>20</v>
      </c>
      <c r="D28" s="5" t="str">
        <f>HYPERLINK("#'Table 20'!A1", "How likely would you be to consider voting for the...")</f>
        <v>How likely would you be to consider voting for the...</v>
      </c>
      <c r="E28" s="9">
        <f>HYPERLINK("#'Full Results'!A243", 243)</f>
        <v>243</v>
      </c>
      <c r="F28" s="10" t="s">
        <v>16</v>
      </c>
    </row>
    <row r="29" spans="3:6" x14ac:dyDescent="0.35">
      <c r="C29" s="8">
        <v>21</v>
      </c>
      <c r="D29" s="5" t="str">
        <f>HYPERLINK("#'Table 21'!A1", "How likely would you be to consider voting for the...")</f>
        <v>How likely would you be to consider voting for the...</v>
      </c>
      <c r="E29" s="9">
        <f>HYPERLINK("#'Full Results'!A257", 257)</f>
        <v>257</v>
      </c>
      <c r="F29" s="10" t="s">
        <v>16</v>
      </c>
    </row>
    <row r="30" spans="3:6" x14ac:dyDescent="0.35">
      <c r="C30" s="8">
        <v>22</v>
      </c>
      <c r="D30" s="5" t="str">
        <f>HYPERLINK("#'Table 22'!A1", "How likely would you be to consider voting for the...")</f>
        <v>How likely would you be to consider voting for the...</v>
      </c>
      <c r="E30" s="9">
        <f>HYPERLINK("#'Full Results'!A271", 271)</f>
        <v>271</v>
      </c>
      <c r="F30" s="10" t="s">
        <v>16</v>
      </c>
    </row>
    <row r="31" spans="3:6" x14ac:dyDescent="0.35">
      <c r="C31" s="8">
        <v>23</v>
      </c>
      <c r="D31" s="5" t="str">
        <f>HYPERLINK("#'Table 23'!A1", "Which, if any, of the following have you paid for during the past 12 months? Select all that apply.")</f>
        <v>Which, if any, of the following have you paid for during the past 12 months? Select all that apply.</v>
      </c>
      <c r="E31" s="9">
        <f>HYPERLINK("#'Full Results'!A285", 285)</f>
        <v>285</v>
      </c>
      <c r="F31" s="10" t="s">
        <v>16</v>
      </c>
    </row>
    <row r="32" spans="3:6" x14ac:dyDescent="0.35">
      <c r="C32" s="8">
        <v>24</v>
      </c>
      <c r="D32" s="5" t="str">
        <f>HYPERLINK("#'Table 24'!A1", "How often, if at all, do you personally pay for apps, new subscriptions, or pay for other digital content through an app store?")</f>
        <v>How often, if at all, do you personally pay for apps, new subscriptions, or pay for other digital content through an app store?</v>
      </c>
      <c r="E32" s="9">
        <f>HYPERLINK("#'Full Results'!A296", 296)</f>
        <v>296</v>
      </c>
      <c r="F32" s="10" t="s">
        <v>16</v>
      </c>
    </row>
    <row r="33" spans="3:6" x14ac:dyDescent="0.35">
      <c r="C33" s="8">
        <v>25</v>
      </c>
      <c r="D33" s="5" t="str">
        <f>HYPERLINK("#'Table 25'!A1", "When you pay for something through an app, which of the following do you usually do?")</f>
        <v>When you pay for something through an app, which of the following do you usually do?</v>
      </c>
      <c r="E33" s="9">
        <f>HYPERLINK("#'Full Results'!A307", 307)</f>
        <v>307</v>
      </c>
      <c r="F33" s="10" t="s">
        <v>16</v>
      </c>
    </row>
    <row r="34" spans="3:6" x14ac:dyDescent="0.35">
      <c r="C34" s="8">
        <v>26</v>
      </c>
      <c r="D34" s="5" t="str">
        <f>HYPERLINK("#'Table 26'!A1", "Grid Summary: When paying for an app, subscription or digital content, how important or unimportant is each of the following to you?")</f>
        <v>Grid Summary: When paying for an app, subscription or digital content, how important or unimportant is each of the following to you?</v>
      </c>
      <c r="E34" s="9">
        <f>HYPERLINK("#'Full Results'!A317", 317)</f>
        <v>317</v>
      </c>
      <c r="F34" s="10"/>
    </row>
    <row r="35" spans="3:6" x14ac:dyDescent="0.35">
      <c r="C35" s="8">
        <v>27</v>
      </c>
      <c r="D35" s="5" t="str">
        <f>HYPERLINK("#'Table 27'!A1", "When paying for an app, subscription or digital content, how important or unimportant is each of the following to you?: Knowing that the payment is secure")</f>
        <v>When paying for an app, subscription or digital content, how important or unimportant is each of the following to you?: Knowing that the payment is secure</v>
      </c>
      <c r="E35" s="9">
        <f>HYPERLINK("#'Full Results'!A317", 317)</f>
        <v>317</v>
      </c>
      <c r="F35" s="10" t="s">
        <v>16</v>
      </c>
    </row>
    <row r="36" spans="3:6" x14ac:dyDescent="0.35">
      <c r="C36" s="8">
        <v>28</v>
      </c>
      <c r="D36" s="5" t="str">
        <f>HYPERLINK("#'Table 28'!A1", "When paying for an app, subscription or digital content, how important or unimportant is each of the following to you?: Protection against fraud or unauthorised payments")</f>
        <v>When paying for an app, subscription or digital content, how important or unimportant is each of the following to you?: Protection against fraud or unauthorised payments</v>
      </c>
      <c r="E36" s="9">
        <f>HYPERLINK("#'Full Results'!A326", 326)</f>
        <v>326</v>
      </c>
      <c r="F36" s="10" t="s">
        <v>16</v>
      </c>
    </row>
    <row r="37" spans="3:6" x14ac:dyDescent="0.35">
      <c r="C37" s="8">
        <v>29</v>
      </c>
      <c r="D37" s="5" t="str">
        <f>HYPERLINK("#'Table 29'!A1", "When paying for an app, subscription or digital content, how important or unimportant is each of the following to you?: Being able to see and manage subscriptions in one place")</f>
        <v>When paying for an app, subscription or digital content, how important or unimportant is each of the following to you?: Being able to see and manage subscriptions in one place</v>
      </c>
      <c r="E37" s="9">
        <f>HYPERLINK("#'Full Results'!A335", 335)</f>
        <v>335</v>
      </c>
      <c r="F37" s="10" t="s">
        <v>16</v>
      </c>
    </row>
    <row r="38" spans="3:6" x14ac:dyDescent="0.35">
      <c r="C38" s="8">
        <v>30</v>
      </c>
      <c r="D38" s="5" t="str">
        <f>HYPERLINK("#'Table 30'!A1", "When paying for an app, subscription or digital content, how important or unimportant is each of the following to you?: Being able to cancel a subscription through an easy automatic process")</f>
        <v>When paying for an app, subscription or digital content, how important or unimportant is each of the following to you?: Being able to cancel a subscription through an easy automatic process</v>
      </c>
      <c r="E38" s="9">
        <f>HYPERLINK("#'Full Results'!A344", 344)</f>
        <v>344</v>
      </c>
      <c r="F38" s="10" t="s">
        <v>16</v>
      </c>
    </row>
    <row r="39" spans="3:6" x14ac:dyDescent="0.35">
      <c r="C39" s="8">
        <v>31</v>
      </c>
      <c r="D39" s="5" t="str">
        <f>HYPERLINK("#'Table 31'!A1", "When paying for an app, subscription or digital content, how important or unimportant is each of the following to you?: Not having to enter my payment details on another website")</f>
        <v>When paying for an app, subscription or digital content, how important or unimportant is each of the following to you?: Not having to enter my payment details on another website</v>
      </c>
      <c r="E39" s="9">
        <f>HYPERLINK("#'Full Results'!A353", 353)</f>
        <v>353</v>
      </c>
      <c r="F39" s="10" t="s">
        <v>16</v>
      </c>
    </row>
    <row r="40" spans="3:6" x14ac:dyDescent="0.35">
      <c r="C40" s="8">
        <v>32</v>
      </c>
      <c r="D40" s="5" t="str">
        <f>HYPERLINK("#'Table 32'!A1", "When paying for an app, subscription or digital content, how important or unimportant is each of the following to you?: Limiting the number of companies that hold my payment information")</f>
        <v>When paying for an app, subscription or digital content, how important or unimportant is each of the following to you?: Limiting the number of companies that hold my payment information</v>
      </c>
      <c r="E40" s="9">
        <f>HYPERLINK("#'Full Results'!A362", 362)</f>
        <v>362</v>
      </c>
      <c r="F40" s="10" t="s">
        <v>16</v>
      </c>
    </row>
    <row r="41" spans="3:6" x14ac:dyDescent="0.35">
      <c r="C41" s="8">
        <v>33</v>
      </c>
      <c r="D41" s="5" t="str">
        <f>HYPERLINK("#'Table 33'!A1", "When paying for an app, subscription or digital content, how important or unimportant is each of the following to you?: Knowing that an app has been checked for security risks or harmful behaviour")</f>
        <v>When paying for an app, subscription or digital content, how important or unimportant is each of the following to you?: Knowing that an app has been checked for security risks or harmful behaviour</v>
      </c>
      <c r="E41" s="9">
        <f>HYPERLINK("#'Full Results'!A371", 371)</f>
        <v>371</v>
      </c>
      <c r="F41" s="10" t="s">
        <v>16</v>
      </c>
    </row>
    <row r="42" spans="3:6" x14ac:dyDescent="0.35">
      <c r="C42" s="8">
        <v>34</v>
      </c>
      <c r="D42" s="5" t="str">
        <f>HYPERLINK("#'Table 34'!A1", "When paying for an app, subscription or digital content, how important or unimportant is each of the following to you?: Being able to use parental approval or family spending controls")</f>
        <v>When paying for an app, subscription or digital content, how important or unimportant is each of the following to you?: Being able to use parental approval or family spending controls</v>
      </c>
      <c r="E42" s="9">
        <f>HYPERLINK("#'Full Results'!A380", 380)</f>
        <v>380</v>
      </c>
      <c r="F42" s="10" t="s">
        <v>16</v>
      </c>
    </row>
    <row r="43" spans="3:6" x14ac:dyDescent="0.35">
      <c r="C43" s="8">
        <v>35</v>
      </c>
      <c r="D43" s="5" t="str">
        <f>HYPERLINK("#'Table 35'!A1", "When paying for an app, subscription or digital content, how important or unimportant is each of the following to you?: Having a choice of payment methods")</f>
        <v>When paying for an app, subscription or digital content, how important or unimportant is each of the following to you?: Having a choice of payment methods</v>
      </c>
      <c r="E43" s="9">
        <f>HYPERLINK("#'Full Results'!A389", 389)</f>
        <v>389</v>
      </c>
      <c r="F43" s="10" t="s">
        <v>16</v>
      </c>
    </row>
    <row r="44" spans="3:6" x14ac:dyDescent="0.35">
      <c r="C44" s="8">
        <v>36</v>
      </c>
      <c r="D44" s="5" t="str">
        <f>HYPERLINK("#'Table 36'!A1", "When paying for an app, subscription or digital content, how important or unimportant is each of the following to you?: Getting the lowest available price")</f>
        <v>When paying for an app, subscription or digital content, how important or unimportant is each of the following to you?: Getting the lowest available price</v>
      </c>
      <c r="E44" s="9">
        <f>HYPERLINK("#'Full Results'!A398", 398)</f>
        <v>398</v>
      </c>
      <c r="F44" s="10" t="s">
        <v>16</v>
      </c>
    </row>
    <row r="45" spans="3:6" x14ac:dyDescent="0.35">
      <c r="C45" s="8">
        <v>37</v>
      </c>
      <c r="D45" s="5" t="str">
        <f>HYPERLINK("#'Table 37'!A1", "When paying for an app, subscription or digital content, how important or unimportant is each of the following to you?: Completing the purchase quickly and conveniently")</f>
        <v>When paying for an app, subscription or digital content, how important or unimportant is each of the following to you?: Completing the purchase quickly and conveniently</v>
      </c>
      <c r="E45" s="9">
        <f>HYPERLINK("#'Full Results'!A407", 407)</f>
        <v>407</v>
      </c>
      <c r="F45" s="10" t="s">
        <v>16</v>
      </c>
    </row>
    <row r="46" spans="3:6" x14ac:dyDescent="0.35">
      <c r="C46" s="8">
        <v>38</v>
      </c>
      <c r="D46" s="5" t="str">
        <f>HYPERLINK("#'Table 38'!A1", "Which three of the following matter most to you when paying for an app, subscription or digital content?")</f>
        <v>Which three of the following matter most to you when paying for an app, subscription or digital content?</v>
      </c>
      <c r="E46" s="9">
        <f>HYPERLINK("#'Full Results'!A416", 416)</f>
        <v>416</v>
      </c>
      <c r="F46" s="10" t="s">
        <v>16</v>
      </c>
    </row>
    <row r="47" spans="3:6" x14ac:dyDescent="0.35">
      <c r="C47" s="8">
        <v>39</v>
      </c>
      <c r="D47" s="5" t="str">
        <f>HYPERLINK("#'Table 39'!A1", "Thinking about making a purchase from a well-known app developer, which payment route would you generally trust more?")</f>
        <v>Thinking about making a purchase from a well-known app developer, which payment route would you generally trust more?</v>
      </c>
      <c r="E47" s="9">
        <f>HYPERLINK("#'Full Results'!A430", 430)</f>
        <v>430</v>
      </c>
      <c r="F47" s="10" t="s">
        <v>17</v>
      </c>
    </row>
    <row r="48" spans="3:6" x14ac:dyDescent="0.35">
      <c r="C48" s="8">
        <v>40</v>
      </c>
      <c r="D48" s="5" t="str">
        <f>HYPERLINK("#'Table 40'!A1", "Thinking about making a purchase from an app developer you do not know well, which payment route would you generally trust more?")</f>
        <v>Thinking about making a purchase from an app developer you do not know well, which payment route would you generally trust more?</v>
      </c>
      <c r="E48" s="9">
        <f>HYPERLINK("#'Full Results'!A439", 439)</f>
        <v>439</v>
      </c>
      <c r="F48" s="10" t="s">
        <v>18</v>
      </c>
    </row>
    <row r="49" spans="3:6" x14ac:dyDescent="0.35">
      <c r="C49" s="8">
        <v>41</v>
      </c>
      <c r="D49" s="5" t="str">
        <f>HYPERLINK("#'Table 41'!A1", "Grid Summary: Have any of the following ever happened to you when making an online or app-based purchase?")</f>
        <v>Grid Summary: Have any of the following ever happened to you when making an online or app-based purchase?</v>
      </c>
      <c r="E49" s="9">
        <f>HYPERLINK("#'Full Results'!A448", 448)</f>
        <v>448</v>
      </c>
      <c r="F49" s="10"/>
    </row>
    <row r="50" spans="3:6" x14ac:dyDescent="0.35">
      <c r="C50" s="8">
        <v>42</v>
      </c>
      <c r="D50" s="5" t="str">
        <f>HYPERLINK("#'Table 42'!A1", "Have any of the following ever happened to you when making an online or app-based purchase?: I abandoned a purchase because I was redirected to a website I did not recognise")</f>
        <v>Have any of the following ever happened to you when making an online or app-based purchase?: I abandoned a purchase because I was redirected to a website I did not recognise</v>
      </c>
      <c r="E50" s="9">
        <f>HYPERLINK("#'Full Results'!A448", 448)</f>
        <v>448</v>
      </c>
      <c r="F50" s="10" t="s">
        <v>16</v>
      </c>
    </row>
    <row r="51" spans="3:6" x14ac:dyDescent="0.35">
      <c r="C51" s="8">
        <v>43</v>
      </c>
      <c r="D51" s="5" t="str">
        <f>HYPERLINK("#'Table 43'!A1", "Have any of the following ever happened to you when making an online or app-based purchase?: I decided not to subscribe because the cancellation process looked difficult")</f>
        <v>Have any of the following ever happened to you when making an online or app-based purchase?: I decided not to subscribe because the cancellation process looked difficult</v>
      </c>
      <c r="E51" s="9">
        <f>HYPERLINK("#'Full Results'!A455", 455)</f>
        <v>455</v>
      </c>
      <c r="F51" s="10" t="s">
        <v>16</v>
      </c>
    </row>
    <row r="52" spans="3:6" x14ac:dyDescent="0.35">
      <c r="C52" s="8">
        <v>44</v>
      </c>
      <c r="D52" s="5" t="str">
        <f>HYPERLINK("#'Table 44'!A1", "Have any of the following ever happened to you when making an online or app-based purchase?: I decided not to buy something as the payment process was too complex")</f>
        <v>Have any of the following ever happened to you when making an online or app-based purchase?: I decided not to buy something as the payment process was too complex</v>
      </c>
      <c r="E52" s="9">
        <f>HYPERLINK("#'Full Results'!A462", 462)</f>
        <v>462</v>
      </c>
      <c r="F52" s="10" t="s">
        <v>16</v>
      </c>
    </row>
    <row r="53" spans="3:6" x14ac:dyDescent="0.35">
      <c r="C53" s="8">
        <v>45</v>
      </c>
      <c r="D53" s="5" t="str">
        <f>HYPERLINK("#'Table 45'!A1", "Have any of the following ever happened to you when making an online or app-based purchase?: I chose a better-known company because I felt it would be safer")</f>
        <v>Have any of the following ever happened to you when making an online or app-based purchase?: I chose a better-known company because I felt it would be safer</v>
      </c>
      <c r="E53" s="9">
        <f>HYPERLINK("#'Full Results'!A469", 469)</f>
        <v>469</v>
      </c>
      <c r="F53" s="10" t="s">
        <v>16</v>
      </c>
    </row>
    <row r="54" spans="3:6" x14ac:dyDescent="0.35">
      <c r="C54" s="8">
        <v>46</v>
      </c>
      <c r="D54" s="5" t="str">
        <f>HYPERLINK("#'Table 46'!A1", "Have any of the following ever happened to you when making an online or app-based purchase?: I decided not to buy something because I was concerned it might be a scam")</f>
        <v>Have any of the following ever happened to you when making an online or app-based purchase?: I decided not to buy something because I was concerned it might be a scam</v>
      </c>
      <c r="E54" s="9">
        <f>HYPERLINK("#'Full Results'!A476", 476)</f>
        <v>476</v>
      </c>
      <c r="F54" s="10" t="s">
        <v>16</v>
      </c>
    </row>
    <row r="55" spans="3:6" x14ac:dyDescent="0.35">
      <c r="C55" s="8">
        <v>47</v>
      </c>
      <c r="D55" s="5" t="str">
        <f>HYPERLINK("#'Table 47'!A1", "Have any of the following ever happened to you when making an online or app-based purchase?: I lost money or had my payment details misused because of online fraud")</f>
        <v>Have any of the following ever happened to you when making an online or app-based purchase?: I lost money or had my payment details misused because of online fraud</v>
      </c>
      <c r="E55" s="9">
        <f>HYPERLINK("#'Full Results'!A483", 483)</f>
        <v>483</v>
      </c>
      <c r="F55" s="10" t="s">
        <v>16</v>
      </c>
    </row>
    <row r="56" spans="3:6" x14ac:dyDescent="0.35">
      <c r="C56" s="8">
        <v>48</v>
      </c>
      <c r="D56" s="5" t="str">
        <f>HYPERLINK("#'Table 48'!A1", "Have any of the following ever happened to you when making an online or app-based purchase?: I continued paying for a subscription because I could not work out how to cancel it")</f>
        <v>Have any of the following ever happened to you when making an online or app-based purchase?: I continued paying for a subscription because I could not work out how to cancel it</v>
      </c>
      <c r="E56" s="9">
        <f>HYPERLINK("#'Full Results'!A490", 490)</f>
        <v>490</v>
      </c>
      <c r="F56" s="10" t="s">
        <v>16</v>
      </c>
    </row>
    <row r="57" spans="3:6" x14ac:dyDescent="0.35">
      <c r="C57" s="8">
        <v>49</v>
      </c>
      <c r="D57" s="5" t="str">
        <f>HYPERLINK("#'Table 49'!A1", "Have any of the following ever happened to you when making an online or app-based purchase?: I did not recognise a subscription or digital purchase on my bank statement")</f>
        <v>Have any of the following ever happened to you when making an online or app-based purchase?: I did not recognise a subscription or digital purchase on my bank statement</v>
      </c>
      <c r="E57" s="9">
        <f>HYPERLINK("#'Full Results'!A497", 497)</f>
        <v>497</v>
      </c>
      <c r="F57" s="10" t="s">
        <v>16</v>
      </c>
    </row>
    <row r="58" spans="3:6" x14ac:dyDescent="0.35">
      <c r="C58" s="8">
        <v>50</v>
      </c>
      <c r="D58" s="5" t="str">
        <f>HYPERLINK("#'Table 50'!A1", "Grid Summary: Imagine you were considering buying ...")</f>
        <v>Grid Summary: Imagine you were considering buying ...</v>
      </c>
      <c r="E58" s="9">
        <f>HYPERLINK("#'Full Results'!A504", 504)</f>
        <v>504</v>
      </c>
      <c r="F58" s="10"/>
    </row>
    <row r="59" spans="3:6" x14ac:dyDescent="0.35">
      <c r="C59" s="8">
        <v>51</v>
      </c>
      <c r="D59" s="5" t="str">
        <f>HYPERLINK("#'Table 51'!A1", "Imagine you were considering buying an app, an add...")</f>
        <v>Imagine you were considering buying an app, an add...</v>
      </c>
      <c r="E59" s="9">
        <f>HYPERLINK("#'Full Results'!A504", 504)</f>
        <v>504</v>
      </c>
      <c r="F59" s="10" t="s">
        <v>19</v>
      </c>
    </row>
    <row r="60" spans="3:6" x14ac:dyDescent="0.35">
      <c r="C60" s="8">
        <v>52</v>
      </c>
      <c r="D60" s="5" t="str">
        <f>HYPERLINK("#'Table 52'!A1", "Imagine you were considering buying an app, an add...")</f>
        <v>Imagine you were considering buying an app, an add...</v>
      </c>
      <c r="E60" s="9">
        <f>HYPERLINK("#'Full Results'!A514", 514)</f>
        <v>514</v>
      </c>
      <c r="F60" s="10" t="s">
        <v>19</v>
      </c>
    </row>
    <row r="61" spans="3:6" x14ac:dyDescent="0.35">
      <c r="C61" s="8">
        <v>53</v>
      </c>
      <c r="D61" s="5" t="str">
        <f>HYPERLINK("#'Table 53'!A1", "Imagine you were considering buying an app, an add...")</f>
        <v>Imagine you were considering buying an app, an add...</v>
      </c>
      <c r="E61" s="9">
        <f>HYPERLINK("#'Full Results'!A524", 524)</f>
        <v>524</v>
      </c>
      <c r="F61" s="10" t="s">
        <v>19</v>
      </c>
    </row>
    <row r="62" spans="3:6" x14ac:dyDescent="0.35">
      <c r="C62" s="8">
        <v>54</v>
      </c>
      <c r="D62" s="5" t="str">
        <f>HYPERLINK("#'Table 54'!A1", "Imagine you were considering buying an app, an add...")</f>
        <v>Imagine you were considering buying an app, an add...</v>
      </c>
      <c r="E62" s="9">
        <f>HYPERLINK("#'Full Results'!A534", 534)</f>
        <v>534</v>
      </c>
      <c r="F62" s="10" t="s">
        <v>19</v>
      </c>
    </row>
    <row r="63" spans="3:6" x14ac:dyDescent="0.35">
      <c r="C63" s="8">
        <v>55</v>
      </c>
      <c r="D63" s="5" t="str">
        <f>HYPERLINK("#'Table 55'!A1", "Imagine you were considering buying an app, an add...")</f>
        <v>Imagine you were considering buying an app, an add...</v>
      </c>
      <c r="E63" s="9">
        <f>HYPERLINK("#'Full Results'!A544", 544)</f>
        <v>544</v>
      </c>
      <c r="F63" s="10" t="s">
        <v>19</v>
      </c>
    </row>
    <row r="64" spans="3:6" x14ac:dyDescent="0.35">
      <c r="C64" s="8">
        <v>56</v>
      </c>
      <c r="D64" s="5" t="str">
        <f>HYPERLINK("#'Table 56'!A1", "Imagine you were considering buying an app, an add...")</f>
        <v>Imagine you were considering buying an app, an add...</v>
      </c>
      <c r="E64" s="9">
        <f>HYPERLINK("#'Full Results'!A554", 554)</f>
        <v>554</v>
      </c>
      <c r="F64" s="10" t="s">
        <v>19</v>
      </c>
    </row>
    <row r="65" spans="3:6" x14ac:dyDescent="0.35">
      <c r="C65" s="8">
        <v>57</v>
      </c>
      <c r="D65" s="5" t="str">
        <f>HYPERLINK("#'Table 57'!A1", "Grid Summary: Imagine you were considering buying ...")</f>
        <v>Grid Summary: Imagine you were considering buying ...</v>
      </c>
      <c r="E65" s="9">
        <f>HYPERLINK("#'Full Results'!A564", 564)</f>
        <v>564</v>
      </c>
      <c r="F65" s="10"/>
    </row>
    <row r="66" spans="3:6" x14ac:dyDescent="0.35">
      <c r="C66" s="8">
        <v>58</v>
      </c>
      <c r="D66" s="5" t="str">
        <f>HYPERLINK("#'Table 58'!A1", "Imagine you were considering buying an app, an add...")</f>
        <v>Imagine you were considering buying an app, an add...</v>
      </c>
      <c r="E66" s="9">
        <f>HYPERLINK("#'Full Results'!A564", 564)</f>
        <v>564</v>
      </c>
      <c r="F66" s="10" t="s">
        <v>19</v>
      </c>
    </row>
    <row r="67" spans="3:6" x14ac:dyDescent="0.35">
      <c r="C67" s="8">
        <v>59</v>
      </c>
      <c r="D67" s="5" t="str">
        <f>HYPERLINK("#'Table 59'!A1", "Imagine you were considering buying an app, an add...")</f>
        <v>Imagine you were considering buying an app, an add...</v>
      </c>
      <c r="E67" s="9">
        <f>HYPERLINK("#'Full Results'!A574", 574)</f>
        <v>574</v>
      </c>
      <c r="F67" s="10" t="s">
        <v>19</v>
      </c>
    </row>
    <row r="68" spans="3:6" x14ac:dyDescent="0.35">
      <c r="C68" s="8">
        <v>60</v>
      </c>
      <c r="D68" s="5" t="str">
        <f>HYPERLINK("#'Table 60'!A1", "Imagine you were considering buying an app, an add...")</f>
        <v>Imagine you were considering buying an app, an add...</v>
      </c>
      <c r="E68" s="9">
        <f>HYPERLINK("#'Full Results'!A584", 584)</f>
        <v>584</v>
      </c>
      <c r="F68" s="10" t="s">
        <v>19</v>
      </c>
    </row>
    <row r="69" spans="3:6" x14ac:dyDescent="0.35">
      <c r="C69" s="8">
        <v>61</v>
      </c>
      <c r="D69" s="5" t="str">
        <f>HYPERLINK("#'Table 61'!A1", "Imagine you were considering buying an app, an add...")</f>
        <v>Imagine you were considering buying an app, an add...</v>
      </c>
      <c r="E69" s="9">
        <f>HYPERLINK("#'Full Results'!A594", 594)</f>
        <v>594</v>
      </c>
      <c r="F69" s="10" t="s">
        <v>19</v>
      </c>
    </row>
    <row r="70" spans="3:6" x14ac:dyDescent="0.35">
      <c r="C70" s="8">
        <v>62</v>
      </c>
      <c r="D70" s="5" t="str">
        <f>HYPERLINK("#'Table 62'!A1", "Imagine you were considering buying an app, an add...")</f>
        <v>Imagine you were considering buying an app, an add...</v>
      </c>
      <c r="E70" s="9">
        <f>HYPERLINK("#'Full Results'!A604", 604)</f>
        <v>604</v>
      </c>
      <c r="F70" s="10" t="s">
        <v>19</v>
      </c>
    </row>
    <row r="71" spans="3:6" x14ac:dyDescent="0.35">
      <c r="C71" s="8">
        <v>63</v>
      </c>
      <c r="D71" s="5" t="str">
        <f>HYPERLINK("#'Table 63'!A1", "Imagine you were considering buying an app, an add...")</f>
        <v>Imagine you were considering buying an app, an add...</v>
      </c>
      <c r="E71" s="9">
        <f>HYPERLINK("#'Full Results'!A614", 614)</f>
        <v>614</v>
      </c>
      <c r="F71" s="10" t="s">
        <v>19</v>
      </c>
    </row>
    <row r="72" spans="3:6" x14ac:dyDescent="0.35">
      <c r="C72" s="8">
        <v>64</v>
      </c>
      <c r="D72" s="5" t="str">
        <f>HYPERLINK("#'Table 64'!A1", "Before completing an external payment, which information would be most important for you to see? Please select up to three.")</f>
        <v>Before completing an external payment, which information would be most important for you to see? Please select up to three.</v>
      </c>
      <c r="E72" s="9">
        <f>HYPERLINK("#'Full Results'!A624", 624)</f>
        <v>624</v>
      </c>
      <c r="F72" s="10" t="s">
        <v>16</v>
      </c>
    </row>
    <row r="73" spans="3:6" x14ac:dyDescent="0.35">
      <c r="C73" s="8">
        <v>65</v>
      </c>
      <c r="D73" s="5" t="str">
        <f>HYPERLINK("#'Table 65'!A1", "Grid Summary: Imagine you followed a link from an app and completed the payment on the app developer's website. Who would you expect to be responsible in each of the following situations?")</f>
        <v>Grid Summary: Imagine you followed a link from an app and completed the payment on the app developer's website. Who would you expect to be responsible in each of the following situations?</v>
      </c>
      <c r="E73" s="9">
        <f>HYPERLINK("#'Full Results'!A639", 639)</f>
        <v>639</v>
      </c>
      <c r="F73" s="10"/>
    </row>
    <row r="74" spans="3:6" x14ac:dyDescent="0.35">
      <c r="C74" s="8">
        <v>66</v>
      </c>
      <c r="D74" s="5" t="str">
        <f>HYPERLINK("#'Table 66'!A1", "Imagine you followed a link from an app and completed the payment on the app developer's website. Who would you expect to be responsible in each of the following situations?: I was charged twice")</f>
        <v>Imagine you followed a link from an app and completed the payment on the app developer's website. Who would you expect to be responsible in each of the following situations?: I was charged twice</v>
      </c>
      <c r="E74" s="9">
        <f>HYPERLINK("#'Full Results'!A639", 639)</f>
        <v>639</v>
      </c>
      <c r="F74" s="10" t="s">
        <v>16</v>
      </c>
    </row>
    <row r="75" spans="3:6" x14ac:dyDescent="0.35">
      <c r="C75" s="8">
        <v>67</v>
      </c>
      <c r="D75" s="5" t="str">
        <f>HYPERLINK("#'Table 67'!A1", "Imagine you followed a link from an app and completed the payment on the app developer's website. Who would you expect to be responsible in each of the following situations?: I could not cancel the subscription")</f>
        <v>Imagine you followed a link from an app and completed the payment on the app developer's website. Who would you expect to be responsible in each of the following situations?: I could not cancel the subscription</v>
      </c>
      <c r="E75" s="9">
        <f>HYPERLINK("#'Full Results'!A648", 648)</f>
        <v>648</v>
      </c>
      <c r="F75" s="10" t="s">
        <v>16</v>
      </c>
    </row>
    <row r="76" spans="3:6" x14ac:dyDescent="0.35">
      <c r="C76" s="8">
        <v>68</v>
      </c>
      <c r="D76" s="5" t="str">
        <f>HYPERLINK("#'Table 68'!A1", "Imagine you followed a link from an app and completed the payment on the app developer's website. Who would you expect to be responsible in each of the following situations?: I paid but did not receive the service")</f>
        <v>Imagine you followed a link from an app and completed the payment on the app developer's website. Who would you expect to be responsible in each of the following situations?: I paid but did not receive the service</v>
      </c>
      <c r="E76" s="9">
        <f>HYPERLINK("#'Full Results'!A657", 657)</f>
        <v>657</v>
      </c>
      <c r="F76" s="10" t="s">
        <v>16</v>
      </c>
    </row>
    <row r="77" spans="3:6" x14ac:dyDescent="0.35">
      <c r="C77" s="8">
        <v>69</v>
      </c>
      <c r="D77" s="5" t="str">
        <f>HYPERLINK("#'Table 69'!A1", "Imagine you followed a link from an app and completed the payment on the app developer's website. Who would you expect to be responsible in each of the following situations?: I wanted to request a refund")</f>
        <v>Imagine you followed a link from an app and completed the payment on the app developer's website. Who would you expect to be responsible in each of the following situations?: I wanted to request a refund</v>
      </c>
      <c r="E77" s="9">
        <f>HYPERLINK("#'Full Results'!A666", 666)</f>
        <v>666</v>
      </c>
      <c r="F77" s="10" t="s">
        <v>16</v>
      </c>
    </row>
    <row r="78" spans="3:6" x14ac:dyDescent="0.35">
      <c r="C78" s="8">
        <v>70</v>
      </c>
      <c r="D78" s="5" t="str">
        <f>HYPERLINK("#'Table 70'!A1", "Imagine you followed a link from an app and completed the payment on the app developer's website. Who would you expect to be responsible in each of the following situations?: My card or payment details were stolen")</f>
        <v>Imagine you followed a link from an app and completed the payment on the app developer's website. Who would you expect to be responsible in each of the following situations?: My card or payment details were stolen</v>
      </c>
      <c r="E78" s="9">
        <f>HYPERLINK("#'Full Results'!A675", 675)</f>
        <v>675</v>
      </c>
      <c r="F78" s="10" t="s">
        <v>16</v>
      </c>
    </row>
    <row r="79" spans="3:6" x14ac:dyDescent="0.35">
      <c r="C79" s="8">
        <v>71</v>
      </c>
      <c r="D79" s="5" t="str">
        <f>HYPERLINK("#'Table 71'!A1", "Imagine you followed a link from an app and completed the payment on the app developer's website. Who would you expect to be responsible in each of the following situations?: My child made a purchase without permission")</f>
        <v>Imagine you followed a link from an app and completed the payment on the app developer's website. Who would you expect to be responsible in each of the following situations?: My child made a purchase without permission</v>
      </c>
      <c r="E79" s="9">
        <f>HYPERLINK("#'Full Results'!A684", 684)</f>
        <v>684</v>
      </c>
      <c r="F79" s="10" t="s">
        <v>16</v>
      </c>
    </row>
    <row r="80" spans="3:6" x14ac:dyDescent="0.35">
      <c r="C80" s="8">
        <v>72</v>
      </c>
      <c r="D80" s="5" t="str">
        <f>HYPERLINK("#'Table 72'!A1", "Imagine you followed a link from an app and comple...")</f>
        <v>Imagine you followed a link from an app and comple...</v>
      </c>
      <c r="E80" s="9">
        <f>HYPERLINK("#'Full Results'!A693", 693)</f>
        <v>693</v>
      </c>
      <c r="F80" s="10" t="s">
        <v>16</v>
      </c>
    </row>
    <row r="81" spans="3:6" x14ac:dyDescent="0.35">
      <c r="C81" s="8">
        <v>73</v>
      </c>
      <c r="D81" s="5" t="str">
        <f>HYPERLINK("#'Table 73'!A1", "Grid Summary: If completing purchases outside app stores became more common, how likely or unlikely do you think each of the following would be?")</f>
        <v>Grid Summary: If completing purchases outside app stores became more common, how likely or unlikely do you think each of the following would be?</v>
      </c>
      <c r="E81" s="9">
        <f>HYPERLINK("#'Full Results'!A702", 702)</f>
        <v>702</v>
      </c>
      <c r="F81" s="10"/>
    </row>
    <row r="82" spans="3:6" x14ac:dyDescent="0.35">
      <c r="C82" s="8">
        <v>74</v>
      </c>
      <c r="D82" s="5" t="str">
        <f>HYPERLINK("#'Table 74'!A1", "If completing purchases outside app stores became more common, how likely or unlikely do you think each of the following would be?: Consumers would have more choice over how they pay")</f>
        <v>If completing purchases outside app stores became more common, how likely or unlikely do you think each of the following would be?: Consumers would have more choice over how they pay</v>
      </c>
      <c r="E82" s="9">
        <f>HYPERLINK("#'Full Results'!A702", 702)</f>
        <v>702</v>
      </c>
      <c r="F82" s="10" t="s">
        <v>16</v>
      </c>
    </row>
    <row r="83" spans="3:6" x14ac:dyDescent="0.35">
      <c r="C83" s="8">
        <v>75</v>
      </c>
      <c r="D83" s="5" t="str">
        <f>HYPERLINK("#'Table 75'!A1", "If completing purchases outside app stores became more common, how likely or unlikely do you think each of the following would be?: Some developers would offer lower prices")</f>
        <v>If completing purchases outside app stores became more common, how likely or unlikely do you think each of the following would be?: Some developers would offer lower prices</v>
      </c>
      <c r="E83" s="9">
        <f>HYPERLINK("#'Full Results'!A711", 711)</f>
        <v>711</v>
      </c>
      <c r="F83" s="10" t="s">
        <v>16</v>
      </c>
    </row>
    <row r="84" spans="3:6" x14ac:dyDescent="0.35">
      <c r="C84" s="8">
        <v>76</v>
      </c>
      <c r="D84" s="5" t="str">
        <f>HYPERLINK("#'Table 76'!A1", "If completing purchases outside app stores became more common, how likely or unlikely do you think each of the following would be?: Developers would have more freedom to offer new services")</f>
        <v>If completing purchases outside app stores became more common, how likely or unlikely do you think each of the following would be?: Developers would have more freedom to offer new services</v>
      </c>
      <c r="E84" s="9">
        <f>HYPERLINK("#'Full Results'!A720", 720)</f>
        <v>720</v>
      </c>
      <c r="F84" s="10" t="s">
        <v>16</v>
      </c>
    </row>
    <row r="85" spans="3:6" x14ac:dyDescent="0.35">
      <c r="C85" s="8">
        <v>77</v>
      </c>
      <c r="D85" s="5" t="str">
        <f>HYPERLINK("#'Table 77'!A1", "If completing purchases outside app stores became more common, how likely or unlikely do you think each of the following would be?: It would become harder to know whether the product or service was genuine")</f>
        <v>If completing purchases outside app stores became more common, how likely or unlikely do you think each of the following would be?: It would become harder to know whether the product or service was genuine</v>
      </c>
      <c r="E85" s="9">
        <f>HYPERLINK("#'Full Results'!A729", 729)</f>
        <v>729</v>
      </c>
      <c r="F85" s="10" t="s">
        <v>16</v>
      </c>
    </row>
    <row r="86" spans="3:6" x14ac:dyDescent="0.35">
      <c r="C86" s="8">
        <v>78</v>
      </c>
      <c r="D86" s="5" t="str">
        <f>HYPERLINK("#'Table 78'!A1", "If completing purchases outside app stores became more common, how likely or unlikely do you think each of the following would be?: Consumers would be more exposed to scams or fraudulent payment links")</f>
        <v>If completing purchases outside app stores became more common, how likely or unlikely do you think each of the following would be?: Consumers would be more exposed to scams or fraudulent payment links</v>
      </c>
      <c r="E86" s="9">
        <f>HYPERLINK("#'Full Results'!A738", 738)</f>
        <v>738</v>
      </c>
      <c r="F86" s="10" t="s">
        <v>16</v>
      </c>
    </row>
    <row r="87" spans="3:6" x14ac:dyDescent="0.35">
      <c r="C87" s="8">
        <v>79</v>
      </c>
      <c r="D87" s="5" t="str">
        <f>HYPERLINK("#'Table 79'!A1", "If completing purchases outside app stores became more common, how likely or unlikely do you think each of the following would be?: It would become harder to keep track of different subscriptions")</f>
        <v>If completing purchases outside app stores became more common, how likely or unlikely do you think each of the following would be?: It would become harder to keep track of different subscriptions</v>
      </c>
      <c r="E87" s="9">
        <f>HYPERLINK("#'Full Results'!A747", 747)</f>
        <v>747</v>
      </c>
      <c r="F87" s="10" t="s">
        <v>16</v>
      </c>
    </row>
    <row r="88" spans="3:6" x14ac:dyDescent="0.35">
      <c r="C88" s="8">
        <v>80</v>
      </c>
      <c r="D88" s="5" t="str">
        <f>HYPERLINK("#'Table 80'!A1", "If completing purchases outside app stores became more common, how likely or unlikely do you think each of the following would be?: Consumers would find some subscriptions harder to cancel")</f>
        <v>If completing purchases outside app stores became more common, how likely or unlikely do you think each of the following would be?: Consumers would find some subscriptions harder to cancel</v>
      </c>
      <c r="E88" s="9">
        <f>HYPERLINK("#'Full Results'!A756", 756)</f>
        <v>756</v>
      </c>
      <c r="F88" s="10" t="s">
        <v>16</v>
      </c>
    </row>
    <row r="89" spans="3:6" x14ac:dyDescent="0.35">
      <c r="C89" s="8">
        <v>81</v>
      </c>
      <c r="D89" s="5" t="str">
        <f>HYPERLINK("#'Table 81'!A1", "If completing purchases outside app stores became more common, how likely or unlikely do you think each of the following would be?: More companies would hold consumers' payment or personal information")</f>
        <v>If completing purchases outside app stores became more common, how likely or unlikely do you think each of the following would be?: More companies would hold consumers' payment or personal information</v>
      </c>
      <c r="E89" s="9">
        <f>HYPERLINK("#'Full Results'!A765", 765)</f>
        <v>765</v>
      </c>
      <c r="F89" s="10" t="s">
        <v>16</v>
      </c>
    </row>
    <row r="90" spans="3:6" x14ac:dyDescent="0.35">
      <c r="C90" s="8">
        <v>82</v>
      </c>
      <c r="D90" s="5" t="str">
        <f>HYPERLINK("#'Table 82'!A1", "If completing purchases outside app stores became more common, how likely or unlikely do you think each of the following would be?: Consumers would become less confident about buying things through apps")</f>
        <v>If completing purchases outside app stores became more common, how likely or unlikely do you think each of the following would be?: Consumers would become less confident about buying things through apps</v>
      </c>
      <c r="E90" s="9">
        <f>HYPERLINK("#'Full Results'!A774", 774)</f>
        <v>774</v>
      </c>
      <c r="F90" s="10" t="s">
        <v>16</v>
      </c>
    </row>
    <row r="91" spans="3:6" x14ac:dyDescent="0.35">
      <c r="C91" s="8">
        <v>83</v>
      </c>
      <c r="D91" s="5" t="str">
        <f>HYPERLINK("#'Table 83'!A1", "If completing purchases outside app stores became more common, how likely or unlikely do you think each of the following would be?: Fraudulent or malicious apps would become more common")</f>
        <v>If completing purchases outside app stores became more common, how likely or unlikely do you think each of the following would be?: Fraudulent or malicious apps would become more common</v>
      </c>
      <c r="E91" s="9">
        <f>HYPERLINK("#'Full Results'!A783", 783)</f>
        <v>783</v>
      </c>
      <c r="F91" s="10" t="s">
        <v>16</v>
      </c>
    </row>
    <row r="92" spans="3:6" x14ac:dyDescent="0.35">
      <c r="C92" s="8">
        <v>84</v>
      </c>
      <c r="D92" s="5" t="str">
        <f>HYPERLINK("#'Table 84'!A1", "If completing purchases outside app stores became more common, how likely or unlikely do you think each of the following would be?: Data breaches connected to apps or app payments would become more common")</f>
        <v>If completing purchases outside app stores became more common, how likely or unlikely do you think each of the following would be?: Data breaches connected to apps or app payments would become more common</v>
      </c>
      <c r="E92" s="9">
        <f>HYPERLINK("#'Full Results'!A792", 792)</f>
        <v>792</v>
      </c>
      <c r="F92" s="10" t="s">
        <v>16</v>
      </c>
    </row>
    <row r="93" spans="3:6" x14ac:dyDescent="0.35">
      <c r="C93" s="8">
        <v>85</v>
      </c>
      <c r="D93" s="5" t="str">
        <f>HYPERLINK("#'Table 85'!A1", "Grid Summary: To what extent do you agree or disagree with each of the following statements?")</f>
        <v>Grid Summary: To what extent do you agree or disagree with each of the following statements?</v>
      </c>
      <c r="E93" s="9">
        <f>HYPERLINK("#'Full Results'!A801", 801)</f>
        <v>801</v>
      </c>
      <c r="F93" s="10"/>
    </row>
    <row r="94" spans="3:6" x14ac:dyDescent="0.35">
      <c r="C94" s="8">
        <v>86</v>
      </c>
      <c r="D94" s="5" t="str">
        <f>HYPERLINK("#'Table 86'!A1", "To what extent do you agree or disagree with each of the following statements?: I would be less likely to buy from a smaller developer if I had to enter payment details on its website")</f>
        <v>To what extent do you agree or disagree with each of the following statements?: I would be less likely to buy from a smaller developer if I had to enter payment details on its website</v>
      </c>
      <c r="E94" s="9">
        <f>HYPERLINK("#'Full Results'!A801", 801)</f>
        <v>801</v>
      </c>
      <c r="F94" s="10" t="s">
        <v>16</v>
      </c>
    </row>
    <row r="95" spans="3:6" x14ac:dyDescent="0.35">
      <c r="C95" s="8">
        <v>87</v>
      </c>
      <c r="D95" s="5" t="str">
        <f>HYPERLINK("#'Table 87'!A1", "To what extent do you agree or disagree with each of the following statements?: I would be more likely to buy from a large or well-known brand if I was unsure about payment security")</f>
        <v>To what extent do you agree or disagree with each of the following statements?: I would be more likely to buy from a large or well-known brand if I was unsure about payment security</v>
      </c>
      <c r="E95" s="9">
        <f>HYPERLINK("#'Full Results'!A810", 810)</f>
        <v>810</v>
      </c>
      <c r="F95" s="10" t="s">
        <v>16</v>
      </c>
    </row>
    <row r="96" spans="3:6" x14ac:dyDescent="0.35">
      <c r="C96" s="8">
        <v>88</v>
      </c>
      <c r="D96" s="5" t="str">
        <f>HYPERLINK("#'Table 88'!A1", "To what extent do you agree or disagree with each of the following statements?: I would be less willing to try new apps if different apps used different payment and cancellation processes")</f>
        <v>To what extent do you agree or disagree with each of the following statements?: I would be less willing to try new apps if different apps used different payment and cancellation processes</v>
      </c>
      <c r="E96" s="9">
        <f>HYPERLINK("#'Full Results'!A819", 819)</f>
        <v>819</v>
      </c>
      <c r="F96" s="10" t="s">
        <v>16</v>
      </c>
    </row>
    <row r="97" spans="3:6" x14ac:dyDescent="0.35">
      <c r="C97" s="8">
        <v>89</v>
      </c>
      <c r="D97" s="5" t="str">
        <f>HYPERLINK("#'Table 89'!A1", "To what extent do you agree or disagree with each of the following statements?: A payment system I recognise makes me more willing to purchase from an app developer I have not used before")</f>
        <v>To what extent do you agree or disagree with each of the following statements?: A payment system I recognise makes me more willing to purchase from an app developer I have not used before</v>
      </c>
      <c r="E97" s="9">
        <f>HYPERLINK("#'Full Results'!A828", 828)</f>
        <v>828</v>
      </c>
      <c r="F97" s="10" t="s">
        <v>16</v>
      </c>
    </row>
    <row r="98" spans="3:6" x14ac:dyDescent="0.35">
      <c r="C98" s="8">
        <v>90</v>
      </c>
      <c r="D98" s="5" t="str">
        <f>HYPERLINK("#'Table 90'!A1", "To what extent do you agree or disagree with each of the following statements?: Greater use of external payments could make it harder for smaller developers to earn consumers' trust")</f>
        <v>To what extent do you agree or disagree with each of the following statements?: Greater use of external payments could make it harder for smaller developers to earn consumers' trust</v>
      </c>
      <c r="E98" s="9">
        <f>HYPERLINK("#'Full Results'!A837", 837)</f>
        <v>837</v>
      </c>
      <c r="F98" s="10" t="s">
        <v>16</v>
      </c>
    </row>
    <row r="99" spans="3:6" x14ac:dyDescent="0.35">
      <c r="C99" s="8">
        <v>91</v>
      </c>
      <c r="D99" s="5" t="str">
        <f>HYPERLINK("#'Table 91'!A1", "Grid Summary: Suppose you had a bad experience with an external payment website that you reached through an app. How, if at all, would this affect your trust in each of the following?")</f>
        <v>Grid Summary: Suppose you had a bad experience with an external payment website that you reached through an app. How, if at all, would this affect your trust in each of the following?</v>
      </c>
      <c r="E99" s="9">
        <f>HYPERLINK("#'Full Results'!A846", 846)</f>
        <v>846</v>
      </c>
      <c r="F99" s="10"/>
    </row>
    <row r="100" spans="3:6" x14ac:dyDescent="0.35">
      <c r="C100" s="8">
        <v>92</v>
      </c>
      <c r="D100" s="5" t="str">
        <f>HYPERLINK("#'Table 92'!A1", "Suppose you had a bad experience with an external payment website that you reached through an app. How, if at all, would this affect your trust in each of the following?: The app developer")</f>
        <v>Suppose you had a bad experience with an external payment website that you reached through an app. How, if at all, would this affect your trust in each of the following?: The app developer</v>
      </c>
      <c r="E100" s="9">
        <f>HYPERLINK("#'Full Results'!A846", 846)</f>
        <v>846</v>
      </c>
      <c r="F100" s="10" t="s">
        <v>16</v>
      </c>
    </row>
    <row r="101" spans="3:6" x14ac:dyDescent="0.35">
      <c r="C101" s="8">
        <v>93</v>
      </c>
      <c r="D101" s="5" t="str">
        <f>HYPERLINK("#'Table 93'!A1", "Suppose you had a bad experience with an external payment website that you reached through an app. How, if at all, would this affect your trust in each of the following?: The individual app")</f>
        <v>Suppose you had a bad experience with an external payment website that you reached through an app. How, if at all, would this affect your trust in each of the following?: The individual app</v>
      </c>
      <c r="E101" s="9">
        <f>HYPERLINK("#'Full Results'!A855", 855)</f>
        <v>855</v>
      </c>
      <c r="F101" s="10" t="s">
        <v>16</v>
      </c>
    </row>
    <row r="102" spans="3:6" x14ac:dyDescent="0.35">
      <c r="C102" s="8">
        <v>94</v>
      </c>
      <c r="D102" s="5" t="str">
        <f>HYPERLINK("#'Table 94'!A1", "Suppose you had a bad experience with an external payment website that you reached through an app. How, if at all, would this affect your trust in each of the following?: The app store where I downloaded the app")</f>
        <v>Suppose you had a bad experience with an external payment website that you reached through an app. How, if at all, would this affect your trust in each of the following?: The app store where I downloaded the app</v>
      </c>
      <c r="E102" s="9">
        <f>HYPERLINK("#'Full Results'!A864", 864)</f>
        <v>864</v>
      </c>
      <c r="F102" s="10" t="s">
        <v>16</v>
      </c>
    </row>
    <row r="103" spans="3:6" x14ac:dyDescent="0.35">
      <c r="C103" s="8">
        <v>95</v>
      </c>
      <c r="D103" s="5" t="str">
        <f>HYPERLINK("#'Table 95'!A1", "Suppose you had a bad experience with an external payment website that you reached through an app. How, if at all, would this affect your trust in each of the following?: Apps and digital subscriptions more generally")</f>
        <v>Suppose you had a bad experience with an external payment website that you reached through an app. How, if at all, would this affect your trust in each of the following?: Apps and digital subscriptions more generally</v>
      </c>
      <c r="E103" s="9">
        <f>HYPERLINK("#'Full Results'!A873", 873)</f>
        <v>873</v>
      </c>
      <c r="F103" s="10" t="s">
        <v>16</v>
      </c>
    </row>
    <row r="104" spans="3:6" x14ac:dyDescent="0.35">
      <c r="C104" s="8">
        <v>96</v>
      </c>
      <c r="D104" s="5" t="str">
        <f>HYPERLINK("#'Table 96'!A1", "Suppose you had a bad experience with an external payment website that you reached through an app. How, if at all, would this affect your trust in each of the following?: Online payments more generally")</f>
        <v>Suppose you had a bad experience with an external payment website that you reached through an app. How, if at all, would this affect your trust in each of the following?: Online payments more generally</v>
      </c>
      <c r="E104" s="9">
        <f>HYPERLINK("#'Full Results'!A882", 882)</f>
        <v>882</v>
      </c>
      <c r="F104" s="10" t="s">
        <v>16</v>
      </c>
    </row>
    <row r="105" spans="3:6" x14ac:dyDescent="0.35">
      <c r="C105" s="8">
        <v>97</v>
      </c>
      <c r="D105" s="5" t="str">
        <f>HYPERLINK("#'Table 97'!A1", "Grid Summary: Imagine your child wanted to buy an ...")</f>
        <v>Grid Summary: Imagine your child wanted to buy an ...</v>
      </c>
      <c r="E105" s="9">
        <f>HYPERLINK("#'Full Results'!A891", 891)</f>
        <v>891</v>
      </c>
      <c r="F105" s="10"/>
    </row>
    <row r="106" spans="3:6" x14ac:dyDescent="0.35">
      <c r="C106" s="8">
        <v>98</v>
      </c>
      <c r="D106" s="5" t="str">
        <f>HYPERLINK("#'Table 98'!A1", "Imagine your child wanted to buy an app, subscript...")</f>
        <v>Imagine your child wanted to buy an app, subscript...</v>
      </c>
      <c r="E106" s="9">
        <f>HYPERLINK("#'Full Results'!A891", 891)</f>
        <v>891</v>
      </c>
      <c r="F106" s="10" t="s">
        <v>20</v>
      </c>
    </row>
    <row r="107" spans="3:6" x14ac:dyDescent="0.35">
      <c r="C107" s="8">
        <v>99</v>
      </c>
      <c r="D107" s="5" t="str">
        <f>HYPERLINK("#'Table 99'!A1", "Imagine your child wanted to buy an app, subscript...")</f>
        <v>Imagine your child wanted to buy an app, subscript...</v>
      </c>
      <c r="E107" s="9">
        <f>HYPERLINK("#'Full Results'!A901", 901)</f>
        <v>901</v>
      </c>
      <c r="F107" s="10" t="s">
        <v>20</v>
      </c>
    </row>
    <row r="108" spans="3:6" x14ac:dyDescent="0.35">
      <c r="C108" s="8">
        <v>100</v>
      </c>
      <c r="D108" s="5" t="str">
        <f>HYPERLINK("#'Table 100'!A1", "Imagine your child wanted to buy an app, subscript...")</f>
        <v>Imagine your child wanted to buy an app, subscript...</v>
      </c>
      <c r="E108" s="9">
        <f>HYPERLINK("#'Full Results'!A911", 911)</f>
        <v>911</v>
      </c>
      <c r="F108" s="10" t="s">
        <v>20</v>
      </c>
    </row>
    <row r="109" spans="3:6" x14ac:dyDescent="0.35">
      <c r="C109" s="8">
        <v>101</v>
      </c>
      <c r="D109" s="5" t="str">
        <f>HYPERLINK("#'Table 101'!A1", "Imagine your child wanted to buy an app, subscript...")</f>
        <v>Imagine your child wanted to buy an app, subscript...</v>
      </c>
      <c r="E109" s="9">
        <f>HYPERLINK("#'Full Results'!A921", 921)</f>
        <v>921</v>
      </c>
      <c r="F109" s="10" t="s">
        <v>20</v>
      </c>
    </row>
    <row r="110" spans="3:6" x14ac:dyDescent="0.35">
      <c r="C110" s="8">
        <v>102</v>
      </c>
      <c r="D110" s="5" t="str">
        <f>HYPERLINK("#'Table 102'!A1", "Imagine your child wanted to buy an app, subscript...")</f>
        <v>Imagine your child wanted to buy an app, subscript...</v>
      </c>
      <c r="E110" s="9">
        <f>HYPERLINK("#'Full Results'!A931", 931)</f>
        <v>931</v>
      </c>
      <c r="F110" s="10" t="s">
        <v>20</v>
      </c>
    </row>
    <row r="111" spans="3:6" x14ac:dyDescent="0.35">
      <c r="C111" s="8">
        <v>103</v>
      </c>
      <c r="D111" s="5" t="str">
        <f>HYPERLINK("#'Table 103'!A1", "Imagine your child wanted to buy an app, subscript...")</f>
        <v>Imagine your child wanted to buy an app, subscript...</v>
      </c>
      <c r="E111" s="9">
        <f>HYPERLINK("#'Full Results'!A941", 941)</f>
        <v>941</v>
      </c>
      <c r="F111" s="10" t="s">
        <v>20</v>
      </c>
    </row>
    <row r="112" spans="3:6" x14ac:dyDescent="0.35">
      <c r="C112" s="8">
        <v>104</v>
      </c>
      <c r="D112" s="5" t="str">
        <f>HYPERLINK("#'Table 104'!A1", "Imagine your child wanted to buy an app, subscript...")</f>
        <v>Imagine your child wanted to buy an app, subscript...</v>
      </c>
      <c r="E112" s="9">
        <f>HYPERLINK("#'Full Results'!A951", 951)</f>
        <v>951</v>
      </c>
      <c r="F112" s="10" t="s">
        <v>20</v>
      </c>
    </row>
    <row r="113" spans="3:6" x14ac:dyDescent="0.35">
      <c r="C113" s="8">
        <v>105</v>
      </c>
      <c r="D113" s="5" t="str">
        <f>HYPERLINK("#'Table 105'!A1", "Imagine your child wanted to buy an app, subscript...")</f>
        <v>Imagine your child wanted to buy an app, subscript...</v>
      </c>
      <c r="E113" s="9">
        <f>HYPERLINK("#'Full Results'!A961", 961)</f>
        <v>961</v>
      </c>
      <c r="F113" s="10" t="s">
        <v>20</v>
      </c>
    </row>
    <row r="114" spans="3:6" x14ac:dyDescent="0.35">
      <c r="C114" s="8">
        <v>106</v>
      </c>
      <c r="D114" s="5" t="str">
        <f>HYPERLINK("#'Table 106'!A1", "Imagine your child wanted to buy an app, subscript...")</f>
        <v>Imagine your child wanted to buy an app, subscript...</v>
      </c>
      <c r="E114" s="9">
        <f>HYPERLINK("#'Full Results'!A971", 971)</f>
        <v>971</v>
      </c>
      <c r="F114" s="10" t="s">
        <v>20</v>
      </c>
    </row>
    <row r="115" spans="3:6" x14ac:dyDescent="0.35">
      <c r="C115" s="8">
        <v>107</v>
      </c>
      <c r="D115" s="5" t="str">
        <f>HYPERLINK("#'Table 107'!A1", "Imagine your child wanted to buy an app, subscript...")</f>
        <v>Imagine your child wanted to buy an app, subscript...</v>
      </c>
      <c r="E115" s="9">
        <f>HYPERLINK("#'Full Results'!A981", 981)</f>
        <v>981</v>
      </c>
      <c r="F115" s="10" t="s">
        <v>20</v>
      </c>
    </row>
    <row r="116" spans="3:6" x14ac:dyDescent="0.35">
      <c r="C116" s="8">
        <v>108</v>
      </c>
      <c r="D116" s="5" t="str">
        <f>HYPERLINK("#'Table 108'!A1", "Imagine your child wanted to buy an app, subscript...")</f>
        <v>Imagine your child wanted to buy an app, subscript...</v>
      </c>
      <c r="E116" s="9">
        <f>HYPERLINK("#'Full Results'!A991", 991)</f>
        <v>991</v>
      </c>
      <c r="F116" s="10" t="s">
        <v>20</v>
      </c>
    </row>
    <row r="117" spans="3:6" x14ac:dyDescent="0.35">
      <c r="C117" s="8">
        <v>109</v>
      </c>
      <c r="D117" s="5" t="str">
        <f>HYPERLINK("#'Table 109'!A1", "Imagine your child wanted to buy an app, subscript...")</f>
        <v>Imagine your child wanted to buy an app, subscript...</v>
      </c>
      <c r="E117" s="9">
        <f>HYPERLINK("#'Full Results'!A1001", 1001)</f>
        <v>1001</v>
      </c>
      <c r="F117" s="10" t="s">
        <v>20</v>
      </c>
    </row>
    <row r="118" spans="3:6" x14ac:dyDescent="0.35">
      <c r="C118" s="8">
        <v>110</v>
      </c>
      <c r="D118" s="5" t="str">
        <f>HYPERLINK("#'Table 110'!A1", "Imagine your child wanted to buy an app, subscript...")</f>
        <v>Imagine your child wanted to buy an app, subscript...</v>
      </c>
      <c r="E118" s="9">
        <f>HYPERLINK("#'Full Results'!A1011", 1011)</f>
        <v>1011</v>
      </c>
      <c r="F118" s="10" t="s">
        <v>20</v>
      </c>
    </row>
    <row r="119" spans="3:6" x14ac:dyDescent="0.35">
      <c r="C119" s="8">
        <v>111</v>
      </c>
      <c r="D119" s="5" t="str">
        <f>HYPERLINK("#'Table 111'!A1", "Imagine your child wanted to buy an app, subscript...")</f>
        <v>Imagine your child wanted to buy an app, subscript...</v>
      </c>
      <c r="E119" s="9">
        <f>HYPERLINK("#'Full Results'!A1021", 1021)</f>
        <v>1021</v>
      </c>
      <c r="F119" s="10" t="s">
        <v>20</v>
      </c>
    </row>
    <row r="120" spans="3:6" x14ac:dyDescent="0.35">
      <c r="C120" s="8">
        <v>112</v>
      </c>
      <c r="D120" s="5" t="str">
        <f>HYPERLINK("#'Table 112'!A1", "Imagine you had a bad experience after following a...")</f>
        <v>Imagine you had a bad experience after following a...</v>
      </c>
      <c r="E120" s="9">
        <f>HYPERLINK("#'Full Results'!A1031", 1031)</f>
        <v>1031</v>
      </c>
      <c r="F120" s="10" t="s">
        <v>16</v>
      </c>
    </row>
    <row r="121" spans="3:6" x14ac:dyDescent="0.35">
      <c r="C121" s="8">
        <v>113</v>
      </c>
      <c r="D121" s="5" t="str">
        <f>HYPERLINK("#'Table 113'!A1", "Which of the following would you most prefer when an app developer wants to offer an external payment option?")</f>
        <v>Which of the following would you most prefer when an app developer wants to offer an external payment option?</v>
      </c>
      <c r="E121" s="9">
        <f>HYPERLINK("#'Full Results'!A1043", 1043)</f>
        <v>1043</v>
      </c>
      <c r="F121" s="10" t="s">
        <v>16</v>
      </c>
    </row>
    <row r="122" spans="3:6" x14ac:dyDescent="0.35">
      <c r="C122" s="8">
        <v>114</v>
      </c>
      <c r="D122" s="5" t="str">
        <f>HYPERLINK("#'Table 114'!A1", "Grid Summary: How acceptable or unacceptable do you consider each of the following?")</f>
        <v>Grid Summary: How acceptable or unacceptable do you consider each of the following?</v>
      </c>
      <c r="E122" s="9">
        <f>HYPERLINK("#'Full Results'!A1052", 1052)</f>
        <v>1052</v>
      </c>
      <c r="F122" s="10"/>
    </row>
    <row r="123" spans="3:6" x14ac:dyDescent="0.35">
      <c r="C123" s="8">
        <v>115</v>
      </c>
      <c r="D123" s="5" t="str">
        <f>HYPERLINK("#'Table 115'!A1", "How acceptable or unacceptable do you consider each of the following?: A developer charging a higher price to consumers who pay on the app store website")</f>
        <v>How acceptable or unacceptable do you consider each of the following?: A developer charging a higher price to consumers who pay on the app store website</v>
      </c>
      <c r="E123" s="9">
        <f>HYPERLINK("#'Full Results'!A1052", 1052)</f>
        <v>1052</v>
      </c>
      <c r="F123" s="10" t="s">
        <v>16</v>
      </c>
    </row>
    <row r="124" spans="3:6" x14ac:dyDescent="0.35">
      <c r="C124" s="8">
        <v>116</v>
      </c>
      <c r="D124" s="5" t="str">
        <f>HYPERLINK("#'Table 116'!A1", "How acceptable or unacceptable do you consider each of the following?: A developer removing the option to pay through the app store")</f>
        <v>How acceptable or unacceptable do you consider each of the following?: A developer removing the option to pay through the app store</v>
      </c>
      <c r="E124" s="9">
        <f>HYPERLINK("#'Full Results'!A1061", 1061)</f>
        <v>1061</v>
      </c>
      <c r="F124" s="10" t="s">
        <v>16</v>
      </c>
    </row>
    <row r="125" spans="3:6" x14ac:dyDescent="0.35">
      <c r="C125" s="8">
        <v>117</v>
      </c>
      <c r="D125" s="5" t="str">
        <f>HYPERLINK("#'Table 117'!A1", "How acceptable or unacceptable do you consider each of the following?: A developer repeatedly prompting a consumer to use another payments approach after they have chosen the app-store payment")</f>
        <v>How acceptable or unacceptable do you consider each of the following?: A developer repeatedly prompting a consumer to use another payments approach after they have chosen the app-store payment</v>
      </c>
      <c r="E125" s="9">
        <f>HYPERLINK("#'Full Results'!A1070", 1070)</f>
        <v>1070</v>
      </c>
      <c r="F125" s="10" t="s">
        <v>16</v>
      </c>
    </row>
    <row r="126" spans="3:6" x14ac:dyDescent="0.35">
      <c r="C126" s="8">
        <v>118</v>
      </c>
      <c r="D126" s="5" t="str">
        <f>HYPERLINK("#'Table 118'!A1", "How acceptable or unacceptable do you consider each of the following?: An app store showing a simple message explaining who will handle an external payment and refund")</f>
        <v>How acceptable or unacceptable do you consider each of the following?: An app store showing a simple message explaining who will handle an external payment and refund</v>
      </c>
      <c r="E126" s="9">
        <f>HYPERLINK("#'Full Results'!A1079", 1079)</f>
        <v>1079</v>
      </c>
      <c r="F126" s="10" t="s">
        <v>16</v>
      </c>
    </row>
    <row r="127" spans="3:6" x14ac:dyDescent="0.35">
      <c r="C127" s="8">
        <v>119</v>
      </c>
      <c r="D127" s="5" t="str">
        <f>HYPERLINK("#'Table 119'!A1", "How acceptable or unacceptable do you consider each of the following?: An app store checking that an external payment website meets reasonable security standards")</f>
        <v>How acceptable or unacceptable do you consider each of the following?: An app store checking that an external payment website meets reasonable security standards</v>
      </c>
      <c r="E127" s="9">
        <f>HYPERLINK("#'Full Results'!A1088", 1088)</f>
        <v>1088</v>
      </c>
      <c r="F127" s="10" t="s">
        <v>16</v>
      </c>
    </row>
    <row r="128" spans="3:6" x14ac:dyDescent="0.35">
      <c r="C128" s="8">
        <v>120</v>
      </c>
      <c r="D128" s="5" t="str">
        <f>HYPERLINK("#'Table 120'!A1", "How acceptable or unacceptable do you consider each of the following?: An app store blocking a link that does not meet reasonable security standards")</f>
        <v>How acceptable or unacceptable do you consider each of the following?: An app store blocking a link that does not meet reasonable security standards</v>
      </c>
      <c r="E128" s="9">
        <f>HYPERLINK("#'Full Results'!A1097", 1097)</f>
        <v>1097</v>
      </c>
      <c r="F128" s="10" t="s">
        <v>16</v>
      </c>
    </row>
    <row r="129" spans="3:6" x14ac:dyDescent="0.35">
      <c r="C129" s="8">
        <v>121</v>
      </c>
      <c r="D129" s="5" t="str">
        <f>HYPERLINK("#'Table 121'!A1", "How acceptable or unacceptable do you consider each of the following?: Requiring developers to clearly show the saving available through an external payment")</f>
        <v>How acceptable or unacceptable do you consider each of the following?: Requiring developers to clearly show the saving available through an external payment</v>
      </c>
      <c r="E129" s="9">
        <f>HYPERLINK("#'Full Results'!A1106", 1106)</f>
        <v>1106</v>
      </c>
      <c r="F129" s="10" t="s">
        <v>16</v>
      </c>
    </row>
    <row r="130" spans="3:6" x14ac:dyDescent="0.35">
      <c r="C130" s="8">
        <v>122</v>
      </c>
      <c r="D130" s="5" t="str">
        <f>HYPERLINK("#'Table 122'!A1", "How acceptable or unacceptable do you consider each of the following?: Requiring external payments to provide clear cancellation and refund information")</f>
        <v>How acceptable or unacceptable do you consider each of the following?: Requiring external payments to provide clear cancellation and refund information</v>
      </c>
      <c r="E130" s="9">
        <f>HYPERLINK("#'Full Results'!A1115", 1115)</f>
        <v>1115</v>
      </c>
      <c r="F130" s="10" t="s">
        <v>16</v>
      </c>
    </row>
    <row r="131" spans="3:6" x14ac:dyDescent="0.35">
      <c r="C131" s="8">
        <v>123</v>
      </c>
      <c r="D131" s="5" t="str">
        <f>HYPERLINK("#'Table 123'!A1", "How acceptable or unacceptable do you consider each of the following?: Additional protections for children, e.g. not allowing under 16s to be redirected to external payment sites")</f>
        <v>How acceptable or unacceptable do you consider each of the following?: Additional protections for children, e.g. not allowing under 16s to be redirected to external payment sites</v>
      </c>
      <c r="E131" s="9">
        <f>HYPERLINK("#'Full Results'!A1124", 1124)</f>
        <v>1124</v>
      </c>
      <c r="F131" s="10" t="s">
        <v>16</v>
      </c>
    </row>
    <row r="132" spans="3:6" x14ac:dyDescent="0.35">
      <c r="C132" s="8">
        <v>124</v>
      </c>
      <c r="D132" s="5" t="str">
        <f>HYPERLINK("#'Table 124'!A1", "Grid Summary: How confident or not would you feel doing each of the following without help?")</f>
        <v>Grid Summary: How confident or not would you feel doing each of the following without help?</v>
      </c>
      <c r="E132" s="9">
        <f>HYPERLINK("#'Full Results'!A1133", 1133)</f>
        <v>1133</v>
      </c>
      <c r="F132" s="10"/>
    </row>
    <row r="133" spans="3:6" x14ac:dyDescent="0.35">
      <c r="C133" s="8">
        <v>125</v>
      </c>
      <c r="D133" s="5" t="str">
        <f>HYPERLINK("#'Table 125'!A1", "How confident or not would you feel doing each of the following without help?: Checking that an external payment website was genuine")</f>
        <v>How confident or not would you feel doing each of the following without help?: Checking that an external payment website was genuine</v>
      </c>
      <c r="E133" s="9">
        <f>HYPERLINK("#'Full Results'!A1133", 1133)</f>
        <v>1133</v>
      </c>
      <c r="F133" s="10" t="s">
        <v>16</v>
      </c>
    </row>
    <row r="134" spans="3:6" x14ac:dyDescent="0.35">
      <c r="C134" s="8">
        <v>126</v>
      </c>
      <c r="D134" s="5" t="str">
        <f>HYPERLINK("#'Table 126'!A1", "How confident or not would you feel doing each of the following without help?: Understanding which company would store my payment details")</f>
        <v>How confident or not would you feel doing each of the following without help?: Understanding which company would store my payment details</v>
      </c>
      <c r="E134" s="9">
        <f>HYPERLINK("#'Full Results'!A1141", 1141)</f>
        <v>1141</v>
      </c>
      <c r="F134" s="10" t="s">
        <v>16</v>
      </c>
    </row>
    <row r="135" spans="3:6" x14ac:dyDescent="0.35">
      <c r="C135" s="8">
        <v>127</v>
      </c>
      <c r="D135" s="5" t="str">
        <f>HYPERLINK("#'Table 127'!A1", "How confident or not would you feel doing each of the following without help?: Comparing the refund protections offered by two payment routes")</f>
        <v>How confident or not would you feel doing each of the following without help?: Comparing the refund protections offered by two payment routes</v>
      </c>
      <c r="E135" s="9">
        <f>HYPERLINK("#'Full Results'!A1149", 1149)</f>
        <v>1149</v>
      </c>
      <c r="F135" s="10" t="s">
        <v>16</v>
      </c>
    </row>
    <row r="136" spans="3:6" x14ac:dyDescent="0.35">
      <c r="C136" s="8">
        <v>128</v>
      </c>
      <c r="D136" s="5" t="str">
        <f>HYPERLINK("#'Table 128'!A1", "How confident or not would you feel doing each of the following without help?: Finding and using the cancellation process on different developers' websites")</f>
        <v>How confident or not would you feel doing each of the following without help?: Finding and using the cancellation process on different developers' websites</v>
      </c>
      <c r="E136" s="9">
        <f>HYPERLINK("#'Full Results'!A1157", 1157)</f>
        <v>1157</v>
      </c>
      <c r="F136" s="10" t="s">
        <v>16</v>
      </c>
    </row>
    <row r="137" spans="3:6" x14ac:dyDescent="0.35">
      <c r="C137" s="8">
        <v>129</v>
      </c>
      <c r="D137" s="5" t="str">
        <f>HYPERLINK("#'Table 129'!A1", "How confident or not would you feel doing each of the following without help?: Knowing which company to contact if something went wrong")</f>
        <v>How confident or not would you feel doing each of the following without help?: Knowing which company to contact if something went wrong</v>
      </c>
      <c r="E137" s="9">
        <f>HYPERLINK("#'Full Results'!A1165", 1165)</f>
        <v>1165</v>
      </c>
      <c r="F137" s="10" t="s">
        <v>16</v>
      </c>
    </row>
    <row r="138" spans="3:6" x14ac:dyDescent="0.35">
      <c r="C138" s="8">
        <v>130</v>
      </c>
      <c r="D138" s="5" t="str">
        <f>HYPERLINK("#'Table 130'!A1", "How confident or not would you feel doing each of the following without help?: Recognising a fraudulent payment page designed to look like a genuine developer website")</f>
        <v>How confident or not would you feel doing each of the following without help?: Recognising a fraudulent payment page designed to look like a genuine developer website</v>
      </c>
      <c r="E138" s="9">
        <f>HYPERLINK("#'Full Results'!A1173", 1173)</f>
        <v>1173</v>
      </c>
      <c r="F138" s="10" t="s">
        <v>16</v>
      </c>
    </row>
    <row r="139" spans="3:6" x14ac:dyDescent="0.35">
      <c r="C139" s="8">
        <v>131</v>
      </c>
      <c r="D139" s="5" t="str">
        <f>HYPERLINK("#'Table 131'!A1", "How confident or not would you feel doing each of the following without help?: Keeping track of subscriptions managed through several different websites")</f>
        <v>How confident or not would you feel doing each of the following without help?: Keeping track of subscriptions managed through several different websites</v>
      </c>
      <c r="E139" s="9">
        <f>HYPERLINK("#'Full Results'!A1181", 1181)</f>
        <v>1181</v>
      </c>
      <c r="F139" s="10" t="s">
        <v>16</v>
      </c>
    </row>
  </sheetData>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T1187"/>
  <sheetViews>
    <sheetView showGridLines="0" workbookViewId="0">
      <pane xSplit="2" ySplit="5" topLeftCell="C289" activePane="bottomRight" state="frozen"/>
      <selection pane="topRight" activeCell="C1" sqref="C1"/>
      <selection pane="bottomLeft" activeCell="A6" sqref="A6"/>
      <selection pane="bottomRight" activeCell="D288" sqref="D288"/>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6" ht="40" customHeight="1" x14ac:dyDescent="0.55000000000000004">
      <c r="D2" s="4" t="s">
        <v>21</v>
      </c>
    </row>
    <row r="5" spans="2:46" ht="30" customHeight="1"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6"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6" x14ac:dyDescent="0.35">
      <c r="B7" s="13"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6" x14ac:dyDescent="0.35">
      <c r="B8" s="15"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6" x14ac:dyDescent="0.35">
      <c r="B9" s="17" t="s">
        <v>69</v>
      </c>
    </row>
    <row r="10" spans="2:46" x14ac:dyDescent="0.35">
      <c r="B10" s="18" t="s">
        <v>16</v>
      </c>
    </row>
    <row r="11" spans="2:46" x14ac:dyDescent="0.35">
      <c r="B11" s="19" t="s">
        <v>30</v>
      </c>
      <c r="C11" s="20">
        <v>0.13977587206347661</v>
      </c>
      <c r="D11" s="20">
        <v>1</v>
      </c>
      <c r="E11" s="20">
        <v>0</v>
      </c>
      <c r="F11" s="20">
        <v>0</v>
      </c>
      <c r="G11" s="20">
        <v>0</v>
      </c>
      <c r="H11" s="20">
        <v>0</v>
      </c>
      <c r="I11" s="20">
        <v>0</v>
      </c>
      <c r="K11" s="20">
        <v>0.1402048832100288</v>
      </c>
      <c r="L11" s="20">
        <v>0.13689971370879681</v>
      </c>
      <c r="N11" s="20">
        <v>0.13621271728702941</v>
      </c>
      <c r="O11" s="20">
        <v>1.111631495216261E-2</v>
      </c>
      <c r="P11" s="20">
        <v>0.1043489203152277</v>
      </c>
      <c r="Q11" s="20">
        <v>0.12145025119000979</v>
      </c>
      <c r="R11" s="20">
        <v>0.15057524961275601</v>
      </c>
      <c r="S11" s="20">
        <v>0.15739214934042309</v>
      </c>
      <c r="T11" s="20">
        <v>0.15791687532156101</v>
      </c>
      <c r="U11" s="20">
        <v>0.17058783752205001</v>
      </c>
      <c r="V11" s="20">
        <v>0.22458665713042769</v>
      </c>
      <c r="W11" s="20">
        <v>9.3866464199508171E-2</v>
      </c>
      <c r="X11" s="20">
        <v>0.1236637214810463</v>
      </c>
      <c r="Y11" s="20">
        <v>8.8767374674455266E-2</v>
      </c>
      <c r="AA11" s="20">
        <v>0.1014432458725525</v>
      </c>
      <c r="AB11" s="20">
        <v>0.11262134177538199</v>
      </c>
      <c r="AC11" s="20">
        <v>0.1866505020351179</v>
      </c>
      <c r="AD11" s="20">
        <v>0.16901737561644559</v>
      </c>
      <c r="AF11" s="20">
        <v>0.1088495444190227</v>
      </c>
      <c r="AG11" s="20">
        <v>0.25872296470581208</v>
      </c>
      <c r="AI11" s="20">
        <v>8.6122354141152657E-2</v>
      </c>
      <c r="AJ11" s="20">
        <v>0.1253534095460655</v>
      </c>
      <c r="AK11" s="20">
        <v>0.11073383073976741</v>
      </c>
      <c r="AL11" s="20">
        <v>0.43425064790106838</v>
      </c>
      <c r="AM11" s="20">
        <v>0.10853703896366899</v>
      </c>
      <c r="AN11" s="20">
        <v>4.8012654844369278E-2</v>
      </c>
      <c r="AO11" s="20">
        <v>0.14320143466962859</v>
      </c>
      <c r="AP11" s="20">
        <v>6.895178896784851E-2</v>
      </c>
      <c r="AQ11" s="20">
        <v>0.14673410187226221</v>
      </c>
      <c r="AS11" s="20">
        <v>0.13512189204513439</v>
      </c>
      <c r="AT11" s="20">
        <v>0.2277230413730342</v>
      </c>
    </row>
    <row r="12" spans="2:46" x14ac:dyDescent="0.35">
      <c r="B12" s="19" t="s">
        <v>31</v>
      </c>
      <c r="C12" s="20">
        <v>0.1698346767519468</v>
      </c>
      <c r="D12" s="20">
        <v>0</v>
      </c>
      <c r="E12" s="20">
        <v>1</v>
      </c>
      <c r="F12" s="20">
        <v>0</v>
      </c>
      <c r="G12" s="20">
        <v>0</v>
      </c>
      <c r="H12" s="20">
        <v>0</v>
      </c>
      <c r="I12" s="20">
        <v>0</v>
      </c>
      <c r="K12" s="20">
        <v>0.1699171311728592</v>
      </c>
      <c r="L12" s="20">
        <v>0.17044395369799351</v>
      </c>
      <c r="N12" s="20">
        <v>0.11615070981362149</v>
      </c>
      <c r="O12" s="20">
        <v>0.26655265299807851</v>
      </c>
      <c r="P12" s="20">
        <v>0.1758659668645863</v>
      </c>
      <c r="Q12" s="20">
        <v>0.1939251933663296</v>
      </c>
      <c r="R12" s="20">
        <v>0.16423426179600009</v>
      </c>
      <c r="S12" s="20">
        <v>0.14652294263473459</v>
      </c>
      <c r="T12" s="20">
        <v>0.13600804648311021</v>
      </c>
      <c r="U12" s="20">
        <v>0.15463350694772621</v>
      </c>
      <c r="V12" s="20">
        <v>0.21444409049532639</v>
      </c>
      <c r="W12" s="20">
        <v>0.1683664075867331</v>
      </c>
      <c r="X12" s="20">
        <v>0.1412811941185203</v>
      </c>
      <c r="Y12" s="20">
        <v>0.20473310833796651</v>
      </c>
      <c r="AA12" s="20">
        <v>0.23098341532640909</v>
      </c>
      <c r="AB12" s="20">
        <v>0.1269255061677832</v>
      </c>
      <c r="AC12" s="20">
        <v>0.15966946107198801</v>
      </c>
      <c r="AD12" s="20">
        <v>0.15783149165504731</v>
      </c>
      <c r="AF12" s="20">
        <v>0.14061387180473489</v>
      </c>
      <c r="AG12" s="20">
        <v>0.2868056862172309</v>
      </c>
      <c r="AI12" s="20">
        <v>0.15293063066768869</v>
      </c>
      <c r="AJ12" s="20">
        <v>0.23397613556646499</v>
      </c>
      <c r="AK12" s="20">
        <v>0.1195621962778579</v>
      </c>
      <c r="AL12" s="20">
        <v>0.22024675598460561</v>
      </c>
      <c r="AM12" s="20">
        <v>0.1097630557217211</v>
      </c>
      <c r="AN12" s="20">
        <v>0.13032787083097161</v>
      </c>
      <c r="AO12" s="20">
        <v>0.16517466891178759</v>
      </c>
      <c r="AP12" s="20">
        <v>0.13538638014596879</v>
      </c>
      <c r="AQ12" s="20">
        <v>0.22153175773745709</v>
      </c>
      <c r="AS12" s="20">
        <v>0.1689472824687876</v>
      </c>
      <c r="AT12" s="20">
        <v>0.18660393982521939</v>
      </c>
    </row>
    <row r="13" spans="2:46" x14ac:dyDescent="0.35">
      <c r="B13" s="19" t="s">
        <v>32</v>
      </c>
      <c r="C13" s="20">
        <v>0.17035732016679389</v>
      </c>
      <c r="D13" s="20">
        <v>0</v>
      </c>
      <c r="E13" s="20">
        <v>0</v>
      </c>
      <c r="F13" s="20">
        <v>1</v>
      </c>
      <c r="G13" s="20">
        <v>0</v>
      </c>
      <c r="H13" s="20">
        <v>0</v>
      </c>
      <c r="I13" s="20">
        <v>0</v>
      </c>
      <c r="K13" s="20">
        <v>0.1699156817723966</v>
      </c>
      <c r="L13" s="20">
        <v>0.17044389760751519</v>
      </c>
      <c r="N13" s="20">
        <v>0.1715097043270136</v>
      </c>
      <c r="O13" s="20">
        <v>0.21194705036534239</v>
      </c>
      <c r="P13" s="20">
        <v>0.17754081205240629</v>
      </c>
      <c r="Q13" s="20">
        <v>0.16697829500999151</v>
      </c>
      <c r="R13" s="20">
        <v>0.1836035494409386</v>
      </c>
      <c r="S13" s="20">
        <v>0.17640963742197999</v>
      </c>
      <c r="T13" s="20">
        <v>0.1876653583672159</v>
      </c>
      <c r="U13" s="20">
        <v>0.1753229474603035</v>
      </c>
      <c r="V13" s="20">
        <v>0.1689445067514318</v>
      </c>
      <c r="W13" s="20">
        <v>0.1695708293046275</v>
      </c>
      <c r="X13" s="20">
        <v>0.14238504571862631</v>
      </c>
      <c r="Y13" s="20">
        <v>0.14098784217195881</v>
      </c>
      <c r="AA13" s="20">
        <v>0.16240358326255011</v>
      </c>
      <c r="AB13" s="20">
        <v>0.16290382975234871</v>
      </c>
      <c r="AC13" s="20">
        <v>0.17492171721734501</v>
      </c>
      <c r="AD13" s="20">
        <v>0.18135440864212421</v>
      </c>
      <c r="AF13" s="20">
        <v>0.15955466671038979</v>
      </c>
      <c r="AG13" s="20">
        <v>0.20910796338505089</v>
      </c>
      <c r="AI13" s="20">
        <v>0.155478438733922</v>
      </c>
      <c r="AJ13" s="20">
        <v>0.1696654733653267</v>
      </c>
      <c r="AK13" s="20">
        <v>0.1384349107147419</v>
      </c>
      <c r="AL13" s="20">
        <v>0.13314282215713369</v>
      </c>
      <c r="AM13" s="20">
        <v>0.14517650280611491</v>
      </c>
      <c r="AN13" s="20">
        <v>0.27790923303973297</v>
      </c>
      <c r="AO13" s="20">
        <v>0.23848993363654519</v>
      </c>
      <c r="AP13" s="20">
        <v>0.21480850518298719</v>
      </c>
      <c r="AQ13" s="20">
        <v>0.18825086926106821</v>
      </c>
      <c r="AS13" s="20">
        <v>0.16997079698536341</v>
      </c>
      <c r="AT13" s="20">
        <v>0.17766152421265491</v>
      </c>
    </row>
    <row r="14" spans="2:46" x14ac:dyDescent="0.35">
      <c r="B14" s="19" t="s">
        <v>33</v>
      </c>
      <c r="C14" s="20">
        <v>0.16983461124003391</v>
      </c>
      <c r="D14" s="20">
        <v>0</v>
      </c>
      <c r="E14" s="20">
        <v>0</v>
      </c>
      <c r="F14" s="20">
        <v>0</v>
      </c>
      <c r="G14" s="20">
        <v>1</v>
      </c>
      <c r="H14" s="20">
        <v>0</v>
      </c>
      <c r="I14" s="20">
        <v>0</v>
      </c>
      <c r="K14" s="20">
        <v>0.1699170324712995</v>
      </c>
      <c r="L14" s="20">
        <v>0.17044392032723751</v>
      </c>
      <c r="N14" s="20">
        <v>0.1838397325621742</v>
      </c>
      <c r="O14" s="20">
        <v>0.15155566549380289</v>
      </c>
      <c r="P14" s="20">
        <v>0.16810952268100821</v>
      </c>
      <c r="Q14" s="20">
        <v>0.14924139726902019</v>
      </c>
      <c r="R14" s="20">
        <v>0.16136778697905821</v>
      </c>
      <c r="S14" s="20">
        <v>0.11901492936553749</v>
      </c>
      <c r="T14" s="20">
        <v>0.2029228725270415</v>
      </c>
      <c r="U14" s="20">
        <v>0.16530244641591929</v>
      </c>
      <c r="V14" s="20">
        <v>0.17733344176132909</v>
      </c>
      <c r="W14" s="20">
        <v>0.1949036447887571</v>
      </c>
      <c r="X14" s="20">
        <v>0.15991218655519299</v>
      </c>
      <c r="Y14" s="20">
        <v>0.1672518609767025</v>
      </c>
      <c r="AA14" s="20">
        <v>0.14680545783478149</v>
      </c>
      <c r="AB14" s="20">
        <v>0.17459243754915871</v>
      </c>
      <c r="AC14" s="20">
        <v>0.1888996734814257</v>
      </c>
      <c r="AD14" s="20">
        <v>0.1732992771390689</v>
      </c>
      <c r="AF14" s="20">
        <v>0.17546538765367861</v>
      </c>
      <c r="AG14" s="20">
        <v>0.14677275610189061</v>
      </c>
      <c r="AI14" s="20">
        <v>0.15965946876605999</v>
      </c>
      <c r="AJ14" s="20">
        <v>0.18020246697567779</v>
      </c>
      <c r="AK14" s="20">
        <v>0.1723999588582972</v>
      </c>
      <c r="AL14" s="20">
        <v>0.11001230099940509</v>
      </c>
      <c r="AM14" s="20">
        <v>0.17414441023560351</v>
      </c>
      <c r="AN14" s="20">
        <v>0.1982240027998402</v>
      </c>
      <c r="AO14" s="20">
        <v>0.19630684558676351</v>
      </c>
      <c r="AP14" s="20">
        <v>0.18351156471327601</v>
      </c>
      <c r="AQ14" s="20">
        <v>0.16131938873587451</v>
      </c>
      <c r="AS14" s="20">
        <v>0.1706414220961382</v>
      </c>
      <c r="AT14" s="20">
        <v>0.15458814892542549</v>
      </c>
    </row>
    <row r="15" spans="2:46" x14ac:dyDescent="0.35">
      <c r="B15" s="19" t="s">
        <v>34</v>
      </c>
      <c r="C15" s="20">
        <v>0.1405369037235821</v>
      </c>
      <c r="D15" s="20">
        <v>0</v>
      </c>
      <c r="E15" s="20">
        <v>0</v>
      </c>
      <c r="F15" s="20">
        <v>0</v>
      </c>
      <c r="G15" s="20">
        <v>0</v>
      </c>
      <c r="H15" s="20">
        <v>1</v>
      </c>
      <c r="I15" s="20">
        <v>0</v>
      </c>
      <c r="K15" s="20">
        <v>0.13927553420619629</v>
      </c>
      <c r="L15" s="20">
        <v>0.14233933173706881</v>
      </c>
      <c r="N15" s="20">
        <v>0.1619102232665855</v>
      </c>
      <c r="O15" s="20">
        <v>0.21124037861088829</v>
      </c>
      <c r="P15" s="20">
        <v>0.21126327592503441</v>
      </c>
      <c r="Q15" s="20">
        <v>0.1052774441785063</v>
      </c>
      <c r="R15" s="20">
        <v>0.1459110282270942</v>
      </c>
      <c r="S15" s="20">
        <v>0.1273893006326666</v>
      </c>
      <c r="T15" s="20">
        <v>9.7555578148774191E-2</v>
      </c>
      <c r="U15" s="20">
        <v>0.153183873242453</v>
      </c>
      <c r="V15" s="20">
        <v>0.10862467065882291</v>
      </c>
      <c r="W15" s="20">
        <v>0.13086438997904401</v>
      </c>
      <c r="X15" s="20">
        <v>0.16022096811031089</v>
      </c>
      <c r="Y15" s="20">
        <v>0.1442973259535586</v>
      </c>
      <c r="AA15" s="20">
        <v>0.104460787113082</v>
      </c>
      <c r="AB15" s="20">
        <v>0.1791137372353746</v>
      </c>
      <c r="AC15" s="20">
        <v>0.15845939765583919</v>
      </c>
      <c r="AD15" s="20">
        <v>0.1236656390857052</v>
      </c>
      <c r="AF15" s="20">
        <v>0.16011254841214551</v>
      </c>
      <c r="AG15" s="20">
        <v>6.5040200362852671E-2</v>
      </c>
      <c r="AI15" s="20">
        <v>0.12864108837892491</v>
      </c>
      <c r="AJ15" s="20">
        <v>0.14709282463878329</v>
      </c>
      <c r="AK15" s="20">
        <v>0.1792000255839119</v>
      </c>
      <c r="AL15" s="20">
        <v>3.5708879234361189E-2</v>
      </c>
      <c r="AM15" s="20">
        <v>0.18827307624645409</v>
      </c>
      <c r="AN15" s="20">
        <v>9.4361773074501734E-2</v>
      </c>
      <c r="AO15" s="20">
        <v>9.0392718147314977E-2</v>
      </c>
      <c r="AP15" s="20">
        <v>0.17765743271012871</v>
      </c>
      <c r="AQ15" s="20">
        <v>0.1252008421640185</v>
      </c>
      <c r="AS15" s="20">
        <v>0.14324800780726429</v>
      </c>
      <c r="AT15" s="20">
        <v>8.9304640386885847E-2</v>
      </c>
    </row>
    <row r="16" spans="2:46" x14ac:dyDescent="0.35">
      <c r="B16" s="19" t="s">
        <v>35</v>
      </c>
      <c r="C16" s="20">
        <v>0.20966061605416669</v>
      </c>
      <c r="D16" s="20">
        <v>0</v>
      </c>
      <c r="E16" s="20">
        <v>0</v>
      </c>
      <c r="F16" s="20">
        <v>0</v>
      </c>
      <c r="G16" s="20">
        <v>0</v>
      </c>
      <c r="H16" s="20">
        <v>0</v>
      </c>
      <c r="I16" s="20">
        <v>1</v>
      </c>
      <c r="K16" s="20">
        <v>0.2107697371672197</v>
      </c>
      <c r="L16" s="20">
        <v>0.2094291829213881</v>
      </c>
      <c r="N16" s="20">
        <v>0.23037691274357569</v>
      </c>
      <c r="O16" s="20">
        <v>0.14758793757972519</v>
      </c>
      <c r="P16" s="20">
        <v>0.16287150216173679</v>
      </c>
      <c r="Q16" s="20">
        <v>0.26312741898614278</v>
      </c>
      <c r="R16" s="20">
        <v>0.19430812394415289</v>
      </c>
      <c r="S16" s="20">
        <v>0.27327104060465829</v>
      </c>
      <c r="T16" s="20">
        <v>0.21793126915229741</v>
      </c>
      <c r="U16" s="20">
        <v>0.18096938841154819</v>
      </c>
      <c r="V16" s="20">
        <v>0.10606663320266189</v>
      </c>
      <c r="W16" s="20">
        <v>0.24242826414133001</v>
      </c>
      <c r="X16" s="20">
        <v>0.27253688401630299</v>
      </c>
      <c r="Y16" s="20">
        <v>0.25396248788535791</v>
      </c>
      <c r="AA16" s="20">
        <v>0.25390351059062483</v>
      </c>
      <c r="AB16" s="20">
        <v>0.24384314751995281</v>
      </c>
      <c r="AC16" s="20">
        <v>0.1313992485382843</v>
      </c>
      <c r="AD16" s="20">
        <v>0.1948318078616087</v>
      </c>
      <c r="AF16" s="20">
        <v>0.25540398100002848</v>
      </c>
      <c r="AG16" s="20">
        <v>3.3550429227162719E-2</v>
      </c>
      <c r="AI16" s="20">
        <v>0.31716801931225169</v>
      </c>
      <c r="AJ16" s="20">
        <v>0.1437096899076816</v>
      </c>
      <c r="AK16" s="20">
        <v>0.27966907782542372</v>
      </c>
      <c r="AL16" s="20">
        <v>6.6638593723426121E-2</v>
      </c>
      <c r="AM16" s="20">
        <v>0.27410591602643752</v>
      </c>
      <c r="AN16" s="20">
        <v>0.25116446541058413</v>
      </c>
      <c r="AO16" s="20">
        <v>0.1664343990479602</v>
      </c>
      <c r="AP16" s="20">
        <v>0.2196843282797907</v>
      </c>
      <c r="AQ16" s="20">
        <v>0.15696304022931939</v>
      </c>
      <c r="AS16" s="20">
        <v>0.212070598597312</v>
      </c>
      <c r="AT16" s="20">
        <v>0.16411870527677999</v>
      </c>
    </row>
    <row r="18" spans="2:46" ht="43.5" x14ac:dyDescent="0.35">
      <c r="B18" s="17" t="s">
        <v>70</v>
      </c>
    </row>
    <row r="19" spans="2:46" x14ac:dyDescent="0.35">
      <c r="B19" s="18" t="s">
        <v>16</v>
      </c>
    </row>
    <row r="20" spans="2:46" x14ac:dyDescent="0.35">
      <c r="B20" s="19" t="s">
        <v>36</v>
      </c>
      <c r="C20" s="20">
        <v>0.49302305755820919</v>
      </c>
      <c r="D20" s="20">
        <v>0.4945362828672501</v>
      </c>
      <c r="E20" s="20">
        <v>0.49326241933923581</v>
      </c>
      <c r="F20" s="20">
        <v>0.49174493278301512</v>
      </c>
      <c r="G20" s="20">
        <v>0.49326232308335499</v>
      </c>
      <c r="H20" s="20">
        <v>0.4885979973804539</v>
      </c>
      <c r="I20" s="20">
        <v>0.49563118822505059</v>
      </c>
      <c r="K20" s="20">
        <v>1</v>
      </c>
      <c r="L20" s="20">
        <v>0</v>
      </c>
      <c r="N20" s="20">
        <v>0.58075201268596077</v>
      </c>
      <c r="O20" s="20">
        <v>0.57420275814425592</v>
      </c>
      <c r="P20" s="20">
        <v>0.47938207033080937</v>
      </c>
      <c r="Q20" s="20">
        <v>0.3902849273650888</v>
      </c>
      <c r="R20" s="20">
        <v>0.40748791857197658</v>
      </c>
      <c r="S20" s="20">
        <v>0.44916359450366788</v>
      </c>
      <c r="T20" s="20">
        <v>0.5654428983913834</v>
      </c>
      <c r="U20" s="20">
        <v>0.47989390548987088</v>
      </c>
      <c r="V20" s="20">
        <v>0.57129169751958164</v>
      </c>
      <c r="W20" s="20">
        <v>0.4608559025049771</v>
      </c>
      <c r="X20" s="20">
        <v>0.46781132520437352</v>
      </c>
      <c r="Y20" s="20">
        <v>0.47925130538117661</v>
      </c>
      <c r="AA20" s="20">
        <v>0.51467275397958168</v>
      </c>
      <c r="AB20" s="20">
        <v>0.44194093072969848</v>
      </c>
      <c r="AC20" s="20">
        <v>0.55571542743110458</v>
      </c>
      <c r="AD20" s="20">
        <v>0.46655203752890262</v>
      </c>
      <c r="AF20" s="20">
        <v>0.48393505498803541</v>
      </c>
      <c r="AG20" s="20">
        <v>0.52705296511727551</v>
      </c>
      <c r="AI20" s="20">
        <v>0.46598115410678231</v>
      </c>
      <c r="AJ20" s="20">
        <v>0.53097854482851403</v>
      </c>
      <c r="AK20" s="20">
        <v>0.46902886822379991</v>
      </c>
      <c r="AL20" s="20">
        <v>0.41624701198981928</v>
      </c>
      <c r="AM20" s="20">
        <v>0.57231202085963306</v>
      </c>
      <c r="AN20" s="20">
        <v>0.59865784465619643</v>
      </c>
      <c r="AO20" s="20">
        <v>0.4355750336961397</v>
      </c>
      <c r="AP20" s="20">
        <v>0.32879810447690638</v>
      </c>
      <c r="AQ20" s="20">
        <v>0.52340656318964895</v>
      </c>
      <c r="AS20" s="20">
        <v>0.49575834670890051</v>
      </c>
      <c r="AT20" s="20">
        <v>0.44133376428700027</v>
      </c>
    </row>
    <row r="21" spans="2:46" x14ac:dyDescent="0.35">
      <c r="B21" s="19" t="s">
        <v>37</v>
      </c>
      <c r="C21" s="20">
        <v>0.5049261727528066</v>
      </c>
      <c r="D21" s="20">
        <v>0.49453634217031539</v>
      </c>
      <c r="E21" s="20">
        <v>0.50673758066076424</v>
      </c>
      <c r="F21" s="20">
        <v>0.50518278171887465</v>
      </c>
      <c r="G21" s="20">
        <v>0.50673767691664506</v>
      </c>
      <c r="H21" s="20">
        <v>0.51140200261954627</v>
      </c>
      <c r="I21" s="20">
        <v>0.50436881177494941</v>
      </c>
      <c r="K21" s="20">
        <v>0</v>
      </c>
      <c r="L21" s="20">
        <v>1</v>
      </c>
      <c r="N21" s="20">
        <v>0.41924798731403912</v>
      </c>
      <c r="O21" s="20">
        <v>0.42579724185574408</v>
      </c>
      <c r="P21" s="20">
        <v>0.51057147923752733</v>
      </c>
      <c r="Q21" s="20">
        <v>0.6097150726349112</v>
      </c>
      <c r="R21" s="20">
        <v>0.58739761387246436</v>
      </c>
      <c r="S21" s="20">
        <v>0.55083640549633217</v>
      </c>
      <c r="T21" s="20">
        <v>0.42797436042768361</v>
      </c>
      <c r="U21" s="20">
        <v>0.52010609451012901</v>
      </c>
      <c r="V21" s="20">
        <v>0.42496736847587341</v>
      </c>
      <c r="W21" s="20">
        <v>0.5391440974950229</v>
      </c>
      <c r="X21" s="20">
        <v>0.53218867479562648</v>
      </c>
      <c r="Y21" s="20">
        <v>0.52074869461882312</v>
      </c>
      <c r="AA21" s="20">
        <v>0.48166794206831781</v>
      </c>
      <c r="AB21" s="20">
        <v>0.55612456517966247</v>
      </c>
      <c r="AC21" s="20">
        <v>0.44428457256889547</v>
      </c>
      <c r="AD21" s="20">
        <v>0.53119203071656185</v>
      </c>
      <c r="AF21" s="20">
        <v>0.51413631557185901</v>
      </c>
      <c r="AG21" s="20">
        <v>0.47037995793280379</v>
      </c>
      <c r="AI21" s="20">
        <v>0.5340188458932178</v>
      </c>
      <c r="AJ21" s="20">
        <v>0.46902145517148591</v>
      </c>
      <c r="AK21" s="20">
        <v>0.52377172565972918</v>
      </c>
      <c r="AL21" s="20">
        <v>0.57226960244520408</v>
      </c>
      <c r="AM21" s="20">
        <v>0.42768797914036699</v>
      </c>
      <c r="AN21" s="20">
        <v>0.40134215534380369</v>
      </c>
      <c r="AO21" s="20">
        <v>0.56442496630386041</v>
      </c>
      <c r="AP21" s="20">
        <v>0.66507614254013003</v>
      </c>
      <c r="AQ21" s="20">
        <v>0.4765934368103511</v>
      </c>
      <c r="AS21" s="20">
        <v>0.50208236116495575</v>
      </c>
      <c r="AT21" s="20">
        <v>0.55866623571299967</v>
      </c>
    </row>
    <row r="22" spans="2:46" x14ac:dyDescent="0.35">
      <c r="B22" s="19" t="s">
        <v>71</v>
      </c>
      <c r="C22" s="20">
        <v>2.0507696889842451E-3</v>
      </c>
      <c r="D22" s="20">
        <v>1.092737496243457E-2</v>
      </c>
      <c r="E22" s="20">
        <v>0</v>
      </c>
      <c r="F22" s="20">
        <v>3.0722854981101709E-3</v>
      </c>
      <c r="G22" s="20">
        <v>0</v>
      </c>
      <c r="H22" s="20">
        <v>0</v>
      </c>
      <c r="I22" s="20">
        <v>0</v>
      </c>
      <c r="K22" s="20">
        <v>0</v>
      </c>
      <c r="L22" s="20">
        <v>0</v>
      </c>
      <c r="N22" s="20">
        <v>0</v>
      </c>
      <c r="O22" s="20">
        <v>0</v>
      </c>
      <c r="P22" s="20">
        <v>1.0046450431663049E-2</v>
      </c>
      <c r="Q22" s="20">
        <v>0</v>
      </c>
      <c r="R22" s="20">
        <v>5.1144675555588404E-3</v>
      </c>
      <c r="S22" s="20">
        <v>0</v>
      </c>
      <c r="T22" s="20">
        <v>6.5827411809328846E-3</v>
      </c>
      <c r="U22" s="20">
        <v>0</v>
      </c>
      <c r="V22" s="20">
        <v>3.7409340045449079E-3</v>
      </c>
      <c r="W22" s="20">
        <v>0</v>
      </c>
      <c r="X22" s="20">
        <v>0</v>
      </c>
      <c r="Y22" s="20">
        <v>0</v>
      </c>
      <c r="AA22" s="20">
        <v>3.6593039521004411E-3</v>
      </c>
      <c r="AB22" s="20">
        <v>1.9345040906388921E-3</v>
      </c>
      <c r="AC22" s="20">
        <v>0</v>
      </c>
      <c r="AD22" s="20">
        <v>2.255931754535416E-3</v>
      </c>
      <c r="AF22" s="20">
        <v>1.928629440105595E-3</v>
      </c>
      <c r="AG22" s="20">
        <v>2.5670769499207061E-3</v>
      </c>
      <c r="AI22" s="20">
        <v>0</v>
      </c>
      <c r="AJ22" s="20">
        <v>0</v>
      </c>
      <c r="AK22" s="20">
        <v>7.1994061164710726E-3</v>
      </c>
      <c r="AL22" s="20">
        <v>1.148338556497668E-2</v>
      </c>
      <c r="AM22" s="20">
        <v>0</v>
      </c>
      <c r="AN22" s="20">
        <v>0</v>
      </c>
      <c r="AO22" s="20">
        <v>0</v>
      </c>
      <c r="AP22" s="20">
        <v>6.1257529829633842E-3</v>
      </c>
      <c r="AQ22" s="20">
        <v>0</v>
      </c>
      <c r="AS22" s="20">
        <v>2.1592921261437701E-3</v>
      </c>
      <c r="AT22" s="20">
        <v>0</v>
      </c>
    </row>
    <row r="24" spans="2:46" ht="29" x14ac:dyDescent="0.35">
      <c r="B24" s="17" t="s">
        <v>72</v>
      </c>
    </row>
    <row r="25" spans="2:46" x14ac:dyDescent="0.35">
      <c r="B25" s="18" t="s">
        <v>16</v>
      </c>
    </row>
    <row r="26" spans="2:46" x14ac:dyDescent="0.35">
      <c r="B26" s="19" t="s">
        <v>38</v>
      </c>
      <c r="C26" s="20">
        <v>8.9908498114095098E-2</v>
      </c>
      <c r="D26" s="20">
        <v>8.7616558240860412E-2</v>
      </c>
      <c r="E26" s="20">
        <v>6.1488831809544398E-2</v>
      </c>
      <c r="F26" s="20">
        <v>9.0516685240978653E-2</v>
      </c>
      <c r="G26" s="20">
        <v>9.7322648944632717E-2</v>
      </c>
      <c r="H26" s="20">
        <v>0.1035820814143484</v>
      </c>
      <c r="I26" s="20">
        <v>9.8792241550914733E-2</v>
      </c>
      <c r="K26" s="20">
        <v>0.1059068950972296</v>
      </c>
      <c r="L26" s="20">
        <v>7.4652412393793721E-2</v>
      </c>
      <c r="N26" s="20">
        <v>1</v>
      </c>
      <c r="O26" s="20">
        <v>0</v>
      </c>
      <c r="P26" s="20">
        <v>0</v>
      </c>
      <c r="Q26" s="20">
        <v>0</v>
      </c>
      <c r="R26" s="20">
        <v>0</v>
      </c>
      <c r="S26" s="20">
        <v>0</v>
      </c>
      <c r="T26" s="20">
        <v>0</v>
      </c>
      <c r="U26" s="20">
        <v>0</v>
      </c>
      <c r="V26" s="20">
        <v>0</v>
      </c>
      <c r="W26" s="20">
        <v>0</v>
      </c>
      <c r="X26" s="20">
        <v>0</v>
      </c>
      <c r="Y26" s="20">
        <v>0</v>
      </c>
      <c r="AA26" s="20">
        <v>7.268711713789619E-2</v>
      </c>
      <c r="AB26" s="20">
        <v>8.6699566087481125E-2</v>
      </c>
      <c r="AC26" s="20">
        <v>0.1176761718550266</v>
      </c>
      <c r="AD26" s="20">
        <v>8.7961568640766832E-2</v>
      </c>
      <c r="AF26" s="20">
        <v>0.1008370562634132</v>
      </c>
      <c r="AG26" s="20">
        <v>4.9294243494953108E-2</v>
      </c>
      <c r="AI26" s="20">
        <v>3.5217795649059677E-2</v>
      </c>
      <c r="AJ26" s="20">
        <v>6.2060284166165207E-2</v>
      </c>
      <c r="AK26" s="20">
        <v>7.2646331153806754E-2</v>
      </c>
      <c r="AL26" s="20">
        <v>5.9459838830993331E-2</v>
      </c>
      <c r="AM26" s="20">
        <v>6.2094692452372223E-2</v>
      </c>
      <c r="AN26" s="20">
        <v>1</v>
      </c>
      <c r="AO26" s="20">
        <v>7.707850911391001E-2</v>
      </c>
      <c r="AP26" s="20">
        <v>0.1231624518993643</v>
      </c>
      <c r="AQ26" s="20">
        <v>4.3442732237456191E-2</v>
      </c>
      <c r="AS26" s="20">
        <v>9.1576065215750013E-2</v>
      </c>
      <c r="AT26" s="20">
        <v>5.8396156925201177E-2</v>
      </c>
    </row>
    <row r="27" spans="2:46" x14ac:dyDescent="0.35">
      <c r="B27" s="19" t="s">
        <v>39</v>
      </c>
      <c r="C27" s="20">
        <v>2.9816602164222081E-2</v>
      </c>
      <c r="D27" s="20">
        <v>2.3713015384393648E-3</v>
      </c>
      <c r="E27" s="20">
        <v>4.6796652852407188E-2</v>
      </c>
      <c r="F27" s="20">
        <v>3.7095798844666031E-2</v>
      </c>
      <c r="G27" s="20">
        <v>2.660750332790492E-2</v>
      </c>
      <c r="H27" s="20">
        <v>4.4817198637368459E-2</v>
      </c>
      <c r="I27" s="20">
        <v>2.098901978765436E-2</v>
      </c>
      <c r="K27" s="20">
        <v>3.4726114608067647E-2</v>
      </c>
      <c r="L27" s="20">
        <v>2.5143927267266431E-2</v>
      </c>
      <c r="N27" s="20">
        <v>0</v>
      </c>
      <c r="O27" s="20">
        <v>1</v>
      </c>
      <c r="P27" s="20">
        <v>0</v>
      </c>
      <c r="Q27" s="20">
        <v>0</v>
      </c>
      <c r="R27" s="20">
        <v>0</v>
      </c>
      <c r="S27" s="20">
        <v>0</v>
      </c>
      <c r="T27" s="20">
        <v>0</v>
      </c>
      <c r="U27" s="20">
        <v>0</v>
      </c>
      <c r="V27" s="20">
        <v>0</v>
      </c>
      <c r="W27" s="20">
        <v>0</v>
      </c>
      <c r="X27" s="20">
        <v>0</v>
      </c>
      <c r="Y27" s="20">
        <v>0</v>
      </c>
      <c r="AA27" s="20">
        <v>3.0041321475188409E-2</v>
      </c>
      <c r="AB27" s="20">
        <v>4.0278736530765469E-2</v>
      </c>
      <c r="AC27" s="20">
        <v>1.8114373436866171E-2</v>
      </c>
      <c r="AD27" s="20">
        <v>2.9192041130366029E-2</v>
      </c>
      <c r="AF27" s="20">
        <v>3.5562886500360061E-2</v>
      </c>
      <c r="AG27" s="20">
        <v>8.1049791066367272E-3</v>
      </c>
      <c r="AI27" s="20">
        <v>8.2577984965793924E-3</v>
      </c>
      <c r="AJ27" s="20">
        <v>9.5032700330956784E-3</v>
      </c>
      <c r="AK27" s="20">
        <v>5.7443581513543108E-3</v>
      </c>
      <c r="AL27" s="20">
        <v>4.0880899261704157E-2</v>
      </c>
      <c r="AM27" s="20">
        <v>1.26375474572736E-2</v>
      </c>
      <c r="AN27" s="20">
        <v>0</v>
      </c>
      <c r="AO27" s="20">
        <v>1.7075268520464499E-2</v>
      </c>
      <c r="AP27" s="20">
        <v>3.5303837325875317E-2</v>
      </c>
      <c r="AQ27" s="20">
        <v>0.2369296860917896</v>
      </c>
      <c r="AS27" s="20">
        <v>2.9588541026108729E-2</v>
      </c>
      <c r="AT27" s="20">
        <v>3.4126318030542002E-2</v>
      </c>
    </row>
    <row r="28" spans="2:46" x14ac:dyDescent="0.35">
      <c r="B28" s="19" t="s">
        <v>40</v>
      </c>
      <c r="C28" s="20">
        <v>5.0000135748652787E-2</v>
      </c>
      <c r="D28" s="20">
        <v>3.7327330561152387E-2</v>
      </c>
      <c r="E28" s="20">
        <v>5.1775776213479278E-2</v>
      </c>
      <c r="F28" s="20">
        <v>5.2108501676681622E-2</v>
      </c>
      <c r="G28" s="20">
        <v>4.9492261284784983E-2</v>
      </c>
      <c r="H28" s="20">
        <v>7.5163122248183639E-2</v>
      </c>
      <c r="I28" s="20">
        <v>3.8841807159289782E-2</v>
      </c>
      <c r="K28" s="20">
        <v>4.8616729429902479E-2</v>
      </c>
      <c r="L28" s="20">
        <v>5.0559160227498692E-2</v>
      </c>
      <c r="N28" s="20">
        <v>0</v>
      </c>
      <c r="O28" s="20">
        <v>0</v>
      </c>
      <c r="P28" s="20">
        <v>1</v>
      </c>
      <c r="Q28" s="20">
        <v>0</v>
      </c>
      <c r="R28" s="20">
        <v>0</v>
      </c>
      <c r="S28" s="20">
        <v>0</v>
      </c>
      <c r="T28" s="20">
        <v>0</v>
      </c>
      <c r="U28" s="20">
        <v>0</v>
      </c>
      <c r="V28" s="20">
        <v>0</v>
      </c>
      <c r="W28" s="20">
        <v>0</v>
      </c>
      <c r="X28" s="20">
        <v>0</v>
      </c>
      <c r="Y28" s="20">
        <v>0</v>
      </c>
      <c r="AA28" s="20">
        <v>5.0556671329015888E-2</v>
      </c>
      <c r="AB28" s="20">
        <v>6.337893627092718E-2</v>
      </c>
      <c r="AC28" s="20">
        <v>3.3682159544346897E-2</v>
      </c>
      <c r="AD28" s="20">
        <v>5.0180960495018578E-2</v>
      </c>
      <c r="AF28" s="20">
        <v>5.8527086497384313E-2</v>
      </c>
      <c r="AG28" s="20">
        <v>1.7899622029182799E-2</v>
      </c>
      <c r="AI28" s="20">
        <v>2.720100602125447E-2</v>
      </c>
      <c r="AJ28" s="20">
        <v>3.4780959120230083E-2</v>
      </c>
      <c r="AK28" s="20">
        <v>2.1765205299668831E-2</v>
      </c>
      <c r="AL28" s="20">
        <v>2.4002993135617649E-2</v>
      </c>
      <c r="AM28" s="20">
        <v>6.0918222750194241E-2</v>
      </c>
      <c r="AN28" s="20">
        <v>0</v>
      </c>
      <c r="AO28" s="20">
        <v>5.1696492557266119E-2</v>
      </c>
      <c r="AP28" s="20">
        <v>4.7882652814879627E-2</v>
      </c>
      <c r="AQ28" s="20">
        <v>0.20585921997766499</v>
      </c>
      <c r="AS28" s="20">
        <v>5.0817058461045721E-2</v>
      </c>
      <c r="AT28" s="20">
        <v>3.4562587710954801E-2</v>
      </c>
    </row>
    <row r="29" spans="2:46" x14ac:dyDescent="0.35">
      <c r="B29" s="19" t="s">
        <v>41</v>
      </c>
      <c r="C29" s="20">
        <v>3.9908366321476867E-2</v>
      </c>
      <c r="D29" s="20">
        <v>3.4676092824698461E-2</v>
      </c>
      <c r="E29" s="20">
        <v>4.556924300642274E-2</v>
      </c>
      <c r="F29" s="20">
        <v>3.9116786754275837E-2</v>
      </c>
      <c r="G29" s="20">
        <v>3.5069296588333791E-2</v>
      </c>
      <c r="H29" s="20">
        <v>2.9895712060999832E-2</v>
      </c>
      <c r="I29" s="20">
        <v>5.0085636605258957E-2</v>
      </c>
      <c r="K29" s="20">
        <v>3.1592100231940992E-2</v>
      </c>
      <c r="L29" s="20">
        <v>4.8190673772722681E-2</v>
      </c>
      <c r="N29" s="20">
        <v>0</v>
      </c>
      <c r="O29" s="20">
        <v>0</v>
      </c>
      <c r="P29" s="20">
        <v>0</v>
      </c>
      <c r="Q29" s="20">
        <v>1</v>
      </c>
      <c r="R29" s="20">
        <v>0</v>
      </c>
      <c r="S29" s="20">
        <v>0</v>
      </c>
      <c r="T29" s="20">
        <v>0</v>
      </c>
      <c r="U29" s="20">
        <v>0</v>
      </c>
      <c r="V29" s="20">
        <v>0</v>
      </c>
      <c r="W29" s="20">
        <v>0</v>
      </c>
      <c r="X29" s="20">
        <v>0</v>
      </c>
      <c r="Y29" s="20">
        <v>0</v>
      </c>
      <c r="AA29" s="20">
        <v>3.4290973871350439E-2</v>
      </c>
      <c r="AB29" s="20">
        <v>4.6027996044313277E-2</v>
      </c>
      <c r="AC29" s="20">
        <v>2.759274671866185E-2</v>
      </c>
      <c r="AD29" s="20">
        <v>5.0711156715674909E-2</v>
      </c>
      <c r="AF29" s="20">
        <v>4.2019097097740168E-2</v>
      </c>
      <c r="AG29" s="20">
        <v>3.2524485420996133E-2</v>
      </c>
      <c r="AI29" s="20">
        <v>2.5558798210847292E-2</v>
      </c>
      <c r="AJ29" s="20">
        <v>4.344769487179765E-2</v>
      </c>
      <c r="AK29" s="20">
        <v>4.1305686584881728E-2</v>
      </c>
      <c r="AL29" s="20">
        <v>2.288944724243781E-2</v>
      </c>
      <c r="AM29" s="20">
        <v>5.1259796060148813E-2</v>
      </c>
      <c r="AN29" s="20">
        <v>0</v>
      </c>
      <c r="AO29" s="20">
        <v>8.5318455268660665E-2</v>
      </c>
      <c r="AP29" s="20">
        <v>3.35598089572752E-2</v>
      </c>
      <c r="AQ29" s="20">
        <v>1.4186094195481121E-2</v>
      </c>
      <c r="AS29" s="20">
        <v>3.9584213508449373E-2</v>
      </c>
      <c r="AT29" s="20">
        <v>4.6033945334954397E-2</v>
      </c>
    </row>
    <row r="30" spans="2:46" x14ac:dyDescent="0.35">
      <c r="B30" s="19" t="s">
        <v>42</v>
      </c>
      <c r="C30" s="20">
        <v>0.110091337933621</v>
      </c>
      <c r="D30" s="20">
        <v>0.11859722600785561</v>
      </c>
      <c r="E30" s="20">
        <v>0.10646100055332169</v>
      </c>
      <c r="F30" s="20">
        <v>0.1186515518530363</v>
      </c>
      <c r="G30" s="20">
        <v>0.1046029159674868</v>
      </c>
      <c r="H30" s="20">
        <v>0.11430122545168669</v>
      </c>
      <c r="I30" s="20">
        <v>0.1020298506175191</v>
      </c>
      <c r="K30" s="20">
        <v>9.099146471882559E-2</v>
      </c>
      <c r="L30" s="20">
        <v>0.12807295937478541</v>
      </c>
      <c r="N30" s="20">
        <v>0</v>
      </c>
      <c r="O30" s="20">
        <v>0</v>
      </c>
      <c r="P30" s="20">
        <v>0</v>
      </c>
      <c r="Q30" s="20">
        <v>0</v>
      </c>
      <c r="R30" s="20">
        <v>1</v>
      </c>
      <c r="S30" s="20">
        <v>0</v>
      </c>
      <c r="T30" s="20">
        <v>0</v>
      </c>
      <c r="U30" s="20">
        <v>0</v>
      </c>
      <c r="V30" s="20">
        <v>0</v>
      </c>
      <c r="W30" s="20">
        <v>0</v>
      </c>
      <c r="X30" s="20">
        <v>0</v>
      </c>
      <c r="Y30" s="20">
        <v>0</v>
      </c>
      <c r="AA30" s="20">
        <v>0.1170204800985038</v>
      </c>
      <c r="AB30" s="20">
        <v>0.1088491415861523</v>
      </c>
      <c r="AC30" s="20">
        <v>0.1148087185373194</v>
      </c>
      <c r="AD30" s="20">
        <v>9.8774863926643142E-2</v>
      </c>
      <c r="AF30" s="20">
        <v>0.112359590112243</v>
      </c>
      <c r="AG30" s="20">
        <v>0.10120053918996461</v>
      </c>
      <c r="AI30" s="20">
        <v>9.4982748730470148E-2</v>
      </c>
      <c r="AJ30" s="20">
        <v>0.15674777699828721</v>
      </c>
      <c r="AK30" s="20">
        <v>4.5369671599117457E-2</v>
      </c>
      <c r="AL30" s="20">
        <v>0.1413630015392941</v>
      </c>
      <c r="AM30" s="20">
        <v>0.12269093905670241</v>
      </c>
      <c r="AN30" s="20">
        <v>0</v>
      </c>
      <c r="AO30" s="20">
        <v>7.6933838169980839E-2</v>
      </c>
      <c r="AP30" s="20">
        <v>8.545989870419822E-2</v>
      </c>
      <c r="AQ30" s="20">
        <v>7.0362756984226713E-2</v>
      </c>
      <c r="AS30" s="20">
        <v>0.1121677577295602</v>
      </c>
      <c r="AT30" s="20">
        <v>7.0852827533605597E-2</v>
      </c>
    </row>
    <row r="31" spans="2:46" x14ac:dyDescent="0.35">
      <c r="B31" s="19" t="s">
        <v>43</v>
      </c>
      <c r="C31" s="20">
        <v>8.0275148881008285E-2</v>
      </c>
      <c r="D31" s="20">
        <v>9.0392412041375422E-2</v>
      </c>
      <c r="E31" s="20">
        <v>6.9256474940427179E-2</v>
      </c>
      <c r="F31" s="20">
        <v>8.3127099523689602E-2</v>
      </c>
      <c r="G31" s="20">
        <v>5.6254382449630637E-2</v>
      </c>
      <c r="H31" s="20">
        <v>7.276519407492027E-2</v>
      </c>
      <c r="I31" s="20">
        <v>0.1046303968874131</v>
      </c>
      <c r="K31" s="20">
        <v>7.3133850167755518E-2</v>
      </c>
      <c r="L31" s="20">
        <v>8.7574138253168468E-2</v>
      </c>
      <c r="N31" s="20">
        <v>0</v>
      </c>
      <c r="O31" s="20">
        <v>0</v>
      </c>
      <c r="P31" s="20">
        <v>0</v>
      </c>
      <c r="Q31" s="20">
        <v>0</v>
      </c>
      <c r="R31" s="20">
        <v>0</v>
      </c>
      <c r="S31" s="20">
        <v>1</v>
      </c>
      <c r="T31" s="20">
        <v>0</v>
      </c>
      <c r="U31" s="20">
        <v>0</v>
      </c>
      <c r="V31" s="20">
        <v>0</v>
      </c>
      <c r="W31" s="20">
        <v>0</v>
      </c>
      <c r="X31" s="20">
        <v>0</v>
      </c>
      <c r="Y31" s="20">
        <v>0</v>
      </c>
      <c r="AA31" s="20">
        <v>7.7975916719866159E-2</v>
      </c>
      <c r="AB31" s="20">
        <v>8.0283373086582219E-2</v>
      </c>
      <c r="AC31" s="20">
        <v>8.9802340219369753E-2</v>
      </c>
      <c r="AD31" s="20">
        <v>7.4144197060610928E-2</v>
      </c>
      <c r="AF31" s="20">
        <v>8.5964985922769896E-2</v>
      </c>
      <c r="AG31" s="20">
        <v>5.9813096942761192E-2</v>
      </c>
      <c r="AI31" s="20">
        <v>8.5165461810979087E-2</v>
      </c>
      <c r="AJ31" s="20">
        <v>7.7250717246959449E-2</v>
      </c>
      <c r="AK31" s="20">
        <v>9.5459171932234355E-2</v>
      </c>
      <c r="AL31" s="20">
        <v>7.1720567707388355E-2</v>
      </c>
      <c r="AM31" s="20">
        <v>9.2814589751216148E-2</v>
      </c>
      <c r="AN31" s="20">
        <v>0</v>
      </c>
      <c r="AO31" s="20">
        <v>8.9750529329661571E-2</v>
      </c>
      <c r="AP31" s="20">
        <v>0.10350177616449011</v>
      </c>
      <c r="AQ31" s="20">
        <v>2.7966965515984269E-2</v>
      </c>
      <c r="AS31" s="20">
        <v>7.943473515901682E-2</v>
      </c>
      <c r="AT31" s="20">
        <v>9.6156611114786059E-2</v>
      </c>
    </row>
    <row r="32" spans="2:46" x14ac:dyDescent="0.35">
      <c r="B32" s="19" t="s">
        <v>44</v>
      </c>
      <c r="C32" s="20">
        <v>7.0183665232389836E-2</v>
      </c>
      <c r="D32" s="20">
        <v>7.9292548481330591E-2</v>
      </c>
      <c r="E32" s="20">
        <v>5.6204912835461342E-2</v>
      </c>
      <c r="F32" s="20">
        <v>7.7314216227782936E-2</v>
      </c>
      <c r="G32" s="20">
        <v>8.3857294160753895E-2</v>
      </c>
      <c r="H32" s="20">
        <v>4.8718933297496013E-2</v>
      </c>
      <c r="I32" s="20">
        <v>7.2952257442108745E-2</v>
      </c>
      <c r="K32" s="20">
        <v>8.0492898821568112E-2</v>
      </c>
      <c r="L32" s="20">
        <v>5.9487526813167643E-2</v>
      </c>
      <c r="N32" s="20">
        <v>0</v>
      </c>
      <c r="O32" s="20">
        <v>0</v>
      </c>
      <c r="P32" s="20">
        <v>0</v>
      </c>
      <c r="Q32" s="20">
        <v>0</v>
      </c>
      <c r="R32" s="20">
        <v>0</v>
      </c>
      <c r="S32" s="20">
        <v>0</v>
      </c>
      <c r="T32" s="20">
        <v>1</v>
      </c>
      <c r="U32" s="20">
        <v>0</v>
      </c>
      <c r="V32" s="20">
        <v>0</v>
      </c>
      <c r="W32" s="20">
        <v>0</v>
      </c>
      <c r="X32" s="20">
        <v>0</v>
      </c>
      <c r="Y32" s="20">
        <v>0</v>
      </c>
      <c r="AA32" s="20">
        <v>8.2870487127983838E-2</v>
      </c>
      <c r="AB32" s="20">
        <v>5.6879178578168883E-2</v>
      </c>
      <c r="AC32" s="20">
        <v>5.851744849591254E-2</v>
      </c>
      <c r="AD32" s="20">
        <v>8.1073123106229592E-2</v>
      </c>
      <c r="AF32" s="20">
        <v>7.0806486195753027E-2</v>
      </c>
      <c r="AG32" s="20">
        <v>6.6991147408899429E-2</v>
      </c>
      <c r="AI32" s="20">
        <v>5.8252791738086368E-2</v>
      </c>
      <c r="AJ32" s="20">
        <v>7.1811991177619522E-2</v>
      </c>
      <c r="AK32" s="20">
        <v>8.4967124817714956E-2</v>
      </c>
      <c r="AL32" s="20">
        <v>8.981240990176001E-2</v>
      </c>
      <c r="AM32" s="20">
        <v>8.7811272539158991E-2</v>
      </c>
      <c r="AN32" s="20">
        <v>0</v>
      </c>
      <c r="AO32" s="20">
        <v>6.1891781900555908E-2</v>
      </c>
      <c r="AP32" s="20">
        <v>7.5133542756122482E-2</v>
      </c>
      <c r="AQ32" s="20">
        <v>2.1213972213432079E-2</v>
      </c>
      <c r="AS32" s="20">
        <v>7.0431749436534755E-2</v>
      </c>
      <c r="AT32" s="20">
        <v>6.549556957685003E-2</v>
      </c>
    </row>
    <row r="33" spans="2:46" x14ac:dyDescent="0.35">
      <c r="B33" s="19" t="s">
        <v>45</v>
      </c>
      <c r="C33" s="20">
        <v>8.9908171130104894E-2</v>
      </c>
      <c r="D33" s="20">
        <v>0.1097273818594519</v>
      </c>
      <c r="E33" s="20">
        <v>8.1860878302316795E-2</v>
      </c>
      <c r="F33" s="20">
        <v>9.2528842011966997E-2</v>
      </c>
      <c r="G33" s="20">
        <v>8.7508903703864965E-2</v>
      </c>
      <c r="H33" s="20">
        <v>9.7999041710378446E-2</v>
      </c>
      <c r="I33" s="20">
        <v>7.7604592835939734E-2</v>
      </c>
      <c r="K33" s="20">
        <v>8.7513926007372567E-2</v>
      </c>
      <c r="L33" s="20">
        <v>9.2611138567221904E-2</v>
      </c>
      <c r="N33" s="20">
        <v>0</v>
      </c>
      <c r="O33" s="20">
        <v>0</v>
      </c>
      <c r="P33" s="20">
        <v>0</v>
      </c>
      <c r="Q33" s="20">
        <v>0</v>
      </c>
      <c r="R33" s="20">
        <v>0</v>
      </c>
      <c r="S33" s="20">
        <v>0</v>
      </c>
      <c r="T33" s="20">
        <v>0</v>
      </c>
      <c r="U33" s="20">
        <v>1</v>
      </c>
      <c r="V33" s="20">
        <v>0</v>
      </c>
      <c r="W33" s="20">
        <v>0</v>
      </c>
      <c r="X33" s="20">
        <v>0</v>
      </c>
      <c r="Y33" s="20">
        <v>0</v>
      </c>
      <c r="AA33" s="20">
        <v>7.5842751767188604E-2</v>
      </c>
      <c r="AB33" s="20">
        <v>7.3659347025852848E-2</v>
      </c>
      <c r="AC33" s="20">
        <v>0.11091325577428569</v>
      </c>
      <c r="AD33" s="20">
        <v>0.10328098164045631</v>
      </c>
      <c r="AF33" s="20">
        <v>7.8208217048634746E-2</v>
      </c>
      <c r="AG33" s="20">
        <v>0.1349692612439663</v>
      </c>
      <c r="AI33" s="20">
        <v>0.10329543895950501</v>
      </c>
      <c r="AJ33" s="20">
        <v>9.104278199574023E-2</v>
      </c>
      <c r="AK33" s="20">
        <v>9.269964103363855E-2</v>
      </c>
      <c r="AL33" s="20">
        <v>8.8357088276966533E-2</v>
      </c>
      <c r="AM33" s="20">
        <v>0.1002190922211576</v>
      </c>
      <c r="AN33" s="20">
        <v>0</v>
      </c>
      <c r="AO33" s="20">
        <v>8.3970780622214372E-2</v>
      </c>
      <c r="AP33" s="20">
        <v>6.6499687021256471E-2</v>
      </c>
      <c r="AQ33" s="20">
        <v>9.8543428775097891E-2</v>
      </c>
      <c r="AS33" s="20">
        <v>8.8146622789599338E-2</v>
      </c>
      <c r="AT33" s="20">
        <v>0.1231964941437042</v>
      </c>
    </row>
    <row r="34" spans="2:46" x14ac:dyDescent="0.35">
      <c r="B34" s="19" t="s">
        <v>46</v>
      </c>
      <c r="C34" s="20">
        <v>0.13990792770187441</v>
      </c>
      <c r="D34" s="20">
        <v>0.22479883920409419</v>
      </c>
      <c r="E34" s="20">
        <v>0.1766566691968012</v>
      </c>
      <c r="F34" s="20">
        <v>0.13874763827621781</v>
      </c>
      <c r="G34" s="20">
        <v>0.14608538370310831</v>
      </c>
      <c r="H34" s="20">
        <v>0.1081385185421897</v>
      </c>
      <c r="I34" s="20">
        <v>7.0778971887907591E-2</v>
      </c>
      <c r="K34" s="20">
        <v>0.16211866014768259</v>
      </c>
      <c r="L34" s="20">
        <v>0.11775246971300481</v>
      </c>
      <c r="N34" s="20">
        <v>0</v>
      </c>
      <c r="O34" s="20">
        <v>0</v>
      </c>
      <c r="P34" s="20">
        <v>0</v>
      </c>
      <c r="Q34" s="20">
        <v>0</v>
      </c>
      <c r="R34" s="20">
        <v>0</v>
      </c>
      <c r="S34" s="20">
        <v>0</v>
      </c>
      <c r="T34" s="20">
        <v>0</v>
      </c>
      <c r="U34" s="20">
        <v>0</v>
      </c>
      <c r="V34" s="20">
        <v>1</v>
      </c>
      <c r="W34" s="20">
        <v>0</v>
      </c>
      <c r="X34" s="20">
        <v>0</v>
      </c>
      <c r="Y34" s="20">
        <v>0</v>
      </c>
      <c r="AA34" s="20">
        <v>0.1535495867227514</v>
      </c>
      <c r="AB34" s="20">
        <v>0.1384220811568545</v>
      </c>
      <c r="AC34" s="20">
        <v>0.1500614880327216</v>
      </c>
      <c r="AD34" s="20">
        <v>0.1169590817107696</v>
      </c>
      <c r="AF34" s="20">
        <v>8.9753051184232741E-2</v>
      </c>
      <c r="AG34" s="20">
        <v>0.32801369917561041</v>
      </c>
      <c r="AI34" s="20">
        <v>0.20272666368716241</v>
      </c>
      <c r="AJ34" s="20">
        <v>0.177920219648386</v>
      </c>
      <c r="AK34" s="20">
        <v>0.13099502542737779</v>
      </c>
      <c r="AL34" s="20">
        <v>0.1356536557820609</v>
      </c>
      <c r="AM34" s="20">
        <v>9.1800384713683389E-2</v>
      </c>
      <c r="AN34" s="20">
        <v>0</v>
      </c>
      <c r="AO34" s="20">
        <v>0.16711136313697419</v>
      </c>
      <c r="AP34" s="20">
        <v>0.1314187348794735</v>
      </c>
      <c r="AQ34" s="20">
        <v>8.1905759104652531E-2</v>
      </c>
      <c r="AS34" s="20">
        <v>0.13803659275629879</v>
      </c>
      <c r="AT34" s="20">
        <v>0.1752709096323474</v>
      </c>
    </row>
    <row r="35" spans="2:46" x14ac:dyDescent="0.35">
      <c r="B35" s="19" t="s">
        <v>47</v>
      </c>
      <c r="C35" s="20">
        <v>0.1302752644489821</v>
      </c>
      <c r="D35" s="20">
        <v>8.7486332697881489E-2</v>
      </c>
      <c r="E35" s="20">
        <v>0.12914899767332311</v>
      </c>
      <c r="F35" s="20">
        <v>0.1296738209362811</v>
      </c>
      <c r="G35" s="20">
        <v>0.14950500184582241</v>
      </c>
      <c r="H35" s="20">
        <v>0.12130901250682639</v>
      </c>
      <c r="I35" s="20">
        <v>0.1506358552946348</v>
      </c>
      <c r="K35" s="20">
        <v>0.12177549031694471</v>
      </c>
      <c r="L35" s="20">
        <v>0.13910378124062389</v>
      </c>
      <c r="N35" s="20">
        <v>0</v>
      </c>
      <c r="O35" s="20">
        <v>0</v>
      </c>
      <c r="P35" s="20">
        <v>0</v>
      </c>
      <c r="Q35" s="20">
        <v>0</v>
      </c>
      <c r="R35" s="20">
        <v>0</v>
      </c>
      <c r="S35" s="20">
        <v>0</v>
      </c>
      <c r="T35" s="20">
        <v>0</v>
      </c>
      <c r="U35" s="20">
        <v>0</v>
      </c>
      <c r="V35" s="20">
        <v>0</v>
      </c>
      <c r="W35" s="20">
        <v>1</v>
      </c>
      <c r="X35" s="20">
        <v>0</v>
      </c>
      <c r="Y35" s="20">
        <v>0</v>
      </c>
      <c r="AA35" s="20">
        <v>0.14961850493832221</v>
      </c>
      <c r="AB35" s="20">
        <v>0.14843038802408559</v>
      </c>
      <c r="AC35" s="20">
        <v>0.100914580623455</v>
      </c>
      <c r="AD35" s="20">
        <v>0.116476710895437</v>
      </c>
      <c r="AF35" s="20">
        <v>0.14153629186278019</v>
      </c>
      <c r="AG35" s="20">
        <v>8.9193838143625637E-2</v>
      </c>
      <c r="AI35" s="20">
        <v>0.17896599263188551</v>
      </c>
      <c r="AJ35" s="20">
        <v>0.1131847828628081</v>
      </c>
      <c r="AK35" s="20">
        <v>0.2261017513559041</v>
      </c>
      <c r="AL35" s="20">
        <v>0.19361860042729981</v>
      </c>
      <c r="AM35" s="20">
        <v>9.3988895713715756E-2</v>
      </c>
      <c r="AN35" s="20">
        <v>0</v>
      </c>
      <c r="AO35" s="20">
        <v>0.1291634576719993</v>
      </c>
      <c r="AP35" s="20">
        <v>0.1420067203568624</v>
      </c>
      <c r="AQ35" s="20">
        <v>6.3856999427128885E-2</v>
      </c>
      <c r="AS35" s="20">
        <v>0.13058993409662359</v>
      </c>
      <c r="AT35" s="20">
        <v>0.1243288906638273</v>
      </c>
    </row>
    <row r="36" spans="2:46" x14ac:dyDescent="0.35">
      <c r="B36" s="19" t="s">
        <v>48</v>
      </c>
      <c r="C36" s="20">
        <v>7.9816384236879159E-2</v>
      </c>
      <c r="D36" s="20">
        <v>7.0615843522772948E-2</v>
      </c>
      <c r="E36" s="20">
        <v>6.6397241663897516E-2</v>
      </c>
      <c r="F36" s="20">
        <v>6.6710720194098752E-2</v>
      </c>
      <c r="G36" s="20">
        <v>7.5153188346334637E-2</v>
      </c>
      <c r="H36" s="20">
        <v>9.0995731474561248E-2</v>
      </c>
      <c r="I36" s="20">
        <v>0.103752955909216</v>
      </c>
      <c r="K36" s="20">
        <v>7.5734811811448505E-2</v>
      </c>
      <c r="L36" s="20">
        <v>8.4125913937914687E-2</v>
      </c>
      <c r="N36" s="20">
        <v>0</v>
      </c>
      <c r="O36" s="20">
        <v>0</v>
      </c>
      <c r="P36" s="20">
        <v>0</v>
      </c>
      <c r="Q36" s="20">
        <v>0</v>
      </c>
      <c r="R36" s="20">
        <v>0</v>
      </c>
      <c r="S36" s="20">
        <v>0</v>
      </c>
      <c r="T36" s="20">
        <v>0</v>
      </c>
      <c r="U36" s="20">
        <v>0</v>
      </c>
      <c r="V36" s="20">
        <v>0</v>
      </c>
      <c r="W36" s="20">
        <v>0</v>
      </c>
      <c r="X36" s="20">
        <v>1</v>
      </c>
      <c r="Y36" s="20">
        <v>0</v>
      </c>
      <c r="AA36" s="20">
        <v>6.5297872160688539E-2</v>
      </c>
      <c r="AB36" s="20">
        <v>7.4033791003985189E-2</v>
      </c>
      <c r="AC36" s="20">
        <v>8.7890790214118081E-2</v>
      </c>
      <c r="AD36" s="20">
        <v>9.4088876469566443E-2</v>
      </c>
      <c r="AF36" s="20">
        <v>9.2377412659770966E-2</v>
      </c>
      <c r="AG36" s="20">
        <v>3.2655010762945087E-2</v>
      </c>
      <c r="AI36" s="20">
        <v>9.7181552675884672E-2</v>
      </c>
      <c r="AJ36" s="20">
        <v>6.6710436921880029E-2</v>
      </c>
      <c r="AK36" s="20">
        <v>0.11339734475677971</v>
      </c>
      <c r="AL36" s="20">
        <v>6.429397767341978E-2</v>
      </c>
      <c r="AM36" s="20">
        <v>9.7095260896980978E-2</v>
      </c>
      <c r="AN36" s="20">
        <v>0</v>
      </c>
      <c r="AO36" s="20">
        <v>8.2648636929407229E-2</v>
      </c>
      <c r="AP36" s="20">
        <v>6.2739674596304557E-2</v>
      </c>
      <c r="AQ36" s="20">
        <v>7.4237330809345206E-2</v>
      </c>
      <c r="AS36" s="20">
        <v>8.0637759407853338E-2</v>
      </c>
      <c r="AT36" s="20">
        <v>6.4294697219824615E-2</v>
      </c>
    </row>
    <row r="38" spans="2:46" ht="290" x14ac:dyDescent="0.35">
      <c r="B38" s="17" t="s">
        <v>73</v>
      </c>
    </row>
    <row r="39" spans="2:46" x14ac:dyDescent="0.35">
      <c r="B39" s="18" t="s">
        <v>16</v>
      </c>
    </row>
    <row r="40" spans="2:46" ht="87" x14ac:dyDescent="0.35">
      <c r="B40" s="19" t="s">
        <v>74</v>
      </c>
      <c r="C40" s="20">
        <v>0.15982935428857811</v>
      </c>
      <c r="D40" s="20">
        <v>0.23928432612336301</v>
      </c>
      <c r="E40" s="20">
        <v>0.17714180323615769</v>
      </c>
      <c r="F40" s="20">
        <v>0.17846145818289691</v>
      </c>
      <c r="G40" s="20">
        <v>0.16289836785109851</v>
      </c>
      <c r="H40" s="20">
        <v>0.1379079107739952</v>
      </c>
      <c r="I40" s="20">
        <v>8.9903439532652757E-2</v>
      </c>
      <c r="K40" s="20">
        <v>0.15731556221771639</v>
      </c>
      <c r="L40" s="20">
        <v>0.1629330370299239</v>
      </c>
      <c r="N40" s="20">
        <v>0.141085872761186</v>
      </c>
      <c r="O40" s="20">
        <v>0.13935032044116091</v>
      </c>
      <c r="P40" s="20">
        <v>0.13337793196731759</v>
      </c>
      <c r="Q40" s="20">
        <v>0.20022134130559069</v>
      </c>
      <c r="R40" s="20">
        <v>0.1541892493441466</v>
      </c>
      <c r="S40" s="20">
        <v>0.1214065740907201</v>
      </c>
      <c r="T40" s="20">
        <v>0.19214224112433251</v>
      </c>
      <c r="U40" s="20">
        <v>0.19236862529836951</v>
      </c>
      <c r="V40" s="20">
        <v>0.12899985466975061</v>
      </c>
      <c r="W40" s="20">
        <v>0.1398929142309194</v>
      </c>
      <c r="X40" s="20">
        <v>0.21260993829544911</v>
      </c>
      <c r="Y40" s="20">
        <v>0.19560026573708181</v>
      </c>
      <c r="AA40" s="20">
        <v>0</v>
      </c>
      <c r="AB40" s="20">
        <v>0</v>
      </c>
      <c r="AC40" s="20">
        <v>0</v>
      </c>
      <c r="AD40" s="20">
        <v>0.6403669724770642</v>
      </c>
      <c r="AF40" s="20">
        <v>0.15492733721854421</v>
      </c>
      <c r="AG40" s="20">
        <v>0.18213394164668309</v>
      </c>
      <c r="AI40" s="20">
        <v>8.8721764233546968E-2</v>
      </c>
      <c r="AJ40" s="20">
        <v>0.15291724620844771</v>
      </c>
      <c r="AK40" s="20">
        <v>7.693774983053453E-2</v>
      </c>
      <c r="AL40" s="20">
        <v>0.19131214038995431</v>
      </c>
      <c r="AM40" s="20">
        <v>0.2034902621972145</v>
      </c>
      <c r="AN40" s="20">
        <v>8.721862061812205E-2</v>
      </c>
      <c r="AO40" s="20">
        <v>0.17737113454797401</v>
      </c>
      <c r="AP40" s="20">
        <v>0.1744245733266373</v>
      </c>
      <c r="AQ40" s="20">
        <v>0.21986031133325101</v>
      </c>
      <c r="AS40" s="20">
        <v>0.1568308309079611</v>
      </c>
      <c r="AT40" s="20">
        <v>0.2164930362112446</v>
      </c>
    </row>
    <row r="41" spans="2:46" ht="87" x14ac:dyDescent="0.35">
      <c r="B41" s="19" t="s">
        <v>75</v>
      </c>
      <c r="C41" s="20">
        <v>0.2198226076175285</v>
      </c>
      <c r="D41" s="20">
        <v>0.29354136350404902</v>
      </c>
      <c r="E41" s="20">
        <v>0.20666543465086279</v>
      </c>
      <c r="F41" s="20">
        <v>0.22571233199727059</v>
      </c>
      <c r="G41" s="20">
        <v>0.2444991542041958</v>
      </c>
      <c r="H41" s="20">
        <v>0.2478563072851056</v>
      </c>
      <c r="I41" s="20">
        <v>0.13776800810890941</v>
      </c>
      <c r="K41" s="20">
        <v>0.2477750532727814</v>
      </c>
      <c r="L41" s="20">
        <v>0.1934219268806775</v>
      </c>
      <c r="N41" s="20">
        <v>0.28771343637387498</v>
      </c>
      <c r="O41" s="20">
        <v>0.13354804086388111</v>
      </c>
      <c r="P41" s="20">
        <v>0.148081600787003</v>
      </c>
      <c r="Q41" s="20">
        <v>0.15198591408543999</v>
      </c>
      <c r="R41" s="20">
        <v>0.2292419400090977</v>
      </c>
      <c r="S41" s="20">
        <v>0.24591152893954449</v>
      </c>
      <c r="T41" s="20">
        <v>0.18328279204146519</v>
      </c>
      <c r="U41" s="20">
        <v>0.27117936887373251</v>
      </c>
      <c r="V41" s="20">
        <v>0.2357758287479623</v>
      </c>
      <c r="W41" s="20">
        <v>0.17028026274292879</v>
      </c>
      <c r="X41" s="20">
        <v>0.2420603598516006</v>
      </c>
      <c r="Y41" s="20">
        <v>0.2201097154116064</v>
      </c>
      <c r="AA41" s="20">
        <v>0</v>
      </c>
      <c r="AB41" s="20">
        <v>0</v>
      </c>
      <c r="AC41" s="20">
        <v>1</v>
      </c>
      <c r="AD41" s="20">
        <v>0</v>
      </c>
      <c r="AF41" s="20">
        <v>0.21975985690918071</v>
      </c>
      <c r="AG41" s="20">
        <v>0.2152897247554382</v>
      </c>
      <c r="AI41" s="20">
        <v>0.19130859155738411</v>
      </c>
      <c r="AJ41" s="20">
        <v>0.1879614967810084</v>
      </c>
      <c r="AK41" s="20">
        <v>0.1601716607337918</v>
      </c>
      <c r="AL41" s="20">
        <v>0.27190710121864731</v>
      </c>
      <c r="AM41" s="20">
        <v>0.25705065663863019</v>
      </c>
      <c r="AN41" s="20">
        <v>0.30064804504879128</v>
      </c>
      <c r="AO41" s="20">
        <v>0.2275037532472593</v>
      </c>
      <c r="AP41" s="20">
        <v>0.2140930811793538</v>
      </c>
      <c r="AQ41" s="20">
        <v>0.21982635631143579</v>
      </c>
      <c r="AS41" s="20">
        <v>0.2186404938376881</v>
      </c>
      <c r="AT41" s="20">
        <v>0.24216124257707919</v>
      </c>
    </row>
    <row r="42" spans="2:46" ht="101.5" x14ac:dyDescent="0.35">
      <c r="B42" s="19" t="s">
        <v>76</v>
      </c>
      <c r="C42" s="20">
        <v>0.2495184311014976</v>
      </c>
      <c r="D42" s="20">
        <v>0.1530648234893803</v>
      </c>
      <c r="E42" s="20">
        <v>0.19132587884977989</v>
      </c>
      <c r="F42" s="20">
        <v>0.24573742531836479</v>
      </c>
      <c r="G42" s="20">
        <v>0.26183450891646748</v>
      </c>
      <c r="H42" s="20">
        <v>0.33094261285213378</v>
      </c>
      <c r="I42" s="20">
        <v>0.2994769018405557</v>
      </c>
      <c r="K42" s="20">
        <v>0.22759840800275291</v>
      </c>
      <c r="L42" s="20">
        <v>0.27193513725781893</v>
      </c>
      <c r="N42" s="20">
        <v>0.24051834171008529</v>
      </c>
      <c r="O42" s="20">
        <v>0.35077761042248601</v>
      </c>
      <c r="P42" s="20">
        <v>0.29475933827881828</v>
      </c>
      <c r="Q42" s="20">
        <v>0.28974565160514992</v>
      </c>
      <c r="R42" s="20">
        <v>0.25299702822908371</v>
      </c>
      <c r="S42" s="20">
        <v>0.25487496123630943</v>
      </c>
      <c r="T42" s="20">
        <v>0.20461165901900469</v>
      </c>
      <c r="U42" s="20">
        <v>0.2034639775490753</v>
      </c>
      <c r="V42" s="20">
        <v>0.23596663112999</v>
      </c>
      <c r="W42" s="20">
        <v>0.28955191920746848</v>
      </c>
      <c r="X42" s="20">
        <v>0.22382525537737821</v>
      </c>
      <c r="Y42" s="20">
        <v>0.2398789304385808</v>
      </c>
      <c r="AA42" s="20">
        <v>0</v>
      </c>
      <c r="AB42" s="20">
        <v>0.96092270287933068</v>
      </c>
      <c r="AC42" s="20">
        <v>0</v>
      </c>
      <c r="AD42" s="20">
        <v>0</v>
      </c>
      <c r="AF42" s="20">
        <v>0.26300065696043501</v>
      </c>
      <c r="AG42" s="20">
        <v>0.19991584902205969</v>
      </c>
      <c r="AI42" s="20">
        <v>0.25479006752384459</v>
      </c>
      <c r="AJ42" s="20">
        <v>0.26195915275523779</v>
      </c>
      <c r="AK42" s="20">
        <v>0.32102409514967151</v>
      </c>
      <c r="AL42" s="20">
        <v>0.2161308348675588</v>
      </c>
      <c r="AM42" s="20">
        <v>0.2248439942454781</v>
      </c>
      <c r="AN42" s="20">
        <v>0.26446167763579109</v>
      </c>
      <c r="AO42" s="20">
        <v>0.19728769425516099</v>
      </c>
      <c r="AP42" s="20">
        <v>0.27312628589430699</v>
      </c>
      <c r="AQ42" s="20">
        <v>0.2776519713667584</v>
      </c>
      <c r="AS42" s="20">
        <v>0.25285480773315572</v>
      </c>
      <c r="AT42" s="20">
        <v>0.1864702703125746</v>
      </c>
    </row>
    <row r="43" spans="2:46" ht="145" x14ac:dyDescent="0.35">
      <c r="B43" s="19" t="s">
        <v>77</v>
      </c>
      <c r="C43" s="20">
        <v>0.22943984670079551</v>
      </c>
      <c r="D43" s="20">
        <v>0.1182755117816499</v>
      </c>
      <c r="E43" s="20">
        <v>0.26809216000549679</v>
      </c>
      <c r="F43" s="20">
        <v>0.22897163051945749</v>
      </c>
      <c r="G43" s="20">
        <v>0.2055263464618069</v>
      </c>
      <c r="H43" s="20">
        <v>0.1885108937808429</v>
      </c>
      <c r="I43" s="20">
        <v>0.31942680496382803</v>
      </c>
      <c r="K43" s="20">
        <v>0.24373212009575901</v>
      </c>
      <c r="L43" s="20">
        <v>0.21537981425857841</v>
      </c>
      <c r="N43" s="20">
        <v>0.181496031277873</v>
      </c>
      <c r="O43" s="20">
        <v>0.19750600271830079</v>
      </c>
      <c r="P43" s="20">
        <v>0.2497268076511836</v>
      </c>
      <c r="Q43" s="20">
        <v>0.20303834723970579</v>
      </c>
      <c r="R43" s="20">
        <v>0.24359852280364369</v>
      </c>
      <c r="S43" s="20">
        <v>0.21121553095416309</v>
      </c>
      <c r="T43" s="20">
        <v>0.30628501150935172</v>
      </c>
      <c r="U43" s="20">
        <v>0.18519134538915721</v>
      </c>
      <c r="V43" s="20">
        <v>0.2304279617079151</v>
      </c>
      <c r="W43" s="20">
        <v>0.28055159284240871</v>
      </c>
      <c r="X43" s="20">
        <v>0.1964361792179361</v>
      </c>
      <c r="Y43" s="20">
        <v>0.22530937706263229</v>
      </c>
      <c r="AA43" s="20">
        <v>0.85204081632653061</v>
      </c>
      <c r="AB43" s="20">
        <v>0</v>
      </c>
      <c r="AC43" s="20">
        <v>0</v>
      </c>
      <c r="AD43" s="20">
        <v>0</v>
      </c>
      <c r="AF43" s="20">
        <v>0.2254654612815179</v>
      </c>
      <c r="AG43" s="20">
        <v>0.24523523512978401</v>
      </c>
      <c r="AI43" s="20">
        <v>0.33033288620795898</v>
      </c>
      <c r="AJ43" s="20">
        <v>0.25881264801835241</v>
      </c>
      <c r="AK43" s="20">
        <v>0.33702621619295631</v>
      </c>
      <c r="AL43" s="20">
        <v>0.20268530680221211</v>
      </c>
      <c r="AM43" s="20">
        <v>0.19577736265672241</v>
      </c>
      <c r="AN43" s="20">
        <v>0.22690929004405841</v>
      </c>
      <c r="AO43" s="20">
        <v>9.2514294189791485E-2</v>
      </c>
      <c r="AP43" s="20">
        <v>0.18706956407714159</v>
      </c>
      <c r="AQ43" s="20">
        <v>0.17083762404562661</v>
      </c>
      <c r="AS43" s="20">
        <v>0.23333568364225021</v>
      </c>
      <c r="AT43" s="20">
        <v>0.15581945517736989</v>
      </c>
    </row>
    <row r="44" spans="2:46" ht="116" x14ac:dyDescent="0.35">
      <c r="B44" s="19" t="s">
        <v>78</v>
      </c>
      <c r="C44" s="20">
        <v>3.9842847630677053E-2</v>
      </c>
      <c r="D44" s="20">
        <v>7.7158150459323185E-2</v>
      </c>
      <c r="E44" s="20">
        <v>9.8145392975673068E-2</v>
      </c>
      <c r="F44" s="20">
        <v>2.7738644255981711E-2</v>
      </c>
      <c r="G44" s="20">
        <v>2.7242280260828589E-2</v>
      </c>
      <c r="H44" s="20">
        <v>1.1646370684895871E-2</v>
      </c>
      <c r="I44" s="20">
        <v>6.6803233983192493E-3</v>
      </c>
      <c r="K44" s="20">
        <v>3.7375353005045867E-2</v>
      </c>
      <c r="L44" s="20">
        <v>4.1499009245686599E-2</v>
      </c>
      <c r="N44" s="20">
        <v>3.6207335552269647E-2</v>
      </c>
      <c r="O44" s="20">
        <v>7.3806199240903148E-2</v>
      </c>
      <c r="P44" s="20">
        <v>2.2553186554130491E-2</v>
      </c>
      <c r="Q44" s="20">
        <v>2.8340851822072629E-2</v>
      </c>
      <c r="R44" s="20">
        <v>4.2632808056258437E-2</v>
      </c>
      <c r="S44" s="20">
        <v>5.0354397473085698E-2</v>
      </c>
      <c r="T44" s="20">
        <v>1.167484397118582E-2</v>
      </c>
      <c r="U44" s="20">
        <v>4.196420993659334E-2</v>
      </c>
      <c r="V44" s="20">
        <v>6.5111019573362641E-2</v>
      </c>
      <c r="W44" s="20">
        <v>2.8714132328437052E-2</v>
      </c>
      <c r="X44" s="20">
        <v>2.386429063744688E-2</v>
      </c>
      <c r="Y44" s="20">
        <v>4.4991099353887079E-2</v>
      </c>
      <c r="AA44" s="20">
        <v>0.14795918367346941</v>
      </c>
      <c r="AB44" s="20">
        <v>0</v>
      </c>
      <c r="AC44" s="20">
        <v>0</v>
      </c>
      <c r="AD44" s="20">
        <v>0</v>
      </c>
      <c r="AF44" s="20">
        <v>3.1164984543948119E-2</v>
      </c>
      <c r="AG44" s="20">
        <v>7.4364055076416594E-2</v>
      </c>
      <c r="AI44" s="20">
        <v>4.9935494809777867E-2</v>
      </c>
      <c r="AJ44" s="20">
        <v>7.9434201800088394E-2</v>
      </c>
      <c r="AK44" s="20">
        <v>3.2008762015027878E-2</v>
      </c>
      <c r="AL44" s="20">
        <v>4.5771826186973848E-2</v>
      </c>
      <c r="AM44" s="20">
        <v>1.430014259362883E-2</v>
      </c>
      <c r="AN44" s="20">
        <v>6.1447885253908853E-2</v>
      </c>
      <c r="AO44" s="20">
        <v>1.8549046140468019E-2</v>
      </c>
      <c r="AP44" s="20">
        <v>4.4745709379685359E-3</v>
      </c>
      <c r="AQ44" s="20">
        <v>2.2781450421331891E-2</v>
      </c>
      <c r="AS44" s="20">
        <v>4.0469578516227643E-2</v>
      </c>
      <c r="AT44" s="20">
        <v>2.799939168849163E-2</v>
      </c>
    </row>
    <row r="45" spans="2:46" x14ac:dyDescent="0.35">
      <c r="B45" s="19" t="s">
        <v>79</v>
      </c>
      <c r="C45" s="20">
        <v>1.0147024146707959E-2</v>
      </c>
      <c r="D45" s="20">
        <v>5.6154919167548042E-2</v>
      </c>
      <c r="E45" s="20">
        <v>2.7344271606565391E-3</v>
      </c>
      <c r="F45" s="20">
        <v>2.5671211073720569E-3</v>
      </c>
      <c r="G45" s="20">
        <v>5.1053359601554099E-3</v>
      </c>
      <c r="H45" s="20">
        <v>0</v>
      </c>
      <c r="I45" s="20">
        <v>2.5237461665335728E-3</v>
      </c>
      <c r="K45" s="20">
        <v>5.1631053006974872E-3</v>
      </c>
      <c r="L45" s="20">
        <v>1.4059818410251669E-2</v>
      </c>
      <c r="N45" s="20">
        <v>9.8793711886279584E-3</v>
      </c>
      <c r="O45" s="20">
        <v>0</v>
      </c>
      <c r="P45" s="20">
        <v>3.4386174898728347E-2</v>
      </c>
      <c r="Q45" s="20">
        <v>9.7374304817571151E-3</v>
      </c>
      <c r="R45" s="20">
        <v>3.7385372918520609E-3</v>
      </c>
      <c r="S45" s="20">
        <v>4.8170967913886793E-3</v>
      </c>
      <c r="T45" s="20">
        <v>5.8298696577855193E-3</v>
      </c>
      <c r="U45" s="20">
        <v>9.2729476751685358E-3</v>
      </c>
      <c r="V45" s="20">
        <v>2.094113178527152E-2</v>
      </c>
      <c r="W45" s="20">
        <v>6.3004395803791706E-3</v>
      </c>
      <c r="X45" s="20">
        <v>1.7027775345577791E-2</v>
      </c>
      <c r="Y45" s="20">
        <v>0</v>
      </c>
      <c r="AA45" s="20">
        <v>0</v>
      </c>
      <c r="AB45" s="20">
        <v>3.9077297120669187E-2</v>
      </c>
      <c r="AC45" s="20">
        <v>0</v>
      </c>
      <c r="AD45" s="20">
        <v>0</v>
      </c>
      <c r="AF45" s="20">
        <v>7.5047887252964142E-3</v>
      </c>
      <c r="AG45" s="20">
        <v>1.855593549260897E-2</v>
      </c>
      <c r="AI45" s="20">
        <v>8.7834624498702579E-3</v>
      </c>
      <c r="AJ45" s="20">
        <v>3.7918601517051361E-3</v>
      </c>
      <c r="AK45" s="20">
        <v>8.2454882623264926E-3</v>
      </c>
      <c r="AL45" s="20">
        <v>3.1800848397979482E-2</v>
      </c>
      <c r="AM45" s="20">
        <v>9.6843056309106196E-3</v>
      </c>
      <c r="AN45" s="20">
        <v>0</v>
      </c>
      <c r="AO45" s="20">
        <v>2.159169755401678E-2</v>
      </c>
      <c r="AP45" s="20">
        <v>0</v>
      </c>
      <c r="AQ45" s="20">
        <v>1.249210418930506E-2</v>
      </c>
      <c r="AS45" s="20">
        <v>1.0683983414358691E-2</v>
      </c>
      <c r="AT45" s="20">
        <v>0</v>
      </c>
    </row>
    <row r="46" spans="2:46" ht="29" x14ac:dyDescent="0.35">
      <c r="B46" s="19" t="s">
        <v>80</v>
      </c>
      <c r="C46" s="20">
        <v>4.7084114126411669E-3</v>
      </c>
      <c r="D46" s="20">
        <v>9.4064051213634085E-3</v>
      </c>
      <c r="E46" s="20">
        <v>2.7257753698408291E-3</v>
      </c>
      <c r="F46" s="20">
        <v>8.8844717441840231E-3</v>
      </c>
      <c r="G46" s="20">
        <v>8.3443353931266246E-3</v>
      </c>
      <c r="H46" s="20">
        <v>0</v>
      </c>
      <c r="I46" s="20">
        <v>0</v>
      </c>
      <c r="K46" s="20">
        <v>3.9262930470084631E-3</v>
      </c>
      <c r="L46" s="20">
        <v>5.4912154674400474E-3</v>
      </c>
      <c r="N46" s="20">
        <v>5.0636754451922556E-3</v>
      </c>
      <c r="O46" s="20">
        <v>0</v>
      </c>
      <c r="P46" s="20">
        <v>0</v>
      </c>
      <c r="Q46" s="20">
        <v>1.0459482291397889E-2</v>
      </c>
      <c r="R46" s="20">
        <v>8.1517376652966312E-3</v>
      </c>
      <c r="S46" s="20">
        <v>0</v>
      </c>
      <c r="T46" s="20">
        <v>0</v>
      </c>
      <c r="U46" s="20">
        <v>0</v>
      </c>
      <c r="V46" s="20">
        <v>1.769275167874354E-2</v>
      </c>
      <c r="W46" s="20">
        <v>0</v>
      </c>
      <c r="X46" s="20">
        <v>0</v>
      </c>
      <c r="Y46" s="20">
        <v>5.1489146041451793E-3</v>
      </c>
      <c r="AA46" s="20">
        <v>0</v>
      </c>
      <c r="AB46" s="20">
        <v>0</v>
      </c>
      <c r="AC46" s="20">
        <v>0</v>
      </c>
      <c r="AD46" s="20">
        <v>1.8864564490735421E-2</v>
      </c>
      <c r="AF46" s="20">
        <v>2.8641239154566728E-3</v>
      </c>
      <c r="AG46" s="20">
        <v>1.1968367983140431E-2</v>
      </c>
      <c r="AI46" s="20">
        <v>0</v>
      </c>
      <c r="AJ46" s="20">
        <v>4.1275080114478932E-3</v>
      </c>
      <c r="AK46" s="20">
        <v>7.9116022838657107E-3</v>
      </c>
      <c r="AL46" s="20">
        <v>0</v>
      </c>
      <c r="AM46" s="20">
        <v>0</v>
      </c>
      <c r="AN46" s="20">
        <v>0</v>
      </c>
      <c r="AO46" s="20">
        <v>1.7904558571255409E-2</v>
      </c>
      <c r="AP46" s="20">
        <v>1.1143209540340719E-2</v>
      </c>
      <c r="AQ46" s="20">
        <v>1.408504309315811E-2</v>
      </c>
      <c r="AS46" s="20">
        <v>3.4444866677702099E-3</v>
      </c>
      <c r="AT46" s="20">
        <v>2.8593044155714471E-2</v>
      </c>
    </row>
    <row r="47" spans="2:46" ht="29" x14ac:dyDescent="0.35">
      <c r="B47" s="19" t="s">
        <v>81</v>
      </c>
      <c r="C47" s="20">
        <v>5.5515469186838747E-3</v>
      </c>
      <c r="D47" s="20">
        <v>6.2815364772322068E-3</v>
      </c>
      <c r="E47" s="20">
        <v>1.090869159561802E-2</v>
      </c>
      <c r="F47" s="20">
        <v>8.1938061608074157E-3</v>
      </c>
      <c r="G47" s="20">
        <v>5.3223093502490128E-3</v>
      </c>
      <c r="H47" s="20">
        <v>3.7077689633505549E-3</v>
      </c>
      <c r="I47" s="20">
        <v>0</v>
      </c>
      <c r="K47" s="20">
        <v>1.8494078012216289E-3</v>
      </c>
      <c r="L47" s="20">
        <v>9.1889596543553165E-3</v>
      </c>
      <c r="N47" s="20">
        <v>5.0636754451922556E-3</v>
      </c>
      <c r="O47" s="20">
        <v>3.0061550731319459E-2</v>
      </c>
      <c r="P47" s="20">
        <v>9.5280770621167833E-3</v>
      </c>
      <c r="Q47" s="20">
        <v>0</v>
      </c>
      <c r="R47" s="20">
        <v>4.4000689088910814E-3</v>
      </c>
      <c r="S47" s="20">
        <v>5.6694787742529217E-3</v>
      </c>
      <c r="T47" s="20">
        <v>0</v>
      </c>
      <c r="U47" s="20">
        <v>2.1420499852086321E-2</v>
      </c>
      <c r="V47" s="20">
        <v>0</v>
      </c>
      <c r="W47" s="20">
        <v>6.587093342083376E-3</v>
      </c>
      <c r="X47" s="20">
        <v>0</v>
      </c>
      <c r="Y47" s="20">
        <v>0</v>
      </c>
      <c r="AA47" s="20">
        <v>0</v>
      </c>
      <c r="AB47" s="20">
        <v>0</v>
      </c>
      <c r="AC47" s="20">
        <v>0</v>
      </c>
      <c r="AD47" s="20">
        <v>2.224264315341741E-2</v>
      </c>
      <c r="AF47" s="20">
        <v>5.8091993633615198E-3</v>
      </c>
      <c r="AG47" s="20">
        <v>4.6640974276295124E-3</v>
      </c>
      <c r="AI47" s="20">
        <v>6.8833110829965329E-3</v>
      </c>
      <c r="AJ47" s="20">
        <v>5.8649087584526517E-3</v>
      </c>
      <c r="AK47" s="20">
        <v>0</v>
      </c>
      <c r="AL47" s="20">
        <v>0</v>
      </c>
      <c r="AM47" s="20">
        <v>2.1717302862189181E-3</v>
      </c>
      <c r="AN47" s="20">
        <v>0</v>
      </c>
      <c r="AO47" s="20">
        <v>1.8537117332620132E-2</v>
      </c>
      <c r="AP47" s="20">
        <v>1.553799171184924E-2</v>
      </c>
      <c r="AQ47" s="20">
        <v>0</v>
      </c>
      <c r="AS47" s="20">
        <v>5.845323155409623E-3</v>
      </c>
      <c r="AT47" s="20">
        <v>0</v>
      </c>
    </row>
    <row r="48" spans="2:46" ht="29" x14ac:dyDescent="0.35">
      <c r="B48" s="19" t="s">
        <v>82</v>
      </c>
      <c r="C48" s="20">
        <v>3.6287717568024597E-2</v>
      </c>
      <c r="D48" s="20">
        <v>4.0282959261657564E-3</v>
      </c>
      <c r="E48" s="20">
        <v>2.7975507093319762E-3</v>
      </c>
      <c r="F48" s="20">
        <v>5.6351923428234682E-3</v>
      </c>
      <c r="G48" s="20">
        <v>8.0954434419394476E-3</v>
      </c>
      <c r="H48" s="20">
        <v>3.0289226534828129E-2</v>
      </c>
      <c r="I48" s="20">
        <v>0.13668709718415761</v>
      </c>
      <c r="K48" s="20">
        <v>3.4728596149767199E-2</v>
      </c>
      <c r="L48" s="20">
        <v>3.6842337231466397E-2</v>
      </c>
      <c r="N48" s="20">
        <v>5.6327219991525991E-2</v>
      </c>
      <c r="O48" s="20">
        <v>0</v>
      </c>
      <c r="P48" s="20">
        <v>4.2642083688629429E-2</v>
      </c>
      <c r="Q48" s="20">
        <v>2.6475641623652749E-2</v>
      </c>
      <c r="R48" s="20">
        <v>2.0361843193491311E-2</v>
      </c>
      <c r="S48" s="20">
        <v>3.2223884526004831E-2</v>
      </c>
      <c r="T48" s="20">
        <v>5.4760394142150462E-2</v>
      </c>
      <c r="U48" s="20">
        <v>2.271677935478348E-2</v>
      </c>
      <c r="V48" s="20">
        <v>1.2329593215139909E-2</v>
      </c>
      <c r="W48" s="20">
        <v>4.468162284690224E-2</v>
      </c>
      <c r="X48" s="20">
        <v>6.2885627053374124E-2</v>
      </c>
      <c r="Y48" s="20">
        <v>5.289090525209534E-2</v>
      </c>
      <c r="AA48" s="20">
        <v>0</v>
      </c>
      <c r="AB48" s="20">
        <v>0</v>
      </c>
      <c r="AC48" s="20">
        <v>0</v>
      </c>
      <c r="AD48" s="20">
        <v>0.14538916171295149</v>
      </c>
      <c r="AF48" s="20">
        <v>4.4363925287264107E-2</v>
      </c>
      <c r="AG48" s="20">
        <v>5.6580437506571187E-3</v>
      </c>
      <c r="AI48" s="20">
        <v>5.0964513176218702E-2</v>
      </c>
      <c r="AJ48" s="20">
        <v>1.41069676218864E-2</v>
      </c>
      <c r="AK48" s="20">
        <v>4.2414095303102792E-2</v>
      </c>
      <c r="AL48" s="20">
        <v>1.5883152988372711E-2</v>
      </c>
      <c r="AM48" s="20">
        <v>5.7430636921599998E-2</v>
      </c>
      <c r="AN48" s="20">
        <v>4.1159813474647013E-2</v>
      </c>
      <c r="AO48" s="20">
        <v>5.6682288460998202E-2</v>
      </c>
      <c r="AP48" s="20">
        <v>2.5924273805207058E-2</v>
      </c>
      <c r="AQ48" s="20">
        <v>2.446810019879778E-2</v>
      </c>
      <c r="AS48" s="20">
        <v>3.7644643237600937E-2</v>
      </c>
      <c r="AT48" s="20">
        <v>1.0645628188099689E-2</v>
      </c>
    </row>
    <row r="49" spans="2:46" ht="29" x14ac:dyDescent="0.35">
      <c r="B49" s="19" t="s">
        <v>83</v>
      </c>
      <c r="C49" s="20">
        <v>3.93947244197893E-2</v>
      </c>
      <c r="D49" s="20">
        <v>3.9833001228246893E-2</v>
      </c>
      <c r="E49" s="20">
        <v>3.5629522459414593E-2</v>
      </c>
      <c r="F49" s="20">
        <v>5.8986883960221462E-2</v>
      </c>
      <c r="G49" s="20">
        <v>6.7340443408986275E-2</v>
      </c>
      <c r="H49" s="20">
        <v>3.678257657965249E-2</v>
      </c>
      <c r="I49" s="20">
        <v>5.3467770941084394E-3</v>
      </c>
      <c r="K49" s="20">
        <v>3.5508105964597157E-2</v>
      </c>
      <c r="L49" s="20">
        <v>4.3349722454847847E-2</v>
      </c>
      <c r="N49" s="20">
        <v>3.664504025417261E-2</v>
      </c>
      <c r="O49" s="20">
        <v>7.4950275581948514E-2</v>
      </c>
      <c r="P49" s="20">
        <v>4.6068381200716747E-2</v>
      </c>
      <c r="Q49" s="20">
        <v>7.9995339545233246E-2</v>
      </c>
      <c r="R49" s="20">
        <v>2.7780989479885079E-2</v>
      </c>
      <c r="S49" s="20">
        <v>6.0086366813525319E-2</v>
      </c>
      <c r="T49" s="20">
        <v>4.1413188534724282E-2</v>
      </c>
      <c r="U49" s="20">
        <v>4.5019120979970552E-2</v>
      </c>
      <c r="V49" s="20">
        <v>4.9628212204013158E-2</v>
      </c>
      <c r="W49" s="20">
        <v>2.8021133198994269E-2</v>
      </c>
      <c r="X49" s="20">
        <v>1.8725560432683551E-2</v>
      </c>
      <c r="Y49" s="20">
        <v>1.6070792139970681E-2</v>
      </c>
      <c r="AA49" s="20">
        <v>0</v>
      </c>
      <c r="AB49" s="20">
        <v>0</v>
      </c>
      <c r="AC49" s="20">
        <v>0</v>
      </c>
      <c r="AD49" s="20">
        <v>0.15783759197775571</v>
      </c>
      <c r="AF49" s="20">
        <v>3.8508389682742353E-2</v>
      </c>
      <c r="AG49" s="20">
        <v>4.1205201322556277E-2</v>
      </c>
      <c r="AI49" s="20">
        <v>1.6647416103348911E-2</v>
      </c>
      <c r="AJ49" s="20">
        <v>2.4393733434747031E-2</v>
      </c>
      <c r="AK49" s="20">
        <v>8.1140591343062621E-3</v>
      </c>
      <c r="AL49" s="20">
        <v>2.003168996932557E-2</v>
      </c>
      <c r="AM49" s="20">
        <v>2.837815737945279E-2</v>
      </c>
      <c r="AN49" s="20">
        <v>1.8154667924681199E-2</v>
      </c>
      <c r="AO49" s="20">
        <v>0.16940325376615309</v>
      </c>
      <c r="AP49" s="20">
        <v>8.2680539575629652E-2</v>
      </c>
      <c r="AQ49" s="20">
        <v>3.4919495305606361E-2</v>
      </c>
      <c r="AS49" s="20">
        <v>3.5048618588568788E-2</v>
      </c>
      <c r="AT49" s="20">
        <v>0.1215239350887594</v>
      </c>
    </row>
    <row r="50" spans="2:46" ht="29" x14ac:dyDescent="0.35">
      <c r="B50" s="19" t="s">
        <v>84</v>
      </c>
      <c r="C50" s="20">
        <v>3.8184977913519099E-3</v>
      </c>
      <c r="D50" s="20">
        <v>2.971666721678182E-3</v>
      </c>
      <c r="E50" s="20">
        <v>2.7469425906176169E-3</v>
      </c>
      <c r="F50" s="20">
        <v>5.5402577188463668E-3</v>
      </c>
      <c r="G50" s="20">
        <v>2.681052636700162E-3</v>
      </c>
      <c r="H50" s="20">
        <v>1.093979834402419E-2</v>
      </c>
      <c r="I50" s="20">
        <v>0</v>
      </c>
      <c r="K50" s="20">
        <v>2.8614767108328929E-3</v>
      </c>
      <c r="L50" s="20">
        <v>4.7684670040350693E-3</v>
      </c>
      <c r="N50" s="20">
        <v>0</v>
      </c>
      <c r="O50" s="20">
        <v>0</v>
      </c>
      <c r="P50" s="20">
        <v>1.887641791135521E-2</v>
      </c>
      <c r="Q50" s="20">
        <v>0</v>
      </c>
      <c r="R50" s="20">
        <v>9.0505614828182875E-3</v>
      </c>
      <c r="S50" s="20">
        <v>1.1141687536939809E-2</v>
      </c>
      <c r="T50" s="20">
        <v>0</v>
      </c>
      <c r="U50" s="20">
        <v>5.1889177709842941E-3</v>
      </c>
      <c r="V50" s="20">
        <v>0</v>
      </c>
      <c r="W50" s="20">
        <v>3.9712771268046601E-3</v>
      </c>
      <c r="X50" s="20">
        <v>0</v>
      </c>
      <c r="Y50" s="20">
        <v>0</v>
      </c>
      <c r="AA50" s="20">
        <v>0</v>
      </c>
      <c r="AB50" s="20">
        <v>0</v>
      </c>
      <c r="AC50" s="20">
        <v>0</v>
      </c>
      <c r="AD50" s="20">
        <v>1.529906618807584E-2</v>
      </c>
      <c r="AF50" s="20">
        <v>4.8216233248281094E-3</v>
      </c>
      <c r="AG50" s="20">
        <v>0</v>
      </c>
      <c r="AI50" s="20">
        <v>0</v>
      </c>
      <c r="AJ50" s="20">
        <v>3.9933636381176262E-3</v>
      </c>
      <c r="AK50" s="20">
        <v>0</v>
      </c>
      <c r="AL50" s="20">
        <v>4.4770991789758723E-3</v>
      </c>
      <c r="AM50" s="20">
        <v>6.8727514501435646E-3</v>
      </c>
      <c r="AN50" s="20">
        <v>0</v>
      </c>
      <c r="AO50" s="20">
        <v>0</v>
      </c>
      <c r="AP50" s="20">
        <v>1.1525909951564941E-2</v>
      </c>
      <c r="AQ50" s="20">
        <v>0</v>
      </c>
      <c r="AS50" s="20">
        <v>3.4758279555409119E-3</v>
      </c>
      <c r="AT50" s="20">
        <v>1.029399660066635E-2</v>
      </c>
    </row>
    <row r="51" spans="2:46" x14ac:dyDescent="0.35">
      <c r="B51" s="19" t="s">
        <v>85</v>
      </c>
      <c r="C51" s="20">
        <v>1.6389904037244179E-3</v>
      </c>
      <c r="D51" s="20">
        <v>0</v>
      </c>
      <c r="E51" s="20">
        <v>1.086420396550055E-3</v>
      </c>
      <c r="F51" s="20">
        <v>3.570776691773581E-3</v>
      </c>
      <c r="G51" s="20">
        <v>1.110422114445833E-3</v>
      </c>
      <c r="H51" s="20">
        <v>1.416534201171475E-3</v>
      </c>
      <c r="I51" s="20">
        <v>2.1869017109351681E-3</v>
      </c>
      <c r="K51" s="20">
        <v>2.166518431819712E-3</v>
      </c>
      <c r="L51" s="20">
        <v>1.1305551049181049E-3</v>
      </c>
      <c r="N51" s="20">
        <v>0</v>
      </c>
      <c r="O51" s="20">
        <v>0</v>
      </c>
      <c r="P51" s="20">
        <v>0</v>
      </c>
      <c r="Q51" s="20">
        <v>0</v>
      </c>
      <c r="R51" s="20">
        <v>3.8567135355353369E-3</v>
      </c>
      <c r="S51" s="20">
        <v>2.2984928640655908E-3</v>
      </c>
      <c r="T51" s="20">
        <v>0</v>
      </c>
      <c r="U51" s="20">
        <v>2.214207320079035E-3</v>
      </c>
      <c r="V51" s="20">
        <v>3.1270152878509418E-3</v>
      </c>
      <c r="W51" s="20">
        <v>1.447612552673793E-3</v>
      </c>
      <c r="X51" s="20">
        <v>2.5650137885534999E-3</v>
      </c>
      <c r="Y51" s="20">
        <v>0</v>
      </c>
      <c r="AA51" s="20">
        <v>0</v>
      </c>
      <c r="AB51" s="20">
        <v>0</v>
      </c>
      <c r="AC51" s="20">
        <v>0</v>
      </c>
      <c r="AD51" s="20">
        <v>0</v>
      </c>
      <c r="AF51" s="20">
        <v>1.8096527874248531E-3</v>
      </c>
      <c r="AG51" s="20">
        <v>1.009548393025906E-3</v>
      </c>
      <c r="AI51" s="20">
        <v>1.632492855052986E-3</v>
      </c>
      <c r="AJ51" s="20">
        <v>2.6369128205085499E-3</v>
      </c>
      <c r="AK51" s="20">
        <v>6.146271094416708E-3</v>
      </c>
      <c r="AL51" s="20">
        <v>0</v>
      </c>
      <c r="AM51" s="20">
        <v>0</v>
      </c>
      <c r="AN51" s="20">
        <v>0</v>
      </c>
      <c r="AO51" s="20">
        <v>2.6551619343028968E-3</v>
      </c>
      <c r="AP51" s="20">
        <v>0</v>
      </c>
      <c r="AQ51" s="20">
        <v>3.0775437347289802E-3</v>
      </c>
      <c r="AS51" s="20">
        <v>1.725722343468147E-3</v>
      </c>
      <c r="AT51" s="20">
        <v>0</v>
      </c>
    </row>
    <row r="53" spans="2:46" ht="43.5" x14ac:dyDescent="0.35">
      <c r="B53" s="17" t="s">
        <v>86</v>
      </c>
    </row>
    <row r="54" spans="2:46" x14ac:dyDescent="0.35">
      <c r="B54" s="18" t="s">
        <v>16</v>
      </c>
    </row>
    <row r="55" spans="2:46" x14ac:dyDescent="0.35">
      <c r="B55" s="19" t="s">
        <v>87</v>
      </c>
      <c r="C55" s="20">
        <v>1.1203129255350721E-2</v>
      </c>
      <c r="D55" s="20">
        <v>1.8949465016648698E-2</v>
      </c>
      <c r="E55" s="20">
        <v>1.072633819110741E-2</v>
      </c>
      <c r="F55" s="20">
        <v>1.4044484631060681E-2</v>
      </c>
      <c r="G55" s="20">
        <v>1.5891809928516531E-2</v>
      </c>
      <c r="H55" s="20">
        <v>7.7815917331669092E-3</v>
      </c>
      <c r="I55" s="20">
        <v>2.6117739907356289E-3</v>
      </c>
      <c r="K55" s="20">
        <v>1.0048889742317541E-2</v>
      </c>
      <c r="L55" s="20">
        <v>1.1380814333358E-2</v>
      </c>
      <c r="N55" s="20">
        <v>1.010978453177484E-2</v>
      </c>
      <c r="O55" s="20">
        <v>2.8744855096235301E-2</v>
      </c>
      <c r="P55" s="20">
        <v>1.9574527493779831E-2</v>
      </c>
      <c r="Q55" s="20">
        <v>1.146046214615723E-2</v>
      </c>
      <c r="R55" s="20">
        <v>1.346940570517759E-2</v>
      </c>
      <c r="S55" s="20">
        <v>5.708738606011724E-3</v>
      </c>
      <c r="T55" s="20">
        <v>1.395078594197773E-2</v>
      </c>
      <c r="U55" s="20">
        <v>1.524484888348283E-2</v>
      </c>
      <c r="V55" s="20">
        <v>1.046478643780969E-2</v>
      </c>
      <c r="W55" s="20">
        <v>1.0869615796899931E-2</v>
      </c>
      <c r="X55" s="20">
        <v>1.0398432497004031E-2</v>
      </c>
      <c r="Y55" s="20">
        <v>0</v>
      </c>
      <c r="AA55" s="20">
        <v>0</v>
      </c>
      <c r="AB55" s="20">
        <v>8.5721830632045481E-3</v>
      </c>
      <c r="AC55" s="20">
        <v>2.0018802460190781E-3</v>
      </c>
      <c r="AD55" s="20">
        <v>3.4204744856400772E-2</v>
      </c>
      <c r="AF55" s="20">
        <v>1.1427490433832069E-2</v>
      </c>
      <c r="AG55" s="20">
        <v>1.056039339759416E-2</v>
      </c>
      <c r="AI55" s="20">
        <v>6.9905379228773334E-3</v>
      </c>
      <c r="AJ55" s="20">
        <v>3.7744250121685579E-3</v>
      </c>
      <c r="AK55" s="20">
        <v>7.0281089068635807E-3</v>
      </c>
      <c r="AL55" s="20">
        <v>1.509155159869463E-2</v>
      </c>
      <c r="AM55" s="20">
        <v>1.090593058259224E-2</v>
      </c>
      <c r="AN55" s="20">
        <v>0</v>
      </c>
      <c r="AO55" s="20">
        <v>4.2708983234688747E-2</v>
      </c>
      <c r="AP55" s="20">
        <v>1.6733675386728909E-2</v>
      </c>
      <c r="AQ55" s="20">
        <v>6.5065500699249537E-3</v>
      </c>
      <c r="AS55" s="20">
        <v>9.8290702867650254E-3</v>
      </c>
      <c r="AT55" s="20">
        <v>3.7168989932717403E-2</v>
      </c>
    </row>
    <row r="56" spans="2:46" x14ac:dyDescent="0.35">
      <c r="B56" s="19" t="s">
        <v>88</v>
      </c>
      <c r="C56" s="20">
        <v>5.2832040202829597E-2</v>
      </c>
      <c r="D56" s="20">
        <v>0.1162397075491466</v>
      </c>
      <c r="E56" s="20">
        <v>5.6533971915603352E-2</v>
      </c>
      <c r="F56" s="20">
        <v>5.7565449266354179E-2</v>
      </c>
      <c r="G56" s="20">
        <v>4.6079212574744177E-2</v>
      </c>
      <c r="H56" s="20">
        <v>3.195151573981049E-2</v>
      </c>
      <c r="I56" s="20">
        <v>2.318125855481554E-2</v>
      </c>
      <c r="K56" s="20">
        <v>4.1407760513096421E-2</v>
      </c>
      <c r="L56" s="20">
        <v>6.4201582839903445E-2</v>
      </c>
      <c r="N56" s="20">
        <v>3.4204828853818259E-2</v>
      </c>
      <c r="O56" s="20">
        <v>4.0075463033105163E-2</v>
      </c>
      <c r="P56" s="20">
        <v>5.2824972676362533E-2</v>
      </c>
      <c r="Q56" s="20">
        <v>7.7887479004016477E-2</v>
      </c>
      <c r="R56" s="20">
        <v>3.8477954455137471E-2</v>
      </c>
      <c r="S56" s="20">
        <v>5.5114687170101949E-2</v>
      </c>
      <c r="T56" s="20">
        <v>4.8457459943461033E-2</v>
      </c>
      <c r="U56" s="20">
        <v>7.3786412190749967E-2</v>
      </c>
      <c r="V56" s="20">
        <v>6.7069689645045422E-2</v>
      </c>
      <c r="W56" s="20">
        <v>5.2991001142711699E-2</v>
      </c>
      <c r="X56" s="20">
        <v>3.9205457058133157E-2</v>
      </c>
      <c r="Y56" s="20">
        <v>5.2282209112367167E-2</v>
      </c>
      <c r="AA56" s="20">
        <v>1.4848822026921039E-2</v>
      </c>
      <c r="AB56" s="20">
        <v>2.36543707681489E-2</v>
      </c>
      <c r="AC56" s="20">
        <v>3.8627540260189747E-2</v>
      </c>
      <c r="AD56" s="20">
        <v>0.13620463686750661</v>
      </c>
      <c r="AF56" s="20">
        <v>4.6772300565769358E-2</v>
      </c>
      <c r="AG56" s="20">
        <v>7.7448825994702E-2</v>
      </c>
      <c r="AI56" s="20">
        <v>4.1188453108502547E-2</v>
      </c>
      <c r="AJ56" s="20">
        <v>3.3456316269158182E-2</v>
      </c>
      <c r="AK56" s="20">
        <v>2.2187293782075269E-2</v>
      </c>
      <c r="AL56" s="20">
        <v>6.9729731109487963E-2</v>
      </c>
      <c r="AM56" s="20">
        <v>4.3277465668623553E-2</v>
      </c>
      <c r="AN56" s="20">
        <v>0</v>
      </c>
      <c r="AO56" s="20">
        <v>0.1332618911927094</v>
      </c>
      <c r="AP56" s="20">
        <v>8.6026087772952342E-2</v>
      </c>
      <c r="AQ56" s="20">
        <v>6.8834289229000326E-2</v>
      </c>
      <c r="AS56" s="20">
        <v>4.8534226931964179E-2</v>
      </c>
      <c r="AT56" s="20">
        <v>0.13404865692743331</v>
      </c>
    </row>
    <row r="57" spans="2:46" x14ac:dyDescent="0.35">
      <c r="B57" s="19" t="s">
        <v>89</v>
      </c>
      <c r="C57" s="20">
        <v>6.0445820883593973E-2</v>
      </c>
      <c r="D57" s="20">
        <v>7.4438831447347406E-2</v>
      </c>
      <c r="E57" s="20">
        <v>5.4113764944349163E-2</v>
      </c>
      <c r="F57" s="20">
        <v>5.0398085619388591E-2</v>
      </c>
      <c r="G57" s="20">
        <v>4.5520258558440357E-2</v>
      </c>
      <c r="H57" s="20">
        <v>7.8836931994310397E-2</v>
      </c>
      <c r="I57" s="20">
        <v>6.4173130050343946E-2</v>
      </c>
      <c r="K57" s="20">
        <v>4.1397159335668267E-2</v>
      </c>
      <c r="L57" s="20">
        <v>7.9290931970164763E-2</v>
      </c>
      <c r="N57" s="20">
        <v>7.6319983774699396E-2</v>
      </c>
      <c r="O57" s="20">
        <v>6.3535484140851098E-2</v>
      </c>
      <c r="P57" s="20">
        <v>7.2799986887348442E-2</v>
      </c>
      <c r="Q57" s="20">
        <v>5.9477947054937343E-2</v>
      </c>
      <c r="R57" s="20">
        <v>5.667922447473283E-2</v>
      </c>
      <c r="S57" s="20">
        <v>7.4977656550240052E-2</v>
      </c>
      <c r="T57" s="20">
        <v>3.5632212492264663E-2</v>
      </c>
      <c r="U57" s="20">
        <v>8.7193391571710785E-2</v>
      </c>
      <c r="V57" s="20">
        <v>5.3162065171475752E-2</v>
      </c>
      <c r="W57" s="20">
        <v>4.8572937740962857E-2</v>
      </c>
      <c r="X57" s="20">
        <v>5.042496831444343E-2</v>
      </c>
      <c r="Y57" s="20">
        <v>5.8799774563517447E-2</v>
      </c>
      <c r="AA57" s="20">
        <v>1.314428946837122E-2</v>
      </c>
      <c r="AB57" s="20">
        <v>4.6909804151718179E-2</v>
      </c>
      <c r="AC57" s="20">
        <v>4.7271270256459282E-2</v>
      </c>
      <c r="AD57" s="20">
        <v>0.13756202947282409</v>
      </c>
      <c r="AF57" s="20">
        <v>6.3391851214714676E-2</v>
      </c>
      <c r="AG57" s="20">
        <v>5.0236716984614189E-2</v>
      </c>
      <c r="AI57" s="20">
        <v>3.047590594969005E-2</v>
      </c>
      <c r="AJ57" s="20">
        <v>4.9284975740046102E-2</v>
      </c>
      <c r="AK57" s="20">
        <v>5.2268576073330762E-2</v>
      </c>
      <c r="AL57" s="20">
        <v>4.7856583589495287E-2</v>
      </c>
      <c r="AM57" s="20">
        <v>5.6396781810505371E-2</v>
      </c>
      <c r="AN57" s="20">
        <v>7.2464566617866794E-2</v>
      </c>
      <c r="AO57" s="20">
        <v>0.13334559477361499</v>
      </c>
      <c r="AP57" s="20">
        <v>8.5289030793035389E-2</v>
      </c>
      <c r="AQ57" s="20">
        <v>8.006980383170112E-2</v>
      </c>
      <c r="AS57" s="20">
        <v>6.2252798775921069E-2</v>
      </c>
      <c r="AT57" s="20">
        <v>2.6299006757020609E-2</v>
      </c>
    </row>
    <row r="58" spans="2:46" x14ac:dyDescent="0.35">
      <c r="B58" s="19" t="s">
        <v>90</v>
      </c>
      <c r="C58" s="20">
        <v>5.9776731790615538E-2</v>
      </c>
      <c r="D58" s="20">
        <v>6.9564607759302205E-2</v>
      </c>
      <c r="E58" s="20">
        <v>3.5719397864562762E-2</v>
      </c>
      <c r="F58" s="20">
        <v>6.0739246970104882E-2</v>
      </c>
      <c r="G58" s="20">
        <v>5.886278528027955E-2</v>
      </c>
      <c r="H58" s="20">
        <v>6.5375956838800833E-2</v>
      </c>
      <c r="I58" s="20">
        <v>6.8943981033706081E-2</v>
      </c>
      <c r="K58" s="20">
        <v>4.781559989479716E-2</v>
      </c>
      <c r="L58" s="20">
        <v>7.1698676925638596E-2</v>
      </c>
      <c r="N58" s="20">
        <v>5.2022177049684357E-2</v>
      </c>
      <c r="O58" s="20">
        <v>1.518765548058198E-2</v>
      </c>
      <c r="P58" s="20">
        <v>1.682738185965503E-2</v>
      </c>
      <c r="Q58" s="20">
        <v>6.8670843960377634E-2</v>
      </c>
      <c r="R58" s="20">
        <v>7.3801107575087399E-2</v>
      </c>
      <c r="S58" s="20">
        <v>4.7209355870333897E-2</v>
      </c>
      <c r="T58" s="20">
        <v>8.249746285985976E-2</v>
      </c>
      <c r="U58" s="20">
        <v>5.535495945026795E-2</v>
      </c>
      <c r="V58" s="20">
        <v>5.6488487733454468E-2</v>
      </c>
      <c r="W58" s="20">
        <v>4.4986224338059239E-2</v>
      </c>
      <c r="X58" s="20">
        <v>6.5345765981111303E-2</v>
      </c>
      <c r="Y58" s="20">
        <v>0.1045936569381032</v>
      </c>
      <c r="AA58" s="20">
        <v>2.4299053811548489E-2</v>
      </c>
      <c r="AB58" s="20">
        <v>3.1659853887704113E-2</v>
      </c>
      <c r="AC58" s="20">
        <v>6.460672159554541E-2</v>
      </c>
      <c r="AD58" s="20">
        <v>0.12268844766365759</v>
      </c>
      <c r="AF58" s="20">
        <v>5.9523178401362273E-2</v>
      </c>
      <c r="AG58" s="20">
        <v>6.1982195139460877E-2</v>
      </c>
      <c r="AI58" s="20">
        <v>4.1308195885852529E-2</v>
      </c>
      <c r="AJ58" s="20">
        <v>6.1813336981011602E-2</v>
      </c>
      <c r="AK58" s="20">
        <v>2.335110072813602E-2</v>
      </c>
      <c r="AL58" s="20">
        <v>3.8306997218182343E-2</v>
      </c>
      <c r="AM58" s="20">
        <v>8.4688814691298686E-2</v>
      </c>
      <c r="AN58" s="20">
        <v>5.5983223467637927E-2</v>
      </c>
      <c r="AO58" s="20">
        <v>7.8469445834773305E-2</v>
      </c>
      <c r="AP58" s="20">
        <v>6.3633540232471031E-2</v>
      </c>
      <c r="AQ58" s="20">
        <v>4.9909598290266102E-2</v>
      </c>
      <c r="AS58" s="20">
        <v>5.8301975914096971E-2</v>
      </c>
      <c r="AT58" s="20">
        <v>8.7645481602877329E-2</v>
      </c>
    </row>
    <row r="59" spans="2:46" x14ac:dyDescent="0.35">
      <c r="B59" s="19" t="s">
        <v>91</v>
      </c>
      <c r="C59" s="20">
        <v>7.6753956480870827E-2</v>
      </c>
      <c r="D59" s="20">
        <v>0.1050295114292827</v>
      </c>
      <c r="E59" s="20">
        <v>2.6723534319226111E-2</v>
      </c>
      <c r="F59" s="20">
        <v>7.0832143976989656E-2</v>
      </c>
      <c r="G59" s="20">
        <v>8.5482123855377207E-2</v>
      </c>
      <c r="H59" s="20">
        <v>8.1061218028088217E-2</v>
      </c>
      <c r="I59" s="20">
        <v>9.3284529958383267E-2</v>
      </c>
      <c r="K59" s="20">
        <v>7.2189764467485554E-2</v>
      </c>
      <c r="L59" s="20">
        <v>8.1522290386115318E-2</v>
      </c>
      <c r="N59" s="20">
        <v>9.1997385292320322E-2</v>
      </c>
      <c r="O59" s="20">
        <v>8.8123340739513542E-2</v>
      </c>
      <c r="P59" s="20">
        <v>9.2194474441428129E-2</v>
      </c>
      <c r="Q59" s="20">
        <v>0.16030788478776911</v>
      </c>
      <c r="R59" s="20">
        <v>0.12329246367864299</v>
      </c>
      <c r="S59" s="20">
        <v>7.4287639347402998E-2</v>
      </c>
      <c r="T59" s="20">
        <v>4.3542575885238792E-2</v>
      </c>
      <c r="U59" s="20">
        <v>6.8292411059355407E-2</v>
      </c>
      <c r="V59" s="20">
        <v>7.5254696619142511E-2</v>
      </c>
      <c r="W59" s="20">
        <v>3.6010748464700273E-2</v>
      </c>
      <c r="X59" s="20">
        <v>8.9538441486010242E-2</v>
      </c>
      <c r="Y59" s="20">
        <v>4.1688262780074009E-2</v>
      </c>
      <c r="AA59" s="20">
        <v>3.6971118015272357E-2</v>
      </c>
      <c r="AB59" s="20">
        <v>7.2364073984794747E-2</v>
      </c>
      <c r="AC59" s="20">
        <v>9.0304485150903488E-2</v>
      </c>
      <c r="AD59" s="20">
        <v>0.1128123246734211</v>
      </c>
      <c r="AF59" s="20">
        <v>8.197348212281956E-2</v>
      </c>
      <c r="AG59" s="20">
        <v>5.0914641654765613E-2</v>
      </c>
      <c r="AI59" s="20">
        <v>6.4692000526219928E-2</v>
      </c>
      <c r="AJ59" s="20">
        <v>5.7995709952760557E-2</v>
      </c>
      <c r="AK59" s="20">
        <v>6.612216324606103E-2</v>
      </c>
      <c r="AL59" s="20">
        <v>8.010220483956644E-2</v>
      </c>
      <c r="AM59" s="20">
        <v>9.0131921056858022E-2</v>
      </c>
      <c r="AN59" s="20">
        <v>7.0794885909930355E-2</v>
      </c>
      <c r="AO59" s="20">
        <v>8.7849958459812916E-2</v>
      </c>
      <c r="AP59" s="20">
        <v>0.1041550314381073</v>
      </c>
      <c r="AQ59" s="20">
        <v>8.4517369019982816E-2</v>
      </c>
      <c r="AS59" s="20">
        <v>7.5974391748810877E-2</v>
      </c>
      <c r="AT59" s="20">
        <v>9.1485543468357994E-2</v>
      </c>
    </row>
    <row r="60" spans="2:46" x14ac:dyDescent="0.35">
      <c r="B60" s="19" t="s">
        <v>92</v>
      </c>
      <c r="C60" s="20">
        <v>0.1114303740639259</v>
      </c>
      <c r="D60" s="20">
        <v>9.4865611335773911E-2</v>
      </c>
      <c r="E60" s="20">
        <v>0.1120278764757862</v>
      </c>
      <c r="F60" s="20">
        <v>8.784402214643712E-2</v>
      </c>
      <c r="G60" s="20">
        <v>9.8461201494778369E-2</v>
      </c>
      <c r="H60" s="20">
        <v>0.1504572916038987</v>
      </c>
      <c r="I60" s="20">
        <v>0.12550014794902309</v>
      </c>
      <c r="K60" s="20">
        <v>0.1174318412325747</v>
      </c>
      <c r="L60" s="20">
        <v>0.1060229624320939</v>
      </c>
      <c r="N60" s="20">
        <v>9.162631589762453E-2</v>
      </c>
      <c r="O60" s="20">
        <v>0.14740537613454291</v>
      </c>
      <c r="P60" s="20">
        <v>0.15098140097468879</v>
      </c>
      <c r="Q60" s="20">
        <v>0.1717931923693064</v>
      </c>
      <c r="R60" s="20">
        <v>0.1177887756931084</v>
      </c>
      <c r="S60" s="20">
        <v>0.1415147673139964</v>
      </c>
      <c r="T60" s="20">
        <v>0.13360012621817319</v>
      </c>
      <c r="U60" s="20">
        <v>0.1058358859198905</v>
      </c>
      <c r="V60" s="20">
        <v>6.7046985448531743E-2</v>
      </c>
      <c r="W60" s="20">
        <v>0.1189523517808949</v>
      </c>
      <c r="X60" s="20">
        <v>0.1016723232704997</v>
      </c>
      <c r="Y60" s="20">
        <v>9.0985998371965499E-2</v>
      </c>
      <c r="AA60" s="20">
        <v>6.179785619532456E-2</v>
      </c>
      <c r="AB60" s="20">
        <v>0.1466546512233331</v>
      </c>
      <c r="AC60" s="20">
        <v>0.13515543506614841</v>
      </c>
      <c r="AD60" s="20">
        <v>0.10644316037821699</v>
      </c>
      <c r="AF60" s="20">
        <v>0.11918677894599621</v>
      </c>
      <c r="AG60" s="20">
        <v>8.3577254413653421E-2</v>
      </c>
      <c r="AI60" s="20">
        <v>9.280684863802105E-2</v>
      </c>
      <c r="AJ60" s="20">
        <v>0.11302907622232081</v>
      </c>
      <c r="AK60" s="20">
        <v>0.17172908182747471</v>
      </c>
      <c r="AL60" s="20">
        <v>0.1134417723020342</v>
      </c>
      <c r="AM60" s="20">
        <v>0.11098454256505511</v>
      </c>
      <c r="AN60" s="20">
        <v>0.1219956886447128</v>
      </c>
      <c r="AO60" s="20">
        <v>9.1330343584831136E-2</v>
      </c>
      <c r="AP60" s="20">
        <v>7.7841374666939814E-2</v>
      </c>
      <c r="AQ60" s="20">
        <v>0.14851001054373761</v>
      </c>
      <c r="AS60" s="20">
        <v>0.1130123367423094</v>
      </c>
      <c r="AT60" s="20">
        <v>8.1535716379780604E-2</v>
      </c>
    </row>
    <row r="61" spans="2:46" x14ac:dyDescent="0.35">
      <c r="B61" s="19" t="s">
        <v>93</v>
      </c>
      <c r="C61" s="20">
        <v>0.10108731249617341</v>
      </c>
      <c r="D61" s="20">
        <v>9.1787164320748502E-2</v>
      </c>
      <c r="E61" s="20">
        <v>0.1004244487137428</v>
      </c>
      <c r="F61" s="20">
        <v>0.1286233530000149</v>
      </c>
      <c r="G61" s="20">
        <v>9.5884946465814774E-2</v>
      </c>
      <c r="H61" s="20">
        <v>7.9266234633141378E-2</v>
      </c>
      <c r="I61" s="20">
        <v>0.1042913288404875</v>
      </c>
      <c r="K61" s="20">
        <v>0.1012928396123218</v>
      </c>
      <c r="L61" s="20">
        <v>0.10129719900020551</v>
      </c>
      <c r="N61" s="20">
        <v>7.5833949024511002E-2</v>
      </c>
      <c r="O61" s="20">
        <v>8.722181163332407E-2</v>
      </c>
      <c r="P61" s="20">
        <v>0.1104570676010377</v>
      </c>
      <c r="Q61" s="20">
        <v>8.7984615540610989E-2</v>
      </c>
      <c r="R61" s="20">
        <v>0.1024916252771587</v>
      </c>
      <c r="S61" s="20">
        <v>0.12063877854664271</v>
      </c>
      <c r="T61" s="20">
        <v>0.134935595092053</v>
      </c>
      <c r="U61" s="20">
        <v>0.11973073362771711</v>
      </c>
      <c r="V61" s="20">
        <v>8.479931549008933E-2</v>
      </c>
      <c r="W61" s="20">
        <v>8.0648434246949452E-2</v>
      </c>
      <c r="X61" s="20">
        <v>0.1224978436069743</v>
      </c>
      <c r="Y61" s="20">
        <v>0.10325651071093821</v>
      </c>
      <c r="AA61" s="20">
        <v>6.7029771734718829E-2</v>
      </c>
      <c r="AB61" s="20">
        <v>0.1073566428104317</v>
      </c>
      <c r="AC61" s="20">
        <v>0.13498794670223979</v>
      </c>
      <c r="AD61" s="20">
        <v>0.10211593100183</v>
      </c>
      <c r="AF61" s="20">
        <v>0.1009532745617603</v>
      </c>
      <c r="AG61" s="20">
        <v>0.1036720581000749</v>
      </c>
      <c r="AI61" s="20">
        <v>0.10873854728071169</v>
      </c>
      <c r="AJ61" s="20">
        <v>0.10036985798521381</v>
      </c>
      <c r="AK61" s="20">
        <v>6.366480614604185E-2</v>
      </c>
      <c r="AL61" s="20">
        <v>0.1147902063327539</v>
      </c>
      <c r="AM61" s="20">
        <v>0.11764805287767389</v>
      </c>
      <c r="AN61" s="20">
        <v>7.1261710789851343E-2</v>
      </c>
      <c r="AO61" s="20">
        <v>7.3369062707150989E-2</v>
      </c>
      <c r="AP61" s="20">
        <v>8.2016444432170627E-2</v>
      </c>
      <c r="AQ61" s="20">
        <v>0.12044920800728159</v>
      </c>
      <c r="AS61" s="20">
        <v>9.9624472848014733E-2</v>
      </c>
      <c r="AT61" s="20">
        <v>0.12873087901392741</v>
      </c>
    </row>
    <row r="62" spans="2:46" x14ac:dyDescent="0.35">
      <c r="B62" s="19" t="s">
        <v>94</v>
      </c>
      <c r="C62" s="20">
        <v>7.7128223321106651E-2</v>
      </c>
      <c r="D62" s="20">
        <v>5.6465733839186391E-2</v>
      </c>
      <c r="E62" s="20">
        <v>6.1113635824049717E-2</v>
      </c>
      <c r="F62" s="20">
        <v>7.6580237805078263E-2</v>
      </c>
      <c r="G62" s="20">
        <v>7.9988249673522166E-2</v>
      </c>
      <c r="H62" s="20">
        <v>7.9820651834244305E-2</v>
      </c>
      <c r="I62" s="20">
        <v>0.10019972898498</v>
      </c>
      <c r="K62" s="20">
        <v>8.3621498737850894E-2</v>
      </c>
      <c r="L62" s="20">
        <v>7.110127831172508E-2</v>
      </c>
      <c r="N62" s="20">
        <v>0.1197856678268553</v>
      </c>
      <c r="O62" s="20">
        <v>5.7568271777401862E-2</v>
      </c>
      <c r="P62" s="20">
        <v>7.2603587270640271E-2</v>
      </c>
      <c r="Q62" s="20">
        <v>4.4901548682627343E-2</v>
      </c>
      <c r="R62" s="20">
        <v>7.7289829816326303E-2</v>
      </c>
      <c r="S62" s="20">
        <v>9.315406640433932E-2</v>
      </c>
      <c r="T62" s="20">
        <v>9.6089995896328384E-2</v>
      </c>
      <c r="U62" s="20">
        <v>9.519457505738034E-2</v>
      </c>
      <c r="V62" s="20">
        <v>6.1392964901697343E-2</v>
      </c>
      <c r="W62" s="20">
        <v>5.7787031566824347E-2</v>
      </c>
      <c r="X62" s="20">
        <v>0.1010701626776376</v>
      </c>
      <c r="Y62" s="20">
        <v>4.1660056130527742E-2</v>
      </c>
      <c r="AA62" s="20">
        <v>6.7658026843779598E-2</v>
      </c>
      <c r="AB62" s="20">
        <v>0.1154902527811283</v>
      </c>
      <c r="AC62" s="20">
        <v>7.4148765702705399E-2</v>
      </c>
      <c r="AD62" s="20">
        <v>4.8832070035098277E-2</v>
      </c>
      <c r="AF62" s="20">
        <v>7.7921493013335369E-2</v>
      </c>
      <c r="AG62" s="20">
        <v>7.5621783058860345E-2</v>
      </c>
      <c r="AI62" s="20">
        <v>8.9993470724419738E-2</v>
      </c>
      <c r="AJ62" s="20">
        <v>8.5543561503884979E-2</v>
      </c>
      <c r="AK62" s="20">
        <v>9.2824951840408093E-2</v>
      </c>
      <c r="AL62" s="20">
        <v>7.1474281729997105E-2</v>
      </c>
      <c r="AM62" s="20">
        <v>7.8939569809488783E-2</v>
      </c>
      <c r="AN62" s="20">
        <v>0.17471013255250689</v>
      </c>
      <c r="AO62" s="20">
        <v>5.7501803625620247E-2</v>
      </c>
      <c r="AP62" s="20">
        <v>5.1615714341411878E-2</v>
      </c>
      <c r="AQ62" s="20">
        <v>2.059642223524295E-2</v>
      </c>
      <c r="AS62" s="20">
        <v>7.7355128289678499E-2</v>
      </c>
      <c r="AT62" s="20">
        <v>7.2840355816407562E-2</v>
      </c>
    </row>
    <row r="63" spans="2:46" x14ac:dyDescent="0.35">
      <c r="B63" s="19" t="s">
        <v>95</v>
      </c>
      <c r="C63" s="20">
        <v>5.3103396657976427E-2</v>
      </c>
      <c r="D63" s="20">
        <v>5.0740674447498343E-2</v>
      </c>
      <c r="E63" s="20">
        <v>6.7107978202628885E-2</v>
      </c>
      <c r="F63" s="20">
        <v>4.3392635508517019E-2</v>
      </c>
      <c r="G63" s="20">
        <v>5.4198432246963517E-2</v>
      </c>
      <c r="H63" s="20">
        <v>5.547530693820913E-2</v>
      </c>
      <c r="I63" s="20">
        <v>4.8747649434210658E-2</v>
      </c>
      <c r="K63" s="20">
        <v>4.6431127322379397E-2</v>
      </c>
      <c r="L63" s="20">
        <v>5.8797494717928653E-2</v>
      </c>
      <c r="N63" s="20">
        <v>5.4478983072118833E-2</v>
      </c>
      <c r="O63" s="20">
        <v>4.567296959573932E-2</v>
      </c>
      <c r="P63" s="20">
        <v>8.2551854810939351E-2</v>
      </c>
      <c r="Q63" s="20">
        <v>4.720301906548733E-2</v>
      </c>
      <c r="R63" s="20">
        <v>2.9346997462227312E-2</v>
      </c>
      <c r="S63" s="20">
        <v>5.3754275140693808E-2</v>
      </c>
      <c r="T63" s="20">
        <v>3.1481043932695227E-2</v>
      </c>
      <c r="U63" s="20">
        <v>6.1232962334847707E-2</v>
      </c>
      <c r="V63" s="20">
        <v>4.8894855756899058E-2</v>
      </c>
      <c r="W63" s="20">
        <v>4.6958146858056771E-2</v>
      </c>
      <c r="X63" s="20">
        <v>6.8788991317744991E-2</v>
      </c>
      <c r="Y63" s="20">
        <v>7.9219743507840626E-2</v>
      </c>
      <c r="AA63" s="20">
        <v>5.3096443694559202E-2</v>
      </c>
      <c r="AB63" s="20">
        <v>6.1245915615096881E-2</v>
      </c>
      <c r="AC63" s="20">
        <v>5.5754208266760363E-2</v>
      </c>
      <c r="AD63" s="20">
        <v>4.2653746013794923E-2</v>
      </c>
      <c r="AF63" s="20">
        <v>5.4203139133938233E-2</v>
      </c>
      <c r="AG63" s="20">
        <v>4.9915953765686069E-2</v>
      </c>
      <c r="AI63" s="20">
        <v>5.1906047092840912E-2</v>
      </c>
      <c r="AJ63" s="20">
        <v>4.9166551104414473E-2</v>
      </c>
      <c r="AK63" s="20">
        <v>4.0462105941970618E-2</v>
      </c>
      <c r="AL63" s="20">
        <v>3.6775463870131808E-2</v>
      </c>
      <c r="AM63" s="20">
        <v>6.6276662049839619E-2</v>
      </c>
      <c r="AN63" s="20">
        <v>3.3599972593362427E-2</v>
      </c>
      <c r="AO63" s="20">
        <v>5.3601896973463223E-2</v>
      </c>
      <c r="AP63" s="20">
        <v>6.2714975625961011E-2</v>
      </c>
      <c r="AQ63" s="20">
        <v>5.686182802428897E-2</v>
      </c>
      <c r="AS63" s="20">
        <v>5.5447116026194197E-2</v>
      </c>
      <c r="AT63" s="20">
        <v>8.8136740381186025E-3</v>
      </c>
    </row>
    <row r="64" spans="2:46" x14ac:dyDescent="0.35">
      <c r="B64" s="19" t="s">
        <v>96</v>
      </c>
      <c r="C64" s="20">
        <v>6.76592940430219E-2</v>
      </c>
      <c r="D64" s="20">
        <v>6.2065816869894909E-2</v>
      </c>
      <c r="E64" s="20">
        <v>7.0076499435290387E-2</v>
      </c>
      <c r="F64" s="20">
        <v>5.3508339562240458E-2</v>
      </c>
      <c r="G64" s="20">
        <v>5.9625593958378638E-2</v>
      </c>
      <c r="H64" s="20">
        <v>6.5804599320382212E-2</v>
      </c>
      <c r="I64" s="20">
        <v>8.8679359727071458E-2</v>
      </c>
      <c r="K64" s="20">
        <v>7.1684976379362733E-2</v>
      </c>
      <c r="L64" s="20">
        <v>6.4003312863129588E-2</v>
      </c>
      <c r="N64" s="20">
        <v>9.289294984285941E-2</v>
      </c>
      <c r="O64" s="20">
        <v>5.8807137639189037E-2</v>
      </c>
      <c r="P64" s="20">
        <v>4.6106667250798213E-2</v>
      </c>
      <c r="Q64" s="20">
        <v>3.4973217815775948E-2</v>
      </c>
      <c r="R64" s="20">
        <v>4.342594339115799E-2</v>
      </c>
      <c r="S64" s="20">
        <v>5.8994789868015388E-2</v>
      </c>
      <c r="T64" s="20">
        <v>2.0432182010104261E-2</v>
      </c>
      <c r="U64" s="20">
        <v>7.589656500407535E-2</v>
      </c>
      <c r="V64" s="20">
        <v>6.5811189316308E-2</v>
      </c>
      <c r="W64" s="20">
        <v>9.1899164141953107E-2</v>
      </c>
      <c r="X64" s="20">
        <v>6.0876506939227651E-2</v>
      </c>
      <c r="Y64" s="20">
        <v>0.1116683716392791</v>
      </c>
      <c r="AA64" s="20">
        <v>6.972460094241166E-2</v>
      </c>
      <c r="AB64" s="20">
        <v>7.1217801560066102E-2</v>
      </c>
      <c r="AC64" s="20">
        <v>9.3456221560757877E-2</v>
      </c>
      <c r="AD64" s="20">
        <v>3.9452952829583693E-2</v>
      </c>
      <c r="AF64" s="20">
        <v>6.7827917501800256E-2</v>
      </c>
      <c r="AG64" s="20">
        <v>6.6412470049472358E-2</v>
      </c>
      <c r="AI64" s="20">
        <v>7.1309732817632934E-2</v>
      </c>
      <c r="AJ64" s="20">
        <v>4.7700131486064279E-2</v>
      </c>
      <c r="AK64" s="20">
        <v>8.671762698030247E-2</v>
      </c>
      <c r="AL64" s="20">
        <v>8.2530621557889733E-2</v>
      </c>
      <c r="AM64" s="20">
        <v>8.1276433262465989E-2</v>
      </c>
      <c r="AN64" s="20">
        <v>0.1029379678960191</v>
      </c>
      <c r="AO64" s="20">
        <v>5.587586827260476E-2</v>
      </c>
      <c r="AP64" s="20">
        <v>5.3992412080804221E-2</v>
      </c>
      <c r="AQ64" s="20">
        <v>6.3016976984367964E-2</v>
      </c>
      <c r="AS64" s="20">
        <v>6.7133734320475494E-2</v>
      </c>
      <c r="AT64" s="20">
        <v>7.7590898759609936E-2</v>
      </c>
    </row>
    <row r="65" spans="2:46" x14ac:dyDescent="0.35">
      <c r="B65" s="19" t="s">
        <v>97</v>
      </c>
      <c r="C65" s="20">
        <v>8.6053054797304074E-2</v>
      </c>
      <c r="D65" s="20">
        <v>4.4659899750935983E-2</v>
      </c>
      <c r="E65" s="20">
        <v>7.8552684639799308E-2</v>
      </c>
      <c r="F65" s="20">
        <v>8.7350220501030834E-2</v>
      </c>
      <c r="G65" s="20">
        <v>9.3751473599278101E-2</v>
      </c>
      <c r="H65" s="20">
        <v>0.1152719109798046</v>
      </c>
      <c r="I65" s="20">
        <v>9.2848895124262837E-2</v>
      </c>
      <c r="K65" s="20">
        <v>9.8878294559534369E-2</v>
      </c>
      <c r="L65" s="20">
        <v>7.3879663405136603E-2</v>
      </c>
      <c r="N65" s="20">
        <v>8.2987093765508238E-2</v>
      </c>
      <c r="O65" s="20">
        <v>0.1035927587156556</v>
      </c>
      <c r="P65" s="20">
        <v>9.0731112903949515E-2</v>
      </c>
      <c r="Q65" s="20">
        <v>6.7283898138277107E-2</v>
      </c>
      <c r="R65" s="20">
        <v>0.1178806969289255</v>
      </c>
      <c r="S65" s="20">
        <v>6.1241703991864412E-2</v>
      </c>
      <c r="T65" s="20">
        <v>0.1201644365387409</v>
      </c>
      <c r="U65" s="20">
        <v>7.4370436547731067E-2</v>
      </c>
      <c r="V65" s="20">
        <v>6.9927297717534462E-2</v>
      </c>
      <c r="W65" s="20">
        <v>8.83737221598168E-2</v>
      </c>
      <c r="X65" s="20">
        <v>7.1414120754320853E-2</v>
      </c>
      <c r="Y65" s="20">
        <v>9.199392949099075E-2</v>
      </c>
      <c r="AA65" s="20">
        <v>0.1169582239079047</v>
      </c>
      <c r="AB65" s="20">
        <v>0.1111989106255135</v>
      </c>
      <c r="AC65" s="20">
        <v>8.9846892453553054E-2</v>
      </c>
      <c r="AD65" s="20">
        <v>2.3772303389168029E-2</v>
      </c>
      <c r="AF65" s="20">
        <v>8.3871540261831301E-2</v>
      </c>
      <c r="AG65" s="20">
        <v>9.3955768039872128E-2</v>
      </c>
      <c r="AI65" s="20">
        <v>6.893241433452478E-2</v>
      </c>
      <c r="AJ65" s="20">
        <v>9.3353867861122306E-2</v>
      </c>
      <c r="AK65" s="20">
        <v>7.947401682127081E-2</v>
      </c>
      <c r="AL65" s="20">
        <v>9.5519088630737062E-2</v>
      </c>
      <c r="AM65" s="20">
        <v>9.5325491584692112E-2</v>
      </c>
      <c r="AN65" s="20">
        <v>7.2206742759756498E-2</v>
      </c>
      <c r="AO65" s="20">
        <v>6.2221774448990012E-2</v>
      </c>
      <c r="AP65" s="20">
        <v>8.6338302977119405E-2</v>
      </c>
      <c r="AQ65" s="20">
        <v>9.2435804972977167E-2</v>
      </c>
      <c r="AS65" s="20">
        <v>8.9178308626324351E-2</v>
      </c>
      <c r="AT65" s="20">
        <v>2.6994522841231341E-2</v>
      </c>
    </row>
    <row r="66" spans="2:46" x14ac:dyDescent="0.35">
      <c r="B66" s="19" t="s">
        <v>98</v>
      </c>
      <c r="C66" s="20">
        <v>5.6195987892404271E-2</v>
      </c>
      <c r="D66" s="20">
        <v>5.0320574246015159E-2</v>
      </c>
      <c r="E66" s="20">
        <v>7.7691505965210614E-2</v>
      </c>
      <c r="F66" s="20">
        <v>4.9567288071833172E-2</v>
      </c>
      <c r="G66" s="20">
        <v>6.8486941052588193E-2</v>
      </c>
      <c r="H66" s="20">
        <v>6.2990865378421815E-2</v>
      </c>
      <c r="I66" s="20">
        <v>3.3575830879699342E-2</v>
      </c>
      <c r="K66" s="20">
        <v>6.5371783160073568E-2</v>
      </c>
      <c r="L66" s="20">
        <v>4.7464743905294697E-2</v>
      </c>
      <c r="N66" s="20">
        <v>5.6988127776956443E-2</v>
      </c>
      <c r="O66" s="20">
        <v>1.363386077461652E-2</v>
      </c>
      <c r="P66" s="20">
        <v>6.0519824525808001E-2</v>
      </c>
      <c r="Q66" s="20">
        <v>4.4797399007282537E-2</v>
      </c>
      <c r="R66" s="20">
        <v>2.6355233567157209E-2</v>
      </c>
      <c r="S66" s="20">
        <v>4.0604808952737687E-2</v>
      </c>
      <c r="T66" s="20">
        <v>7.17015016757791E-2</v>
      </c>
      <c r="U66" s="20">
        <v>5.0040918746128607E-2</v>
      </c>
      <c r="V66" s="20">
        <v>5.1171537508465752E-2</v>
      </c>
      <c r="W66" s="20">
        <v>9.2879671233719013E-2</v>
      </c>
      <c r="X66" s="20">
        <v>7.4312007394717328E-2</v>
      </c>
      <c r="Y66" s="20">
        <v>5.5267524673429672E-2</v>
      </c>
      <c r="AA66" s="20">
        <v>9.475067721765193E-2</v>
      </c>
      <c r="AB66" s="20">
        <v>6.6035176701732312E-2</v>
      </c>
      <c r="AC66" s="20">
        <v>4.1992980010508017E-2</v>
      </c>
      <c r="AD66" s="20">
        <v>1.724109660513207E-2</v>
      </c>
      <c r="AF66" s="20">
        <v>5.5313568091936202E-2</v>
      </c>
      <c r="AG66" s="20">
        <v>5.854986985220733E-2</v>
      </c>
      <c r="AI66" s="20">
        <v>4.6966076562101798E-2</v>
      </c>
      <c r="AJ66" s="20">
        <v>6.9011987268127933E-2</v>
      </c>
      <c r="AK66" s="20">
        <v>7.7264315884756185E-2</v>
      </c>
      <c r="AL66" s="20">
        <v>5.0062587761766877E-2</v>
      </c>
      <c r="AM66" s="20">
        <v>4.9571652183169689E-2</v>
      </c>
      <c r="AN66" s="20">
        <v>6.7165722038346712E-2</v>
      </c>
      <c r="AO66" s="20">
        <v>3.5310296290176263E-2</v>
      </c>
      <c r="AP66" s="20">
        <v>5.3080892013576297E-2</v>
      </c>
      <c r="AQ66" s="20">
        <v>6.4215226599012826E-2</v>
      </c>
      <c r="AS66" s="20">
        <v>5.694850425927013E-2</v>
      </c>
      <c r="AT66" s="20">
        <v>4.1975539144422973E-2</v>
      </c>
    </row>
    <row r="67" spans="2:46" x14ac:dyDescent="0.35">
      <c r="B67" s="19" t="s">
        <v>99</v>
      </c>
      <c r="C67" s="20">
        <v>3.7719665662586971E-2</v>
      </c>
      <c r="D67" s="20">
        <v>2.6786871616217942E-2</v>
      </c>
      <c r="E67" s="20">
        <v>5.1085817183531203E-2</v>
      </c>
      <c r="F67" s="20">
        <v>4.6558565578431223E-2</v>
      </c>
      <c r="G67" s="20">
        <v>3.016042651636586E-2</v>
      </c>
      <c r="H67" s="20">
        <v>4.3948658486105151E-2</v>
      </c>
      <c r="I67" s="20">
        <v>2.8947157684594649E-2</v>
      </c>
      <c r="K67" s="20">
        <v>4.4323619296732217E-2</v>
      </c>
      <c r="L67" s="20">
        <v>3.1424592764443537E-2</v>
      </c>
      <c r="N67" s="20">
        <v>3.8688734912607957E-2</v>
      </c>
      <c r="O67" s="20">
        <v>5.6212758348297677E-2</v>
      </c>
      <c r="P67" s="20">
        <v>3.7366101180415813E-2</v>
      </c>
      <c r="Q67" s="20">
        <v>5.1258898583358747E-2</v>
      </c>
      <c r="R67" s="20">
        <v>1.9486857048089449E-2</v>
      </c>
      <c r="S67" s="20">
        <v>2.7183856456754051E-2</v>
      </c>
      <c r="T67" s="20">
        <v>1.325272331072452E-2</v>
      </c>
      <c r="U67" s="20">
        <v>1.455021430372504E-2</v>
      </c>
      <c r="V67" s="20">
        <v>4.2855164385718202E-2</v>
      </c>
      <c r="W67" s="20">
        <v>5.7785116253272713E-2</v>
      </c>
      <c r="X67" s="20">
        <v>4.4953959858776323E-2</v>
      </c>
      <c r="Y67" s="20">
        <v>5.5317750998315228E-2</v>
      </c>
      <c r="AA67" s="20">
        <v>6.5329836375101327E-2</v>
      </c>
      <c r="AB67" s="20">
        <v>3.9778660844382301E-2</v>
      </c>
      <c r="AC67" s="20">
        <v>3.3554595689990301E-2</v>
      </c>
      <c r="AD67" s="20">
        <v>9.7049803849969234E-3</v>
      </c>
      <c r="AF67" s="20">
        <v>3.6454617042511087E-2</v>
      </c>
      <c r="AG67" s="20">
        <v>4.3403724729518242E-2</v>
      </c>
      <c r="AI67" s="20">
        <v>5.1149447593483457E-2</v>
      </c>
      <c r="AJ67" s="20">
        <v>4.5735105919946173E-2</v>
      </c>
      <c r="AK67" s="20">
        <v>4.7034094146263118E-2</v>
      </c>
      <c r="AL67" s="20">
        <v>3.124064542966255E-2</v>
      </c>
      <c r="AM67" s="20">
        <v>2.7399064918851929E-2</v>
      </c>
      <c r="AN67" s="20">
        <v>1.895589176230553E-2</v>
      </c>
      <c r="AO67" s="20">
        <v>2.380291307564255E-2</v>
      </c>
      <c r="AP67" s="20">
        <v>4.1409148937119188E-2</v>
      </c>
      <c r="AQ67" s="20">
        <v>3.4240283783885522E-2</v>
      </c>
      <c r="AS67" s="20">
        <v>3.8213509432058541E-2</v>
      </c>
      <c r="AT67" s="20">
        <v>2.838740350524812E-2</v>
      </c>
    </row>
    <row r="68" spans="2:46" x14ac:dyDescent="0.35">
      <c r="B68" s="19" t="s">
        <v>100</v>
      </c>
      <c r="C68" s="20">
        <v>2.4794084590515731E-2</v>
      </c>
      <c r="D68" s="20">
        <v>8.6888855317142979E-3</v>
      </c>
      <c r="E68" s="20">
        <v>3.0369817805152851E-2</v>
      </c>
      <c r="F68" s="20">
        <v>2.9556513636725811E-2</v>
      </c>
      <c r="G68" s="20">
        <v>3.7780935486445059E-2</v>
      </c>
      <c r="H68" s="20">
        <v>1.3699246688526481E-2</v>
      </c>
      <c r="I68" s="20">
        <v>2.406179702630222E-2</v>
      </c>
      <c r="K68" s="20">
        <v>3.2407231678085201E-2</v>
      </c>
      <c r="L68" s="20">
        <v>1.7461111380940812E-2</v>
      </c>
      <c r="N68" s="20">
        <v>1.630492000502675E-2</v>
      </c>
      <c r="O68" s="20">
        <v>1.369203713847037E-2</v>
      </c>
      <c r="P68" s="20">
        <v>3.4410515781840748E-2</v>
      </c>
      <c r="Q68" s="20">
        <v>0</v>
      </c>
      <c r="R68" s="20">
        <v>2.4904156384509941E-2</v>
      </c>
      <c r="S68" s="20">
        <v>1.0750240754151661E-2</v>
      </c>
      <c r="T68" s="20">
        <v>3.976888875971539E-2</v>
      </c>
      <c r="U68" s="20">
        <v>1.9272258065001671E-2</v>
      </c>
      <c r="V68" s="20">
        <v>3.8912150476417148E-2</v>
      </c>
      <c r="W68" s="20">
        <v>3.3531140405107358E-2</v>
      </c>
      <c r="X68" s="20">
        <v>1.765345618623124E-2</v>
      </c>
      <c r="Y68" s="20">
        <v>2.0569276426897109E-2</v>
      </c>
      <c r="AA68" s="20">
        <v>4.6052435362432441E-2</v>
      </c>
      <c r="AB68" s="20">
        <v>2.2568544312983191E-2</v>
      </c>
      <c r="AC68" s="20">
        <v>2.7563586514046789E-2</v>
      </c>
      <c r="AD68" s="20">
        <v>1.897469612345011E-3</v>
      </c>
      <c r="AF68" s="20">
        <v>2.577156391757723E-2</v>
      </c>
      <c r="AG68" s="20">
        <v>1.9382511719504222E-2</v>
      </c>
      <c r="AI68" s="20">
        <v>3.620023668047765E-2</v>
      </c>
      <c r="AJ68" s="20">
        <v>2.9823414776927161E-2</v>
      </c>
      <c r="AK68" s="20">
        <v>1.376516128310705E-2</v>
      </c>
      <c r="AL68" s="20">
        <v>3.0549392159467149E-2</v>
      </c>
      <c r="AM68" s="20">
        <v>1.9091906194257581E-2</v>
      </c>
      <c r="AN68" s="20">
        <v>1.6480829511108609E-2</v>
      </c>
      <c r="AO68" s="20">
        <v>0</v>
      </c>
      <c r="AP68" s="20">
        <v>2.2566852922051191E-2</v>
      </c>
      <c r="AQ68" s="20">
        <v>4.0059696365454443E-2</v>
      </c>
      <c r="AS68" s="20">
        <v>2.6106135622552831E-2</v>
      </c>
      <c r="AT68" s="20">
        <v>0</v>
      </c>
    </row>
    <row r="69" spans="2:46" x14ac:dyDescent="0.35">
      <c r="B69" s="19" t="s">
        <v>101</v>
      </c>
      <c r="C69" s="20">
        <v>2.9881501691864411E-2</v>
      </c>
      <c r="D69" s="20">
        <v>3.078077099290908E-2</v>
      </c>
      <c r="E69" s="20">
        <v>3.5387470368544033E-2</v>
      </c>
      <c r="F69" s="20">
        <v>4.3948854766539563E-2</v>
      </c>
      <c r="G69" s="20">
        <v>2.7539906485806141E-2</v>
      </c>
      <c r="H69" s="20">
        <v>2.073047210711217E-2</v>
      </c>
      <c r="I69" s="20">
        <v>2.1422422008816978E-2</v>
      </c>
      <c r="K69" s="20">
        <v>3.1735378091891753E-2</v>
      </c>
      <c r="L69" s="20">
        <v>2.8192692952763991E-2</v>
      </c>
      <c r="N69" s="20">
        <v>3.5872855812574447E-2</v>
      </c>
      <c r="O69" s="20">
        <v>5.7427118062150277E-2</v>
      </c>
      <c r="P69" s="20">
        <v>2.6942297458510751E-2</v>
      </c>
      <c r="Q69" s="20">
        <v>3.2311713717534031E-2</v>
      </c>
      <c r="R69" s="20">
        <v>2.9694502284639011E-2</v>
      </c>
      <c r="S69" s="20">
        <v>3.1854959347240842E-2</v>
      </c>
      <c r="T69" s="20">
        <v>2.4484071720100382E-2</v>
      </c>
      <c r="U69" s="20">
        <v>2.692394379648903E-2</v>
      </c>
      <c r="V69" s="20">
        <v>4.2261383172161091E-2</v>
      </c>
      <c r="W69" s="20">
        <v>2.62490472297555E-2</v>
      </c>
      <c r="X69" s="20">
        <v>2.2032630138045919E-2</v>
      </c>
      <c r="Y69" s="20">
        <v>1.391544565488026E-2</v>
      </c>
      <c r="AA69" s="20">
        <v>7.6620132328548862E-2</v>
      </c>
      <c r="AB69" s="20">
        <v>2.0085074471535569E-2</v>
      </c>
      <c r="AC69" s="20">
        <v>1.6278077697094481E-2</v>
      </c>
      <c r="AD69" s="20">
        <v>1.824336172188918E-3</v>
      </c>
      <c r="AF69" s="20">
        <v>2.932556044610795E-2</v>
      </c>
      <c r="AG69" s="20">
        <v>3.2651108649246641E-2</v>
      </c>
      <c r="AI69" s="20">
        <v>5.6989536590148257E-2</v>
      </c>
      <c r="AJ69" s="20">
        <v>3.9968942714078588E-2</v>
      </c>
      <c r="AK69" s="20">
        <v>2.216528801889419E-2</v>
      </c>
      <c r="AL69" s="20">
        <v>3.0512946169745661E-2</v>
      </c>
      <c r="AM69" s="20">
        <v>2.2733599371430119E-2</v>
      </c>
      <c r="AN69" s="20">
        <v>3.4410137066022847E-2</v>
      </c>
      <c r="AO69" s="20">
        <v>0</v>
      </c>
      <c r="AP69" s="20">
        <v>9.6242095947982279E-3</v>
      </c>
      <c r="AQ69" s="20">
        <v>2.6330442324719979E-2</v>
      </c>
      <c r="AS69" s="20">
        <v>2.9733771283714551E-2</v>
      </c>
      <c r="AT69" s="20">
        <v>3.2673192065806933E-2</v>
      </c>
    </row>
    <row r="70" spans="2:46" x14ac:dyDescent="0.35">
      <c r="B70" s="19" t="s">
        <v>102</v>
      </c>
      <c r="C70" s="20">
        <v>5.8755001573484802E-2</v>
      </c>
      <c r="D70" s="20">
        <v>3.9432033512481757E-2</v>
      </c>
      <c r="E70" s="20">
        <v>0.1245210792912205</v>
      </c>
      <c r="F70" s="20">
        <v>8.6078539849183441E-2</v>
      </c>
      <c r="G70" s="20">
        <v>5.9542889577931288E-2</v>
      </c>
      <c r="H70" s="20">
        <v>2.3053740862678609E-2</v>
      </c>
      <c r="I70" s="20">
        <v>1.945478980429621E-2</v>
      </c>
      <c r="K70" s="20">
        <v>6.1732956717266772E-2</v>
      </c>
      <c r="L70" s="20">
        <v>5.5170896460764708E-2</v>
      </c>
      <c r="N70" s="20">
        <v>4.5655835502115723E-2</v>
      </c>
      <c r="O70" s="20">
        <v>9.5585939144088305E-2</v>
      </c>
      <c r="P70" s="20">
        <v>2.4381398630556481E-2</v>
      </c>
      <c r="Q70" s="20">
        <v>2.9950449644724649E-2</v>
      </c>
      <c r="R70" s="20">
        <v>7.7190677448853523E-2</v>
      </c>
      <c r="S70" s="20">
        <v>4.2223621077711861E-2</v>
      </c>
      <c r="T70" s="20">
        <v>2.4980644760716111E-2</v>
      </c>
      <c r="U70" s="20">
        <v>3.1571170946884872E-2</v>
      </c>
      <c r="V70" s="20">
        <v>0.1093324170274029</v>
      </c>
      <c r="W70" s="20">
        <v>7.9804570895830249E-2</v>
      </c>
      <c r="X70" s="20">
        <v>2.9242514869039019E-2</v>
      </c>
      <c r="Y70" s="20">
        <v>5.4270978255350863E-2</v>
      </c>
      <c r="AA70" s="20">
        <v>0.16607634648514361</v>
      </c>
      <c r="AB70" s="20">
        <v>1.863688226573015E-2</v>
      </c>
      <c r="AC70" s="20">
        <v>2.5316316450284111E-2</v>
      </c>
      <c r="AD70" s="20">
        <v>1.3008535095527881E-2</v>
      </c>
      <c r="AF70" s="20">
        <v>5.0619830734179319E-2</v>
      </c>
      <c r="AG70" s="20">
        <v>8.9348026061164168E-2</v>
      </c>
      <c r="AI70" s="20">
        <v>8.5456699483266493E-2</v>
      </c>
      <c r="AJ70" s="20">
        <v>0.10279098511230909</v>
      </c>
      <c r="AK70" s="20">
        <v>8.8116648885294552E-2</v>
      </c>
      <c r="AL70" s="20">
        <v>3.6329280936075257E-2</v>
      </c>
      <c r="AM70" s="20">
        <v>2.8379620535221969E-2</v>
      </c>
      <c r="AN70" s="20">
        <v>6.764422381156511E-2</v>
      </c>
      <c r="AO70" s="20">
        <v>1.0214510981283859E-2</v>
      </c>
      <c r="AP70" s="20">
        <v>3.6741944916173747E-2</v>
      </c>
      <c r="AQ70" s="20">
        <v>3.011041687302677E-2</v>
      </c>
      <c r="AS70" s="20">
        <v>6.0961117941685329E-2</v>
      </c>
      <c r="AT70" s="20">
        <v>1.7065589718246361E-2</v>
      </c>
    </row>
    <row r="71" spans="2:46" x14ac:dyDescent="0.35">
      <c r="B71" s="19" t="s">
        <v>103</v>
      </c>
      <c r="C71" s="20">
        <v>3.5180424596374743E-2</v>
      </c>
      <c r="D71" s="20">
        <v>5.9183840334896078E-2</v>
      </c>
      <c r="E71" s="20">
        <v>7.8241788601945556E-3</v>
      </c>
      <c r="F71" s="20">
        <v>1.3412019110070009E-2</v>
      </c>
      <c r="G71" s="20">
        <v>4.2742813244770098E-2</v>
      </c>
      <c r="H71" s="20">
        <v>2.447380683329875E-2</v>
      </c>
      <c r="I71" s="20">
        <v>6.0076218948270588E-2</v>
      </c>
      <c r="K71" s="20">
        <v>3.2229279258561651E-2</v>
      </c>
      <c r="L71" s="20">
        <v>3.7089755350392731E-2</v>
      </c>
      <c r="N71" s="20">
        <v>2.423040705894404E-2</v>
      </c>
      <c r="O71" s="20">
        <v>2.7513162546236931E-2</v>
      </c>
      <c r="P71" s="20">
        <v>8.7268282522401392E-3</v>
      </c>
      <c r="Q71" s="20">
        <v>9.7374304817571151E-3</v>
      </c>
      <c r="R71" s="20">
        <v>2.84245488090684E-2</v>
      </c>
      <c r="S71" s="20">
        <v>6.0786054601761258E-2</v>
      </c>
      <c r="T71" s="20">
        <v>6.5028292962067705E-2</v>
      </c>
      <c r="U71" s="20">
        <v>2.5508312494561768E-2</v>
      </c>
      <c r="V71" s="20">
        <v>5.5155013191846888E-2</v>
      </c>
      <c r="W71" s="20">
        <v>3.1701075744485753E-2</v>
      </c>
      <c r="X71" s="20">
        <v>3.0572417650082871E-2</v>
      </c>
      <c r="Y71" s="20">
        <v>2.451051074552274E-2</v>
      </c>
      <c r="AA71" s="20">
        <v>2.564236559031028E-2</v>
      </c>
      <c r="AB71" s="20">
        <v>3.6571200932496273E-2</v>
      </c>
      <c r="AC71" s="20">
        <v>2.9133076376794471E-2</v>
      </c>
      <c r="AD71" s="20">
        <v>4.9581234948307178E-2</v>
      </c>
      <c r="AF71" s="20">
        <v>3.5462413610528563E-2</v>
      </c>
      <c r="AG71" s="20">
        <v>3.2366698389603252E-2</v>
      </c>
      <c r="AI71" s="20">
        <v>5.4895848809228917E-2</v>
      </c>
      <c r="AJ71" s="20">
        <v>1.718175409044536E-2</v>
      </c>
      <c r="AK71" s="20">
        <v>4.5824659487749712E-2</v>
      </c>
      <c r="AL71" s="20">
        <v>5.5686644764312017E-2</v>
      </c>
      <c r="AM71" s="20">
        <v>1.6972490837975241E-2</v>
      </c>
      <c r="AN71" s="20">
        <v>1.938830457900699E-2</v>
      </c>
      <c r="AO71" s="20">
        <v>6.1135656544637727E-2</v>
      </c>
      <c r="AP71" s="20">
        <v>6.6220361868579325E-2</v>
      </c>
      <c r="AQ71" s="20">
        <v>1.333607284512873E-2</v>
      </c>
      <c r="AS71" s="20">
        <v>3.1393400950163783E-2</v>
      </c>
      <c r="AT71" s="20">
        <v>0.10674455002879341</v>
      </c>
    </row>
    <row r="73" spans="2:46" ht="43.5" x14ac:dyDescent="0.35">
      <c r="B73" s="17" t="s">
        <v>104</v>
      </c>
    </row>
    <row r="74" spans="2:46" x14ac:dyDescent="0.35">
      <c r="B74" s="18" t="s">
        <v>16</v>
      </c>
    </row>
    <row r="75" spans="2:46" ht="29" x14ac:dyDescent="0.35">
      <c r="B75" s="19" t="s">
        <v>105</v>
      </c>
      <c r="C75" s="20">
        <v>0.48358799262643432</v>
      </c>
      <c r="D75" s="20">
        <v>0.34101131940378882</v>
      </c>
      <c r="E75" s="20">
        <v>0.6975873377604358</v>
      </c>
      <c r="F75" s="20">
        <v>0.64074518344195996</v>
      </c>
      <c r="G75" s="20">
        <v>0.65459525368721183</v>
      </c>
      <c r="H75" s="20">
        <v>0.498647973347422</v>
      </c>
      <c r="I75" s="20">
        <v>0.12897659825006941</v>
      </c>
      <c r="K75" s="20">
        <v>0.56537182290834453</v>
      </c>
      <c r="L75" s="20">
        <v>0.40465967608830578</v>
      </c>
      <c r="N75" s="20">
        <v>0.48425596475497962</v>
      </c>
      <c r="O75" s="20">
        <v>0.51753812172588409</v>
      </c>
      <c r="P75" s="20">
        <v>0.48122664887430572</v>
      </c>
      <c r="Q75" s="20">
        <v>0.39036439774309339</v>
      </c>
      <c r="R75" s="20">
        <v>0.52439036104312109</v>
      </c>
      <c r="S75" s="20">
        <v>0.41144181964273357</v>
      </c>
      <c r="T75" s="20">
        <v>0.48362045092125738</v>
      </c>
      <c r="U75" s="20">
        <v>0.47905016615082863</v>
      </c>
      <c r="V75" s="20">
        <v>0.54393156380644481</v>
      </c>
      <c r="W75" s="20">
        <v>0.50180247024589175</v>
      </c>
      <c r="X75" s="20">
        <v>0.44693144953874869</v>
      </c>
      <c r="Y75" s="20">
        <v>0.4455688384452417</v>
      </c>
      <c r="AA75" s="20">
        <v>0.59067174362288011</v>
      </c>
      <c r="AB75" s="20">
        <v>0.50898441942538331</v>
      </c>
      <c r="AC75" s="20">
        <v>0.55402644387384026</v>
      </c>
      <c r="AD75" s="20">
        <v>0.28120794789126818</v>
      </c>
      <c r="AF75" s="20">
        <v>0.4690824118244859</v>
      </c>
      <c r="AG75" s="20">
        <v>0.54117794467422364</v>
      </c>
      <c r="AI75" s="20">
        <v>0.49886126321315488</v>
      </c>
      <c r="AJ75" s="20">
        <v>0.57037098341304659</v>
      </c>
      <c r="AK75" s="20">
        <v>0.48667360377090241</v>
      </c>
      <c r="AL75" s="20">
        <v>0.44863918968471761</v>
      </c>
      <c r="AM75" s="20">
        <v>0.48893735160135338</v>
      </c>
      <c r="AN75" s="20">
        <v>0.58144018137412945</v>
      </c>
      <c r="AO75" s="20">
        <v>0.34236325021055269</v>
      </c>
      <c r="AP75" s="20">
        <v>0.35099740203113278</v>
      </c>
      <c r="AQ75" s="20">
        <v>0.46844840703866758</v>
      </c>
      <c r="AS75" s="20">
        <v>0.49191369969712001</v>
      </c>
      <c r="AT75" s="20">
        <v>0.32625548013571959</v>
      </c>
    </row>
    <row r="76" spans="2:46" ht="43.5" x14ac:dyDescent="0.35">
      <c r="B76" s="19" t="s">
        <v>106</v>
      </c>
      <c r="C76" s="20">
        <v>0.18571288604140329</v>
      </c>
      <c r="D76" s="20">
        <v>0.30262005620679577</v>
      </c>
      <c r="E76" s="20">
        <v>0.17298511595493229</v>
      </c>
      <c r="F76" s="20">
        <v>0.20197285900978809</v>
      </c>
      <c r="G76" s="20">
        <v>0.1486863438521405</v>
      </c>
      <c r="H76" s="20">
        <v>0.21039261029033629</v>
      </c>
      <c r="I76" s="20">
        <v>0.1183220032845721</v>
      </c>
      <c r="K76" s="20">
        <v>0.1385311950839988</v>
      </c>
      <c r="L76" s="20">
        <v>0.23253659447631561</v>
      </c>
      <c r="N76" s="20">
        <v>0.15362889438641411</v>
      </c>
      <c r="O76" s="20">
        <v>0.1627078614806528</v>
      </c>
      <c r="P76" s="20">
        <v>0.1040303218320308</v>
      </c>
      <c r="Q76" s="20">
        <v>0.21221185883714139</v>
      </c>
      <c r="R76" s="20">
        <v>0.19105338272537889</v>
      </c>
      <c r="S76" s="20">
        <v>0.1739176059298162</v>
      </c>
      <c r="T76" s="20">
        <v>0.20249172421556391</v>
      </c>
      <c r="U76" s="20">
        <v>0.16241919056308099</v>
      </c>
      <c r="V76" s="20">
        <v>0.21508291127992649</v>
      </c>
      <c r="W76" s="20">
        <v>0.19326744744704999</v>
      </c>
      <c r="X76" s="20">
        <v>0.19391062233509351</v>
      </c>
      <c r="Y76" s="20">
        <v>0.20935021639552939</v>
      </c>
      <c r="AA76" s="20">
        <v>0.145927274507966</v>
      </c>
      <c r="AB76" s="20">
        <v>0.16755676728668151</v>
      </c>
      <c r="AC76" s="20">
        <v>0.21260778419865839</v>
      </c>
      <c r="AD76" s="20">
        <v>0.22505884771448589</v>
      </c>
      <c r="AF76" s="20">
        <v>0.17333746391295479</v>
      </c>
      <c r="AG76" s="20">
        <v>0.23028332785494271</v>
      </c>
      <c r="AI76" s="20">
        <v>0.14323994316237451</v>
      </c>
      <c r="AJ76" s="20">
        <v>0.1835036543058704</v>
      </c>
      <c r="AK76" s="20">
        <v>0.17536255777443999</v>
      </c>
      <c r="AL76" s="20">
        <v>0.24589365413533559</v>
      </c>
      <c r="AM76" s="20">
        <v>0.16982182104338209</v>
      </c>
      <c r="AN76" s="20">
        <v>0.1166082549305384</v>
      </c>
      <c r="AO76" s="20">
        <v>0.2165986714874277</v>
      </c>
      <c r="AP76" s="20">
        <v>0.23602630364647459</v>
      </c>
      <c r="AQ76" s="20">
        <v>0.18831436067472851</v>
      </c>
      <c r="AS76" s="20">
        <v>0.18527182182875099</v>
      </c>
      <c r="AT76" s="20">
        <v>0.1940477626058992</v>
      </c>
    </row>
    <row r="77" spans="2:46" ht="43.5" x14ac:dyDescent="0.35">
      <c r="B77" s="19" t="s">
        <v>107</v>
      </c>
      <c r="C77" s="20">
        <v>4.7216475890202857E-2</v>
      </c>
      <c r="D77" s="20">
        <v>5.1819441157942153E-2</v>
      </c>
      <c r="E77" s="20">
        <v>4.4922880347733542E-2</v>
      </c>
      <c r="F77" s="20">
        <v>6.5108924924554959E-2</v>
      </c>
      <c r="G77" s="20">
        <v>6.7941502996675909E-2</v>
      </c>
      <c r="H77" s="20">
        <v>5.3768785828770288E-2</v>
      </c>
      <c r="I77" s="20">
        <v>1.0287130198952331E-2</v>
      </c>
      <c r="K77" s="20">
        <v>5.4162951148551998E-2</v>
      </c>
      <c r="L77" s="20">
        <v>4.0625527484015357E-2</v>
      </c>
      <c r="N77" s="20">
        <v>5.2991454762227982E-2</v>
      </c>
      <c r="O77" s="20">
        <v>7.1127310091211621E-2</v>
      </c>
      <c r="P77" s="20">
        <v>3.5654786132138419E-2</v>
      </c>
      <c r="Q77" s="20">
        <v>7.7214149497155452E-2</v>
      </c>
      <c r="R77" s="20">
        <v>4.0173346891790238E-2</v>
      </c>
      <c r="S77" s="20">
        <v>4.9893644064005573E-2</v>
      </c>
      <c r="T77" s="20">
        <v>4.7362819615526658E-2</v>
      </c>
      <c r="U77" s="20">
        <v>8.0436414669738443E-2</v>
      </c>
      <c r="V77" s="20">
        <v>6.0677894241859077E-2</v>
      </c>
      <c r="W77" s="20">
        <v>2.3935055172880949E-2</v>
      </c>
      <c r="X77" s="20">
        <v>2.1678638323731361E-2</v>
      </c>
      <c r="Y77" s="20">
        <v>3.4984071515098379E-2</v>
      </c>
      <c r="AA77" s="20">
        <v>6.0454426783326191E-3</v>
      </c>
      <c r="AB77" s="20">
        <v>2.9898023773428761E-2</v>
      </c>
      <c r="AC77" s="20">
        <v>4.3529459031880068E-2</v>
      </c>
      <c r="AD77" s="20">
        <v>0.1123904850244954</v>
      </c>
      <c r="AF77" s="20">
        <v>4.1533684602189321E-2</v>
      </c>
      <c r="AG77" s="20">
        <v>7.0254407022349724E-2</v>
      </c>
      <c r="AI77" s="20">
        <v>1.291383729947875E-2</v>
      </c>
      <c r="AJ77" s="20">
        <v>4.9708258411170499E-2</v>
      </c>
      <c r="AK77" s="20">
        <v>3.5799317157087437E-2</v>
      </c>
      <c r="AL77" s="20">
        <v>4.2150217616508993E-2</v>
      </c>
      <c r="AM77" s="20">
        <v>3.2899449502061563E-2</v>
      </c>
      <c r="AN77" s="20">
        <v>5.2288831921799318E-2</v>
      </c>
      <c r="AO77" s="20">
        <v>0.12876726253667961</v>
      </c>
      <c r="AP77" s="20">
        <v>8.727031719069904E-2</v>
      </c>
      <c r="AQ77" s="20">
        <v>2.595807522995024E-2</v>
      </c>
      <c r="AS77" s="20">
        <v>4.5302223592387211E-2</v>
      </c>
      <c r="AT77" s="20">
        <v>8.3390475407538897E-2</v>
      </c>
    </row>
    <row r="78" spans="2:46" ht="29" x14ac:dyDescent="0.35">
      <c r="B78" s="19" t="s">
        <v>108</v>
      </c>
      <c r="C78" s="20">
        <v>2.9345062773713439E-2</v>
      </c>
      <c r="D78" s="20">
        <v>2.9524241627426229E-2</v>
      </c>
      <c r="E78" s="20">
        <v>2.4366928711298471E-2</v>
      </c>
      <c r="F78" s="20">
        <v>4.2088838885565229E-2</v>
      </c>
      <c r="G78" s="20">
        <v>4.9443668592712431E-2</v>
      </c>
      <c r="H78" s="20">
        <v>3.9224918941912053E-2</v>
      </c>
      <c r="I78" s="20">
        <v>0</v>
      </c>
      <c r="K78" s="20">
        <v>2.5446252749241661E-2</v>
      </c>
      <c r="L78" s="20">
        <v>3.3271148033967607E-2</v>
      </c>
      <c r="N78" s="20">
        <v>2.2277183615577002E-2</v>
      </c>
      <c r="O78" s="20">
        <v>7.4258468716254161E-2</v>
      </c>
      <c r="P78" s="20">
        <v>3.8281821179664478E-2</v>
      </c>
      <c r="Q78" s="20">
        <v>3.4922795843856588E-2</v>
      </c>
      <c r="R78" s="20">
        <v>1.7326716749893639E-2</v>
      </c>
      <c r="S78" s="20">
        <v>3.122459043054714E-2</v>
      </c>
      <c r="T78" s="20">
        <v>3.2811163246484067E-2</v>
      </c>
      <c r="U78" s="20">
        <v>4.0291759693300642E-2</v>
      </c>
      <c r="V78" s="20">
        <v>2.7538714486123779E-2</v>
      </c>
      <c r="W78" s="20">
        <v>2.9213828284555401E-2</v>
      </c>
      <c r="X78" s="20">
        <v>2.441442964210053E-2</v>
      </c>
      <c r="Y78" s="20">
        <v>2.0836407158252471E-2</v>
      </c>
      <c r="AA78" s="20">
        <v>8.2524322276396576E-3</v>
      </c>
      <c r="AB78" s="20">
        <v>8.45438127989275E-3</v>
      </c>
      <c r="AC78" s="20">
        <v>1.153185065075117E-2</v>
      </c>
      <c r="AD78" s="20">
        <v>8.8961668264417662E-2</v>
      </c>
      <c r="AF78" s="20">
        <v>3.1929389412757192E-2</v>
      </c>
      <c r="AG78" s="20">
        <v>1.9905888947486801E-2</v>
      </c>
      <c r="AI78" s="20">
        <v>2.3280897321361439E-2</v>
      </c>
      <c r="AJ78" s="20">
        <v>2.049808411225303E-2</v>
      </c>
      <c r="AK78" s="20">
        <v>1.6963792021093278E-2</v>
      </c>
      <c r="AL78" s="20">
        <v>2.7328307364621891E-2</v>
      </c>
      <c r="AM78" s="20">
        <v>2.2757797370962229E-2</v>
      </c>
      <c r="AN78" s="20">
        <v>2.0138094714669409E-2</v>
      </c>
      <c r="AO78" s="20">
        <v>8.4261184276686538E-2</v>
      </c>
      <c r="AP78" s="20">
        <v>3.4138111216875773E-2</v>
      </c>
      <c r="AQ78" s="20">
        <v>4.3727962047630457E-2</v>
      </c>
      <c r="AS78" s="20">
        <v>2.5799104421719558E-2</v>
      </c>
      <c r="AT78" s="20">
        <v>9.6353730262262738E-2</v>
      </c>
    </row>
    <row r="79" spans="2:46" x14ac:dyDescent="0.35">
      <c r="B79" s="19" t="s">
        <v>79</v>
      </c>
      <c r="C79" s="20">
        <v>4.3080398649514219E-2</v>
      </c>
      <c r="D79" s="20">
        <v>0.2458370666093071</v>
      </c>
      <c r="E79" s="20">
        <v>2.1702644435081481E-2</v>
      </c>
      <c r="F79" s="20">
        <v>1.3802886213457341E-2</v>
      </c>
      <c r="G79" s="20">
        <v>1.270618402584827E-2</v>
      </c>
      <c r="H79" s="20">
        <v>0</v>
      </c>
      <c r="I79" s="20">
        <v>2.4948612474535682E-3</v>
      </c>
      <c r="K79" s="20">
        <v>4.0765025280137597E-2</v>
      </c>
      <c r="L79" s="20">
        <v>4.2491197797797149E-2</v>
      </c>
      <c r="N79" s="20">
        <v>4.9666585305706182E-2</v>
      </c>
      <c r="O79" s="20">
        <v>1.75430501178446E-2</v>
      </c>
      <c r="P79" s="20">
        <v>6.6761027666258493E-2</v>
      </c>
      <c r="Q79" s="20">
        <v>4.0715822721262153E-2</v>
      </c>
      <c r="R79" s="20">
        <v>3.9519376698690108E-2</v>
      </c>
      <c r="S79" s="20">
        <v>5.0304812122824713E-2</v>
      </c>
      <c r="T79" s="20">
        <v>4.0878226093755063E-2</v>
      </c>
      <c r="U79" s="20">
        <v>4.209947168015641E-2</v>
      </c>
      <c r="V79" s="20">
        <v>6.2170915259557473E-2</v>
      </c>
      <c r="W79" s="20">
        <v>3.5786868664062749E-2</v>
      </c>
      <c r="X79" s="20">
        <v>3.2831393390536527E-2</v>
      </c>
      <c r="Y79" s="20">
        <v>2.3413199630980409E-2</v>
      </c>
      <c r="AA79" s="20">
        <v>2.7059652564012621E-2</v>
      </c>
      <c r="AB79" s="20">
        <v>4.9249836614296362E-2</v>
      </c>
      <c r="AC79" s="20">
        <v>4.8971767260636109E-2</v>
      </c>
      <c r="AD79" s="20">
        <v>4.9040856193413897E-2</v>
      </c>
      <c r="AF79" s="20">
        <v>3.0120527630713979E-2</v>
      </c>
      <c r="AG79" s="20">
        <v>9.2238845738270334E-2</v>
      </c>
      <c r="AI79" s="20">
        <v>1.8406619162446309E-2</v>
      </c>
      <c r="AJ79" s="20">
        <v>3.2160887716207821E-2</v>
      </c>
      <c r="AK79" s="20">
        <v>3.3424984232794767E-2</v>
      </c>
      <c r="AL79" s="20">
        <v>0.1486779842345384</v>
      </c>
      <c r="AM79" s="20">
        <v>2.580467226184284E-2</v>
      </c>
      <c r="AN79" s="20">
        <v>0</v>
      </c>
      <c r="AO79" s="20">
        <v>5.3311662196778957E-2</v>
      </c>
      <c r="AP79" s="20">
        <v>3.1269654548068203E-2</v>
      </c>
      <c r="AQ79" s="20">
        <v>7.3396858737906245E-2</v>
      </c>
      <c r="AS79" s="20">
        <v>4.0692094006825122E-2</v>
      </c>
      <c r="AT79" s="20">
        <v>8.8212657908375514E-2</v>
      </c>
    </row>
    <row r="80" spans="2:46" ht="29" x14ac:dyDescent="0.35">
      <c r="B80" s="19" t="s">
        <v>109</v>
      </c>
      <c r="C80" s="20">
        <v>4.3724031551985343E-2</v>
      </c>
      <c r="D80" s="20">
        <v>3.2751345783696051E-3</v>
      </c>
      <c r="E80" s="20">
        <v>0</v>
      </c>
      <c r="F80" s="20">
        <v>0</v>
      </c>
      <c r="G80" s="20">
        <v>0</v>
      </c>
      <c r="H80" s="20">
        <v>7.3731569266275903E-3</v>
      </c>
      <c r="I80" s="20">
        <v>0.20142097695697819</v>
      </c>
      <c r="K80" s="20">
        <v>3.9475534349044959E-2</v>
      </c>
      <c r="L80" s="20">
        <v>4.8049960999650372E-2</v>
      </c>
      <c r="N80" s="20">
        <v>5.0836604357805772E-2</v>
      </c>
      <c r="O80" s="20">
        <v>1.6107525787388669E-2</v>
      </c>
      <c r="P80" s="20">
        <v>6.2796449002141708E-2</v>
      </c>
      <c r="Q80" s="20">
        <v>5.2060295692574747E-2</v>
      </c>
      <c r="R80" s="20">
        <v>2.9834608842434988E-2</v>
      </c>
      <c r="S80" s="20">
        <v>4.9606615662664187E-2</v>
      </c>
      <c r="T80" s="20">
        <v>4.587422587510092E-2</v>
      </c>
      <c r="U80" s="20">
        <v>3.5069353931670599E-2</v>
      </c>
      <c r="V80" s="20">
        <v>3.3159906213085517E-2</v>
      </c>
      <c r="W80" s="20">
        <v>3.6397837038859009E-2</v>
      </c>
      <c r="X80" s="20">
        <v>7.7343834135553582E-2</v>
      </c>
      <c r="Y80" s="20">
        <v>4.7402802212809583E-2</v>
      </c>
      <c r="AA80" s="20">
        <v>2.598838655480918E-2</v>
      </c>
      <c r="AB80" s="20">
        <v>1.164838438591485E-2</v>
      </c>
      <c r="AC80" s="20">
        <v>2.6928873622738849E-2</v>
      </c>
      <c r="AD80" s="20">
        <v>0.1103804614799696</v>
      </c>
      <c r="AF80" s="20">
        <v>5.317572536268645E-2</v>
      </c>
      <c r="AG80" s="20">
        <v>7.9033618506126925E-3</v>
      </c>
      <c r="AI80" s="20">
        <v>7.0309611727599669E-2</v>
      </c>
      <c r="AJ80" s="20">
        <v>2.1895004594429342E-2</v>
      </c>
      <c r="AK80" s="20">
        <v>5.0111594351137267E-2</v>
      </c>
      <c r="AL80" s="20">
        <v>1.121411232870949E-2</v>
      </c>
      <c r="AM80" s="20">
        <v>7.6269800270478749E-2</v>
      </c>
      <c r="AN80" s="20">
        <v>2.10217187599776E-2</v>
      </c>
      <c r="AO80" s="20">
        <v>3.629628607954391E-2</v>
      </c>
      <c r="AP80" s="20">
        <v>3.1627113686876068E-2</v>
      </c>
      <c r="AQ80" s="20">
        <v>3.1270567548892063E-2</v>
      </c>
      <c r="AS80" s="20">
        <v>4.4941381922988688E-2</v>
      </c>
      <c r="AT80" s="20">
        <v>2.0719523847669709E-2</v>
      </c>
    </row>
    <row r="81" spans="2:46" ht="29" x14ac:dyDescent="0.35">
      <c r="B81" s="19" t="s">
        <v>110</v>
      </c>
      <c r="C81" s="20">
        <v>0.1314711089740847</v>
      </c>
      <c r="D81" s="20">
        <v>0</v>
      </c>
      <c r="E81" s="20">
        <v>5.6839818922077368E-3</v>
      </c>
      <c r="F81" s="20">
        <v>2.5963160596064109E-3</v>
      </c>
      <c r="G81" s="20">
        <v>7.9796206411569624E-3</v>
      </c>
      <c r="H81" s="20">
        <v>0.1198147066765802</v>
      </c>
      <c r="I81" s="20">
        <v>0.53357597024958425</v>
      </c>
      <c r="K81" s="20">
        <v>0.1239149831653171</v>
      </c>
      <c r="L81" s="20">
        <v>0.13938307993216401</v>
      </c>
      <c r="N81" s="20">
        <v>0.15956557255697579</v>
      </c>
      <c r="O81" s="20">
        <v>0.1104069159467624</v>
      </c>
      <c r="P81" s="20">
        <v>0.11836954338750159</v>
      </c>
      <c r="Q81" s="20">
        <v>0.14838936130842781</v>
      </c>
      <c r="R81" s="20">
        <v>0.12519476241689589</v>
      </c>
      <c r="S81" s="20">
        <v>0.1777386709557856</v>
      </c>
      <c r="T81" s="20">
        <v>0.1266137905911883</v>
      </c>
      <c r="U81" s="20">
        <v>0.12463253272850119</v>
      </c>
      <c r="V81" s="20">
        <v>2.9667179266603928E-2</v>
      </c>
      <c r="W81" s="20">
        <v>0.14573342098496039</v>
      </c>
      <c r="X81" s="20">
        <v>0.17984410244793231</v>
      </c>
      <c r="Y81" s="20">
        <v>0.18195364587304699</v>
      </c>
      <c r="AA81" s="20">
        <v>0.18250309767236109</v>
      </c>
      <c r="AB81" s="20">
        <v>0.19458714939947749</v>
      </c>
      <c r="AC81" s="20">
        <v>6.6450482488415605E-2</v>
      </c>
      <c r="AD81" s="20">
        <v>6.7171633062561978E-2</v>
      </c>
      <c r="AF81" s="20">
        <v>0.16419523080799611</v>
      </c>
      <c r="AG81" s="20">
        <v>7.0444239433206206E-3</v>
      </c>
      <c r="AI81" s="20">
        <v>0.2055980646521087</v>
      </c>
      <c r="AJ81" s="20">
        <v>0.1030535188124638</v>
      </c>
      <c r="AK81" s="20">
        <v>0.17190005128578939</v>
      </c>
      <c r="AL81" s="20">
        <v>3.847631958442535E-2</v>
      </c>
      <c r="AM81" s="20">
        <v>0.14376189392725039</v>
      </c>
      <c r="AN81" s="20">
        <v>0.1903482503742045</v>
      </c>
      <c r="AO81" s="20">
        <v>7.9901997365580138E-2</v>
      </c>
      <c r="AP81" s="20">
        <v>0.15076573328102841</v>
      </c>
      <c r="AQ81" s="20">
        <v>0.13775267228386731</v>
      </c>
      <c r="AS81" s="20">
        <v>0.13260107794395931</v>
      </c>
      <c r="AT81" s="20">
        <v>0.1101178646721245</v>
      </c>
    </row>
    <row r="82" spans="2:46" ht="29" x14ac:dyDescent="0.35">
      <c r="B82" s="19" t="s">
        <v>111</v>
      </c>
      <c r="C82" s="20">
        <v>2.8490155377426461E-2</v>
      </c>
      <c r="D82" s="20">
        <v>1.172531643722176E-2</v>
      </c>
      <c r="E82" s="20">
        <v>2.223524489494462E-2</v>
      </c>
      <c r="F82" s="20">
        <v>2.9623134959942642E-2</v>
      </c>
      <c r="G82" s="20">
        <v>4.7676287267255431E-2</v>
      </c>
      <c r="H82" s="20">
        <v>6.3323409192071051E-2</v>
      </c>
      <c r="I82" s="20">
        <v>4.9224598123901939E-3</v>
      </c>
      <c r="K82" s="20">
        <v>7.3157083353873843E-3</v>
      </c>
      <c r="L82" s="20">
        <v>4.9281150054171739E-2</v>
      </c>
      <c r="N82" s="20">
        <v>1.550561092302259E-2</v>
      </c>
      <c r="O82" s="20">
        <v>3.0310746134001681E-2</v>
      </c>
      <c r="P82" s="20">
        <v>8.322559097951153E-2</v>
      </c>
      <c r="Q82" s="20">
        <v>2.3527262060319319E-2</v>
      </c>
      <c r="R82" s="20">
        <v>3.0711237037809602E-2</v>
      </c>
      <c r="S82" s="20">
        <v>4.5736637658577807E-2</v>
      </c>
      <c r="T82" s="20">
        <v>1.330578864012958E-2</v>
      </c>
      <c r="U82" s="20">
        <v>3.2092394997993101E-2</v>
      </c>
      <c r="V82" s="20">
        <v>1.7133026132071041E-2</v>
      </c>
      <c r="W82" s="20">
        <v>3.0772931299167649E-2</v>
      </c>
      <c r="X82" s="20">
        <v>1.847041020801898E-2</v>
      </c>
      <c r="Y82" s="20">
        <v>2.6027204396845489E-2</v>
      </c>
      <c r="AA82" s="20">
        <v>9.5372234105637818E-3</v>
      </c>
      <c r="AB82" s="20">
        <v>2.622835846568957E-2</v>
      </c>
      <c r="AC82" s="20">
        <v>3.4122003495798359E-2</v>
      </c>
      <c r="AD82" s="20">
        <v>4.6518482282061853E-2</v>
      </c>
      <c r="AF82" s="20">
        <v>3.0249335241188419E-2</v>
      </c>
      <c r="AG82" s="20">
        <v>2.2238665103788451E-2</v>
      </c>
      <c r="AI82" s="20">
        <v>2.7389763461475859E-2</v>
      </c>
      <c r="AJ82" s="20">
        <v>1.352583617949768E-2</v>
      </c>
      <c r="AK82" s="20">
        <v>2.9764099406755389E-2</v>
      </c>
      <c r="AL82" s="20">
        <v>2.9214224117066361E-2</v>
      </c>
      <c r="AM82" s="20">
        <v>3.3369741540840221E-2</v>
      </c>
      <c r="AN82" s="20">
        <v>1.8154667924681199E-2</v>
      </c>
      <c r="AO82" s="20">
        <v>4.7526200742665767E-2</v>
      </c>
      <c r="AP82" s="20">
        <v>4.3544096575098917E-2</v>
      </c>
      <c r="AQ82" s="20">
        <v>2.8053552703628561E-2</v>
      </c>
      <c r="AS82" s="20">
        <v>2.812298037485025E-2</v>
      </c>
      <c r="AT82" s="20">
        <v>3.5428733108860362E-2</v>
      </c>
    </row>
    <row r="83" spans="2:46" x14ac:dyDescent="0.35">
      <c r="B83" s="19" t="s">
        <v>103</v>
      </c>
      <c r="C83" s="20">
        <v>7.3718881152352346E-3</v>
      </c>
      <c r="D83" s="20">
        <v>1.4187423979148491E-2</v>
      </c>
      <c r="E83" s="20">
        <v>1.05158660033661E-2</v>
      </c>
      <c r="F83" s="20">
        <v>4.0618565051252506E-3</v>
      </c>
      <c r="G83" s="20">
        <v>1.0971138936998781E-2</v>
      </c>
      <c r="H83" s="20">
        <v>7.4544387962806116E-3</v>
      </c>
      <c r="I83" s="20">
        <v>0</v>
      </c>
      <c r="K83" s="20">
        <v>5.0165269799760572E-3</v>
      </c>
      <c r="L83" s="20">
        <v>9.7016651336122705E-3</v>
      </c>
      <c r="N83" s="20">
        <v>1.1272129337290909E-2</v>
      </c>
      <c r="O83" s="20">
        <v>0</v>
      </c>
      <c r="P83" s="20">
        <v>9.653810946447048E-3</v>
      </c>
      <c r="Q83" s="20">
        <v>2.0594056296169189E-2</v>
      </c>
      <c r="R83" s="20">
        <v>1.7962075939855679E-3</v>
      </c>
      <c r="S83" s="20">
        <v>1.0135603533045229E-2</v>
      </c>
      <c r="T83" s="20">
        <v>7.04181080099408E-3</v>
      </c>
      <c r="U83" s="20">
        <v>3.908715584729913E-3</v>
      </c>
      <c r="V83" s="20">
        <v>1.063788931432773E-2</v>
      </c>
      <c r="W83" s="20">
        <v>3.0901408625721369E-3</v>
      </c>
      <c r="X83" s="20">
        <v>4.5751199782843909E-3</v>
      </c>
      <c r="Y83" s="20">
        <v>1.046361437219521E-2</v>
      </c>
      <c r="AA83" s="20">
        <v>4.0147467614349243E-3</v>
      </c>
      <c r="AB83" s="20">
        <v>3.392679369235309E-3</v>
      </c>
      <c r="AC83" s="20">
        <v>1.831335377281232E-3</v>
      </c>
      <c r="AD83" s="20">
        <v>1.926961808732541E-2</v>
      </c>
      <c r="AF83" s="20">
        <v>6.3762312050278458E-3</v>
      </c>
      <c r="AG83" s="20">
        <v>8.9531348650049858E-3</v>
      </c>
      <c r="AI83" s="20">
        <v>0</v>
      </c>
      <c r="AJ83" s="20">
        <v>5.283772455060818E-3</v>
      </c>
      <c r="AK83" s="20">
        <v>0</v>
      </c>
      <c r="AL83" s="20">
        <v>8.4059909340762594E-3</v>
      </c>
      <c r="AM83" s="20">
        <v>6.377472481828377E-3</v>
      </c>
      <c r="AN83" s="20">
        <v>0</v>
      </c>
      <c r="AO83" s="20">
        <v>1.097348510408484E-2</v>
      </c>
      <c r="AP83" s="20">
        <v>3.4361267823746197E-2</v>
      </c>
      <c r="AQ83" s="20">
        <v>3.0775437347289802E-3</v>
      </c>
      <c r="AS83" s="20">
        <v>5.355616211398879E-3</v>
      </c>
      <c r="AT83" s="20">
        <v>4.5473772051549337E-2</v>
      </c>
    </row>
    <row r="85" spans="2:46" x14ac:dyDescent="0.35">
      <c r="B85" s="17" t="s">
        <v>112</v>
      </c>
    </row>
    <row r="86" spans="2:46" x14ac:dyDescent="0.35">
      <c r="B86" s="18" t="s">
        <v>16</v>
      </c>
    </row>
    <row r="87" spans="2:46" ht="43.5" x14ac:dyDescent="0.35">
      <c r="B87" s="19" t="s">
        <v>113</v>
      </c>
      <c r="C87" s="20">
        <v>0.75406482929869045</v>
      </c>
      <c r="D87" s="20">
        <v>0.55241695976389749</v>
      </c>
      <c r="E87" s="20">
        <v>0.59939085737337616</v>
      </c>
      <c r="F87" s="20">
        <v>0.70856991809169156</v>
      </c>
      <c r="G87" s="20">
        <v>0.78976344169903112</v>
      </c>
      <c r="H87" s="20">
        <v>0.86484222317184334</v>
      </c>
      <c r="I87" s="20">
        <v>0.94758581983842205</v>
      </c>
      <c r="K87" s="20">
        <v>0.74011188238631342</v>
      </c>
      <c r="L87" s="20">
        <v>0.76864152541771025</v>
      </c>
      <c r="N87" s="20">
        <v>0.85207853991924987</v>
      </c>
      <c r="O87" s="20">
        <v>0.689020689507713</v>
      </c>
      <c r="P87" s="20">
        <v>0.90970954570927476</v>
      </c>
      <c r="Q87" s="20">
        <v>0.79999240531989135</v>
      </c>
      <c r="R87" s="20">
        <v>0.79100396728108224</v>
      </c>
      <c r="S87" s="20">
        <v>0.82771806597243069</v>
      </c>
      <c r="T87" s="20">
        <v>0.76100088020159684</v>
      </c>
      <c r="U87" s="20">
        <v>0.6676838993794626</v>
      </c>
      <c r="V87" s="20">
        <v>0.42578239326080902</v>
      </c>
      <c r="W87" s="20">
        <v>0.85410889654496147</v>
      </c>
      <c r="X87" s="20">
        <v>0.91096520039998385</v>
      </c>
      <c r="Y87" s="20">
        <v>0.76724663376426372</v>
      </c>
      <c r="AA87" s="20">
        <v>0.72310704349939958</v>
      </c>
      <c r="AB87" s="20">
        <v>0.78943051843289624</v>
      </c>
      <c r="AC87" s="20">
        <v>0.762055512422254</v>
      </c>
      <c r="AD87" s="20">
        <v>0.74284388203604923</v>
      </c>
      <c r="AF87" s="20">
        <v>0.9521588771410181</v>
      </c>
      <c r="AG87" s="20">
        <v>0</v>
      </c>
      <c r="AI87" s="20">
        <v>0.78148631672296309</v>
      </c>
      <c r="AJ87" s="20">
        <v>0.66244764206087936</v>
      </c>
      <c r="AK87" s="20">
        <v>0.79074247885890314</v>
      </c>
      <c r="AL87" s="20">
        <v>0.58536301110859812</v>
      </c>
      <c r="AM87" s="20">
        <v>0.89523517467379199</v>
      </c>
      <c r="AN87" s="20">
        <v>0.82926110641548512</v>
      </c>
      <c r="AO87" s="20">
        <v>0.73264271148894244</v>
      </c>
      <c r="AP87" s="20">
        <v>0.78244886130733382</v>
      </c>
      <c r="AQ87" s="20">
        <v>0.71475311466068392</v>
      </c>
      <c r="AS87" s="20">
        <v>0.75894661506989392</v>
      </c>
      <c r="AT87" s="20">
        <v>0.6618127701877955</v>
      </c>
    </row>
    <row r="88" spans="2:46" x14ac:dyDescent="0.35">
      <c r="B88" s="19" t="s">
        <v>114</v>
      </c>
      <c r="C88" s="20">
        <v>3.054451464307651E-2</v>
      </c>
      <c r="D88" s="20">
        <v>4.571342342191001E-2</v>
      </c>
      <c r="E88" s="20">
        <v>4.81444277181216E-2</v>
      </c>
      <c r="F88" s="20">
        <v>2.4877924945981421E-2</v>
      </c>
      <c r="G88" s="20">
        <v>2.3215121177126031E-2</v>
      </c>
      <c r="H88" s="20">
        <v>2.989225399791709E-2</v>
      </c>
      <c r="I88" s="20">
        <v>1.71536993486971E-2</v>
      </c>
      <c r="K88" s="20">
        <v>3.0918603512507942E-2</v>
      </c>
      <c r="L88" s="20">
        <v>2.9388314770168181E-2</v>
      </c>
      <c r="N88" s="20">
        <v>1.5677713845380851E-2</v>
      </c>
      <c r="O88" s="20">
        <v>0.2403702881734264</v>
      </c>
      <c r="P88" s="20">
        <v>1.7301664884994319E-2</v>
      </c>
      <c r="Q88" s="20">
        <v>2.2145621978551529E-2</v>
      </c>
      <c r="R88" s="20">
        <v>1.3129683054666731E-2</v>
      </c>
      <c r="S88" s="20">
        <v>1.519889255444787E-2</v>
      </c>
      <c r="T88" s="20">
        <v>3.1724323799114412E-2</v>
      </c>
      <c r="U88" s="20">
        <v>2.1210233479855289E-2</v>
      </c>
      <c r="V88" s="20">
        <v>6.8864472296358462E-2</v>
      </c>
      <c r="W88" s="20">
        <v>2.976244553495498E-3</v>
      </c>
      <c r="X88" s="20">
        <v>5.6203545546313896E-3</v>
      </c>
      <c r="Y88" s="20">
        <v>3.2799737095581337E-2</v>
      </c>
      <c r="AA88" s="20">
        <v>3.1635791368271257E-2</v>
      </c>
      <c r="AB88" s="20">
        <v>2.886632919999927E-2</v>
      </c>
      <c r="AC88" s="20">
        <v>2.3283986309850419E-2</v>
      </c>
      <c r="AD88" s="20">
        <v>3.7708237065473847E-2</v>
      </c>
      <c r="AF88" s="20">
        <v>3.8568607943719697E-2</v>
      </c>
      <c r="AG88" s="20">
        <v>0</v>
      </c>
      <c r="AI88" s="20">
        <v>1.4015031064451219E-2</v>
      </c>
      <c r="AJ88" s="20">
        <v>2.5149442753202321E-2</v>
      </c>
      <c r="AK88" s="20">
        <v>2.0494533447910902E-2</v>
      </c>
      <c r="AL88" s="20">
        <v>3.1536669718069073E-2</v>
      </c>
      <c r="AM88" s="20">
        <v>2.3888792206670451E-2</v>
      </c>
      <c r="AN88" s="20">
        <v>1.643739785922314E-2</v>
      </c>
      <c r="AO88" s="20">
        <v>3.4686873697162821E-2</v>
      </c>
      <c r="AP88" s="20">
        <v>3.8191647026124299E-2</v>
      </c>
      <c r="AQ88" s="20">
        <v>0.10782640780695819</v>
      </c>
      <c r="AS88" s="20">
        <v>2.9771108747166531E-2</v>
      </c>
      <c r="AT88" s="20">
        <v>4.5159716901042722E-2</v>
      </c>
    </row>
    <row r="89" spans="2:46" ht="29" x14ac:dyDescent="0.35">
      <c r="B89" s="19" t="s">
        <v>115</v>
      </c>
      <c r="C89" s="20">
        <v>6.8949755236073244E-3</v>
      </c>
      <c r="D89" s="20">
        <v>1.8597621490775571E-2</v>
      </c>
      <c r="E89" s="20">
        <v>5.5181712578671761E-3</v>
      </c>
      <c r="F89" s="20">
        <v>8.2857963532061724E-3</v>
      </c>
      <c r="G89" s="20">
        <v>5.2309474022329688E-3</v>
      </c>
      <c r="H89" s="20">
        <v>7.5308187450345036E-3</v>
      </c>
      <c r="I89" s="20">
        <v>0</v>
      </c>
      <c r="K89" s="20">
        <v>5.4144848999265029E-3</v>
      </c>
      <c r="L89" s="20">
        <v>8.3685692110308987E-3</v>
      </c>
      <c r="N89" s="20">
        <v>1.547243283386048E-2</v>
      </c>
      <c r="O89" s="20">
        <v>1.518765548058198E-2</v>
      </c>
      <c r="P89" s="20">
        <v>0</v>
      </c>
      <c r="Q89" s="20">
        <v>1.170063966929244E-2</v>
      </c>
      <c r="R89" s="20">
        <v>4.1359796403108674E-3</v>
      </c>
      <c r="S89" s="20">
        <v>5.1687427239443182E-3</v>
      </c>
      <c r="T89" s="20">
        <v>6.2554475610891343E-3</v>
      </c>
      <c r="U89" s="20">
        <v>0</v>
      </c>
      <c r="V89" s="20">
        <v>1.340279076336922E-2</v>
      </c>
      <c r="W89" s="20">
        <v>3.3241950268836731E-3</v>
      </c>
      <c r="X89" s="20">
        <v>0</v>
      </c>
      <c r="Y89" s="20">
        <v>1.0750598905829601E-2</v>
      </c>
      <c r="AA89" s="20">
        <v>0</v>
      </c>
      <c r="AB89" s="20">
        <v>4.9898308794943964E-3</v>
      </c>
      <c r="AC89" s="20">
        <v>6.3871674231866793E-3</v>
      </c>
      <c r="AD89" s="20">
        <v>1.68085290915507E-2</v>
      </c>
      <c r="AF89" s="20">
        <v>8.7062967232917655E-3</v>
      </c>
      <c r="AG89" s="20">
        <v>0</v>
      </c>
      <c r="AI89" s="20">
        <v>3.140646262011727E-3</v>
      </c>
      <c r="AJ89" s="20">
        <v>8.005802909190873E-3</v>
      </c>
      <c r="AK89" s="20">
        <v>0</v>
      </c>
      <c r="AL89" s="20">
        <v>9.411585456575727E-3</v>
      </c>
      <c r="AM89" s="20">
        <v>4.1884493959037494E-3</v>
      </c>
      <c r="AN89" s="20">
        <v>1.5669908542045939E-2</v>
      </c>
      <c r="AO89" s="20">
        <v>5.7362440288985222E-3</v>
      </c>
      <c r="AP89" s="20">
        <v>1.2129874257679821E-2</v>
      </c>
      <c r="AQ89" s="20">
        <v>1.39951321119932E-2</v>
      </c>
      <c r="AS89" s="20">
        <v>5.7787415033369567E-3</v>
      </c>
      <c r="AT89" s="20">
        <v>2.7988667800518931E-2</v>
      </c>
    </row>
    <row r="90" spans="2:46" ht="43.5" x14ac:dyDescent="0.35">
      <c r="B90" s="19" t="s">
        <v>116</v>
      </c>
      <c r="C90" s="20">
        <v>1.8049438354984501E-2</v>
      </c>
      <c r="D90" s="20">
        <v>3.7237796838583782E-2</v>
      </c>
      <c r="E90" s="20">
        <v>3.4496425530760738E-2</v>
      </c>
      <c r="F90" s="20">
        <v>2.207879191676634E-2</v>
      </c>
      <c r="G90" s="20">
        <v>1.0395283618849321E-2</v>
      </c>
      <c r="H90" s="20">
        <v>1.0381904928733339E-2</v>
      </c>
      <c r="I90" s="20">
        <v>0</v>
      </c>
      <c r="K90" s="20">
        <v>1.3637247856927069E-2</v>
      </c>
      <c r="L90" s="20">
        <v>2.2430924224298359E-2</v>
      </c>
      <c r="N90" s="20">
        <v>4.6443326343710489E-3</v>
      </c>
      <c r="O90" s="20">
        <v>1.4664967060337739E-2</v>
      </c>
      <c r="P90" s="20">
        <v>2.3297050893108819E-2</v>
      </c>
      <c r="Q90" s="20">
        <v>1.0949746341030809E-2</v>
      </c>
      <c r="R90" s="20">
        <v>8.1290101055970943E-3</v>
      </c>
      <c r="S90" s="20">
        <v>9.9913918664470743E-3</v>
      </c>
      <c r="T90" s="20">
        <v>5.2078547737984413E-2</v>
      </c>
      <c r="U90" s="20">
        <v>2.8156391022696521E-2</v>
      </c>
      <c r="V90" s="20">
        <v>2.6227561845457489E-2</v>
      </c>
      <c r="W90" s="20">
        <v>2.9535867176985488E-3</v>
      </c>
      <c r="X90" s="20">
        <v>6.294038653511789E-3</v>
      </c>
      <c r="Y90" s="20">
        <v>3.5064918117920452E-2</v>
      </c>
      <c r="AA90" s="20">
        <v>1.6758748956538391E-2</v>
      </c>
      <c r="AB90" s="20">
        <v>1.000381535994823E-2</v>
      </c>
      <c r="AC90" s="20">
        <v>2.669464524559326E-2</v>
      </c>
      <c r="AD90" s="20">
        <v>2.031676091766671E-2</v>
      </c>
      <c r="AF90" s="20">
        <v>0</v>
      </c>
      <c r="AG90" s="20">
        <v>8.8527909526300283E-2</v>
      </c>
      <c r="AI90" s="20">
        <v>3.45589213867387E-3</v>
      </c>
      <c r="AJ90" s="20">
        <v>1.7321175415564091E-2</v>
      </c>
      <c r="AK90" s="20">
        <v>6.5069565684525363E-3</v>
      </c>
      <c r="AL90" s="20">
        <v>6.4767496480504796E-2</v>
      </c>
      <c r="AM90" s="20">
        <v>1.2330603606954441E-2</v>
      </c>
      <c r="AN90" s="20">
        <v>0</v>
      </c>
      <c r="AO90" s="20">
        <v>2.3474927392007641E-2</v>
      </c>
      <c r="AP90" s="20">
        <v>1.6174564224653801E-2</v>
      </c>
      <c r="AQ90" s="20">
        <v>1.9331956761190421E-2</v>
      </c>
      <c r="AS90" s="20">
        <v>1.779118473646955E-2</v>
      </c>
      <c r="AT90" s="20">
        <v>2.292970741991936E-2</v>
      </c>
    </row>
    <row r="91" spans="2:46" ht="43.5" x14ac:dyDescent="0.35">
      <c r="B91" s="19" t="s">
        <v>117</v>
      </c>
      <c r="C91" s="20">
        <v>1.2999876938185769E-2</v>
      </c>
      <c r="D91" s="20">
        <v>3.350777025801091E-2</v>
      </c>
      <c r="E91" s="20">
        <v>2.3672101086678519E-2</v>
      </c>
      <c r="F91" s="20">
        <v>1.952939165644204E-2</v>
      </c>
      <c r="G91" s="20">
        <v>2.8511850403283232E-3</v>
      </c>
      <c r="H91" s="20">
        <v>3.449277382337127E-3</v>
      </c>
      <c r="I91" s="20">
        <v>0</v>
      </c>
      <c r="K91" s="20">
        <v>1.618917015523472E-2</v>
      </c>
      <c r="L91" s="20">
        <v>9.9385673385930535E-3</v>
      </c>
      <c r="N91" s="20">
        <v>1.531212457544835E-2</v>
      </c>
      <c r="O91" s="20">
        <v>1.4664967060337739E-2</v>
      </c>
      <c r="P91" s="20">
        <v>0</v>
      </c>
      <c r="Q91" s="20">
        <v>9.5932915666400789E-3</v>
      </c>
      <c r="R91" s="20">
        <v>1.6163250490154251E-2</v>
      </c>
      <c r="S91" s="20">
        <v>5.4168281935073111E-3</v>
      </c>
      <c r="T91" s="20">
        <v>6.1694711518488383E-3</v>
      </c>
      <c r="U91" s="20">
        <v>9.3081290816993869E-3</v>
      </c>
      <c r="V91" s="20">
        <v>3.0470868959732611E-2</v>
      </c>
      <c r="W91" s="20">
        <v>3.5555197927741168E-3</v>
      </c>
      <c r="X91" s="20">
        <v>2.2572233983730101E-2</v>
      </c>
      <c r="Y91" s="20">
        <v>8.7976633305025861E-3</v>
      </c>
      <c r="AA91" s="20">
        <v>9.7089592684287372E-3</v>
      </c>
      <c r="AB91" s="20">
        <v>1.3306542023263611E-2</v>
      </c>
      <c r="AC91" s="20">
        <v>8.4363197112679554E-3</v>
      </c>
      <c r="AD91" s="20">
        <v>2.0336047135515008E-2</v>
      </c>
      <c r="AF91" s="20">
        <v>0</v>
      </c>
      <c r="AG91" s="20">
        <v>6.3761093658569704E-2</v>
      </c>
      <c r="AI91" s="20">
        <v>1.3455852710563029E-2</v>
      </c>
      <c r="AJ91" s="20">
        <v>1.27272605466242E-2</v>
      </c>
      <c r="AK91" s="20">
        <v>0</v>
      </c>
      <c r="AL91" s="20">
        <v>2.8183306132140151E-2</v>
      </c>
      <c r="AM91" s="20">
        <v>1.904199322914238E-3</v>
      </c>
      <c r="AN91" s="20">
        <v>3.3347885859534028E-2</v>
      </c>
      <c r="AO91" s="20">
        <v>1.8624538699696411E-2</v>
      </c>
      <c r="AP91" s="20">
        <v>1.1297766874866069E-2</v>
      </c>
      <c r="AQ91" s="20">
        <v>2.8168058252709349E-2</v>
      </c>
      <c r="AS91" s="20">
        <v>1.169699491077133E-2</v>
      </c>
      <c r="AT91" s="20">
        <v>3.7620693057678428E-2</v>
      </c>
    </row>
    <row r="92" spans="2:46" ht="29" x14ac:dyDescent="0.35">
      <c r="B92" s="19" t="s">
        <v>118</v>
      </c>
      <c r="C92" s="20">
        <v>9.577904385899328E-3</v>
      </c>
      <c r="D92" s="20">
        <v>2.3464997639252309E-2</v>
      </c>
      <c r="E92" s="20">
        <v>2.1010167660621099E-2</v>
      </c>
      <c r="F92" s="20">
        <v>1.358470260633126E-2</v>
      </c>
      <c r="G92" s="20">
        <v>2.4468234740141091E-3</v>
      </c>
      <c r="H92" s="20">
        <v>0</v>
      </c>
      <c r="I92" s="20">
        <v>0</v>
      </c>
      <c r="K92" s="20">
        <v>6.1390387199403646E-3</v>
      </c>
      <c r="L92" s="20">
        <v>1.297460321775265E-2</v>
      </c>
      <c r="N92" s="20">
        <v>0</v>
      </c>
      <c r="O92" s="20">
        <v>0</v>
      </c>
      <c r="P92" s="20">
        <v>0</v>
      </c>
      <c r="Q92" s="20">
        <v>3.3733549096764397E-2</v>
      </c>
      <c r="R92" s="20">
        <v>7.7618641809000122E-3</v>
      </c>
      <c r="S92" s="20">
        <v>5.1603802149910276E-3</v>
      </c>
      <c r="T92" s="20">
        <v>7.0052571171096284E-3</v>
      </c>
      <c r="U92" s="20">
        <v>2.316803661342139E-2</v>
      </c>
      <c r="V92" s="20">
        <v>2.18864366511624E-2</v>
      </c>
      <c r="W92" s="20">
        <v>3.310070789748668E-3</v>
      </c>
      <c r="X92" s="20">
        <v>0</v>
      </c>
      <c r="Y92" s="20">
        <v>9.9538141845051005E-3</v>
      </c>
      <c r="AA92" s="20">
        <v>7.6560338912393094E-3</v>
      </c>
      <c r="AB92" s="20">
        <v>9.6113973641988194E-3</v>
      </c>
      <c r="AC92" s="20">
        <v>1.235115117081652E-2</v>
      </c>
      <c r="AD92" s="20">
        <v>9.236966588318074E-3</v>
      </c>
      <c r="AF92" s="20">
        <v>0</v>
      </c>
      <c r="AG92" s="20">
        <v>4.6977187669238057E-2</v>
      </c>
      <c r="AI92" s="20">
        <v>0</v>
      </c>
      <c r="AJ92" s="20">
        <v>1.46205157225144E-2</v>
      </c>
      <c r="AK92" s="20">
        <v>1.4923884472319651E-2</v>
      </c>
      <c r="AL92" s="20">
        <v>1.7925952108984611E-2</v>
      </c>
      <c r="AM92" s="20">
        <v>6.3219722340084007E-3</v>
      </c>
      <c r="AN92" s="20">
        <v>0</v>
      </c>
      <c r="AO92" s="20">
        <v>1.106111256054821E-2</v>
      </c>
      <c r="AP92" s="20">
        <v>4.8484166138101454E-3</v>
      </c>
      <c r="AQ92" s="20">
        <v>1.418117595961035E-2</v>
      </c>
      <c r="AS92" s="20">
        <v>8.6945960018521527E-3</v>
      </c>
      <c r="AT92" s="20">
        <v>2.6269955425693121E-2</v>
      </c>
    </row>
    <row r="93" spans="2:46" x14ac:dyDescent="0.35">
      <c r="B93" s="19" t="s">
        <v>119</v>
      </c>
      <c r="C93" s="20">
        <v>2.0546304976971019E-2</v>
      </c>
      <c r="D93" s="20">
        <v>3.5861001106423672E-2</v>
      </c>
      <c r="E93" s="20">
        <v>3.6455064895679783E-2</v>
      </c>
      <c r="F93" s="20">
        <v>2.9648280222353881E-2</v>
      </c>
      <c r="G93" s="20">
        <v>1.251930580658347E-2</v>
      </c>
      <c r="H93" s="20">
        <v>3.449277382337127E-3</v>
      </c>
      <c r="I93" s="20">
        <v>8.0163093053208945E-3</v>
      </c>
      <c r="K93" s="20">
        <v>2.8710319891305749E-2</v>
      </c>
      <c r="L93" s="20">
        <v>1.265819762489161E-2</v>
      </c>
      <c r="N93" s="20">
        <v>1.0177282094468861E-2</v>
      </c>
      <c r="O93" s="20">
        <v>0</v>
      </c>
      <c r="P93" s="20">
        <v>0</v>
      </c>
      <c r="Q93" s="20">
        <v>1.107760755825764E-2</v>
      </c>
      <c r="R93" s="20">
        <v>7.9773535456296937E-3</v>
      </c>
      <c r="S93" s="20">
        <v>1.5760933373431041E-2</v>
      </c>
      <c r="T93" s="20">
        <v>3.7328821395063973E-2</v>
      </c>
      <c r="U93" s="20">
        <v>4.9241633418028043E-2</v>
      </c>
      <c r="V93" s="20">
        <v>3.7216119901935539E-2</v>
      </c>
      <c r="W93" s="20">
        <v>1.9903266586420928E-2</v>
      </c>
      <c r="X93" s="20">
        <v>5.7392628174950822E-3</v>
      </c>
      <c r="Y93" s="20">
        <v>1.9362167118393819E-2</v>
      </c>
      <c r="AA93" s="20">
        <v>1.7102089859155581E-2</v>
      </c>
      <c r="AB93" s="20">
        <v>1.705816374215368E-2</v>
      </c>
      <c r="AC93" s="20">
        <v>2.0227382437040739E-2</v>
      </c>
      <c r="AD93" s="20">
        <v>2.8307020273011851E-2</v>
      </c>
      <c r="AF93" s="20">
        <v>0</v>
      </c>
      <c r="AG93" s="20">
        <v>0.1007744059581086</v>
      </c>
      <c r="AI93" s="20">
        <v>3.2528151569808469E-2</v>
      </c>
      <c r="AJ93" s="20">
        <v>3.2070669863570697E-2</v>
      </c>
      <c r="AK93" s="20">
        <v>1.4962960693378029E-2</v>
      </c>
      <c r="AL93" s="20">
        <v>2.886824295192628E-2</v>
      </c>
      <c r="AM93" s="20">
        <v>3.8427176607804849E-3</v>
      </c>
      <c r="AN93" s="20">
        <v>1.7226347858109389E-2</v>
      </c>
      <c r="AO93" s="20">
        <v>7.0861448936039547E-3</v>
      </c>
      <c r="AP93" s="20">
        <v>2.0359853142854031E-2</v>
      </c>
      <c r="AQ93" s="20">
        <v>2.0407923328356069E-2</v>
      </c>
      <c r="AS93" s="20">
        <v>1.844938412696984E-2</v>
      </c>
      <c r="AT93" s="20">
        <v>6.0172227799365721E-2</v>
      </c>
    </row>
    <row r="94" spans="2:46" ht="29" x14ac:dyDescent="0.35">
      <c r="B94" s="19" t="s">
        <v>120</v>
      </c>
      <c r="C94" s="20">
        <v>1.9294372057209509E-2</v>
      </c>
      <c r="D94" s="20">
        <v>5.5294276438017903E-2</v>
      </c>
      <c r="E94" s="20">
        <v>3.0651618261234991E-2</v>
      </c>
      <c r="F94" s="20">
        <v>2.4010875338574721E-2</v>
      </c>
      <c r="G94" s="20">
        <v>1.04745535266898E-2</v>
      </c>
      <c r="H94" s="20">
        <v>0</v>
      </c>
      <c r="I94" s="20">
        <v>2.3394406361094602E-3</v>
      </c>
      <c r="K94" s="20">
        <v>1.4662260284647651E-2</v>
      </c>
      <c r="L94" s="20">
        <v>2.389565111108842E-2</v>
      </c>
      <c r="N94" s="20">
        <v>0</v>
      </c>
      <c r="O94" s="20">
        <v>0</v>
      </c>
      <c r="P94" s="20">
        <v>0</v>
      </c>
      <c r="Q94" s="20">
        <v>0</v>
      </c>
      <c r="R94" s="20">
        <v>2.843040823852494E-2</v>
      </c>
      <c r="S94" s="20">
        <v>2.4206420706864702E-2</v>
      </c>
      <c r="T94" s="20">
        <v>1.2660376209029029E-2</v>
      </c>
      <c r="U94" s="20">
        <v>5.6915442934171792E-2</v>
      </c>
      <c r="V94" s="20">
        <v>3.0661964737545389E-2</v>
      </c>
      <c r="W94" s="20">
        <v>9.8192956055912634E-3</v>
      </c>
      <c r="X94" s="20">
        <v>5.7392628174950822E-3</v>
      </c>
      <c r="Y94" s="20">
        <v>2.434020058329436E-2</v>
      </c>
      <c r="AA94" s="20">
        <v>2.600435787347544E-2</v>
      </c>
      <c r="AB94" s="20">
        <v>1.993578116436959E-2</v>
      </c>
      <c r="AC94" s="20">
        <v>1.388070619463707E-2</v>
      </c>
      <c r="AD94" s="20">
        <v>1.6282373780887399E-2</v>
      </c>
      <c r="AF94" s="20">
        <v>0</v>
      </c>
      <c r="AG94" s="20">
        <v>9.4633993050299875E-2</v>
      </c>
      <c r="AI94" s="20">
        <v>9.3083144009078814E-3</v>
      </c>
      <c r="AJ94" s="20">
        <v>3.167725745859256E-2</v>
      </c>
      <c r="AK94" s="20">
        <v>1.3005267956590631E-2</v>
      </c>
      <c r="AL94" s="20">
        <v>6.3267284006565422E-2</v>
      </c>
      <c r="AM94" s="20">
        <v>2.060681116262016E-3</v>
      </c>
      <c r="AN94" s="20">
        <v>0</v>
      </c>
      <c r="AO94" s="20">
        <v>2.2525695496925058E-2</v>
      </c>
      <c r="AP94" s="20">
        <v>9.8847671783196464E-3</v>
      </c>
      <c r="AQ94" s="20">
        <v>1.367198536702448E-2</v>
      </c>
      <c r="AS94" s="20">
        <v>1.8440303011030772E-2</v>
      </c>
      <c r="AT94" s="20">
        <v>3.5433881618982387E-2</v>
      </c>
    </row>
    <row r="95" spans="2:46" ht="29" x14ac:dyDescent="0.35">
      <c r="B95" s="19" t="s">
        <v>121</v>
      </c>
      <c r="C95" s="20">
        <v>7.6048764342917024E-3</v>
      </c>
      <c r="D95" s="20">
        <v>2.4036547951742902E-2</v>
      </c>
      <c r="E95" s="20">
        <v>1.067038067537854E-2</v>
      </c>
      <c r="F95" s="20">
        <v>5.7689241041440301E-3</v>
      </c>
      <c r="G95" s="20">
        <v>5.5942183032895989E-3</v>
      </c>
      <c r="H95" s="20">
        <v>3.558325076970857E-3</v>
      </c>
      <c r="I95" s="20">
        <v>0</v>
      </c>
      <c r="K95" s="20">
        <v>8.669149860192623E-3</v>
      </c>
      <c r="L95" s="20">
        <v>6.5965795467287968E-3</v>
      </c>
      <c r="N95" s="20">
        <v>4.7141135914816187E-3</v>
      </c>
      <c r="O95" s="20">
        <v>0</v>
      </c>
      <c r="P95" s="20">
        <v>0</v>
      </c>
      <c r="Q95" s="20">
        <v>0</v>
      </c>
      <c r="R95" s="20">
        <v>4.46138731299497E-3</v>
      </c>
      <c r="S95" s="20">
        <v>4.9274055696185964E-3</v>
      </c>
      <c r="T95" s="20">
        <v>6.8065681434206927E-3</v>
      </c>
      <c r="U95" s="20">
        <v>2.0138127159244741E-2</v>
      </c>
      <c r="V95" s="20">
        <v>2.2040745428381799E-2</v>
      </c>
      <c r="W95" s="20">
        <v>7.0801018942140276E-3</v>
      </c>
      <c r="X95" s="20">
        <v>0</v>
      </c>
      <c r="Y95" s="20">
        <v>0</v>
      </c>
      <c r="AA95" s="20">
        <v>1.5226371812508729E-3</v>
      </c>
      <c r="AB95" s="20">
        <v>6.5953906457700186E-3</v>
      </c>
      <c r="AC95" s="20">
        <v>1.2115152116872179E-2</v>
      </c>
      <c r="AD95" s="20">
        <v>1.1294820690914991E-2</v>
      </c>
      <c r="AF95" s="20">
        <v>0</v>
      </c>
      <c r="AG95" s="20">
        <v>3.7299986830213308E-2</v>
      </c>
      <c r="AI95" s="20">
        <v>3.094156652065768E-3</v>
      </c>
      <c r="AJ95" s="20">
        <v>1.299529860921483E-2</v>
      </c>
      <c r="AK95" s="20">
        <v>0</v>
      </c>
      <c r="AL95" s="20">
        <v>1.386186832197308E-2</v>
      </c>
      <c r="AM95" s="20">
        <v>2.3349803963291409E-3</v>
      </c>
      <c r="AN95" s="20">
        <v>0</v>
      </c>
      <c r="AO95" s="20">
        <v>5.4968013895176212E-3</v>
      </c>
      <c r="AP95" s="20">
        <v>2.256402682145248E-2</v>
      </c>
      <c r="AQ95" s="20">
        <v>0</v>
      </c>
      <c r="AS95" s="20">
        <v>7.0069418049625394E-3</v>
      </c>
      <c r="AT95" s="20">
        <v>1.8904163898871569E-2</v>
      </c>
    </row>
    <row r="96" spans="2:46" x14ac:dyDescent="0.35">
      <c r="B96" s="19" t="s">
        <v>122</v>
      </c>
      <c r="C96" s="20">
        <v>6.1600963112530584E-3</v>
      </c>
      <c r="D96" s="20">
        <v>9.0758700501844623E-3</v>
      </c>
      <c r="E96" s="20">
        <v>5.1200641481952821E-3</v>
      </c>
      <c r="F96" s="20">
        <v>5.1893712250105683E-3</v>
      </c>
      <c r="G96" s="20">
        <v>1.224206624490622E-2</v>
      </c>
      <c r="H96" s="20">
        <v>3.372348956625477E-3</v>
      </c>
      <c r="I96" s="20">
        <v>2.789416602606975E-3</v>
      </c>
      <c r="K96" s="20">
        <v>8.7504646972528799E-3</v>
      </c>
      <c r="L96" s="20">
        <v>3.6558125737363319E-3</v>
      </c>
      <c r="N96" s="20">
        <v>0</v>
      </c>
      <c r="O96" s="20">
        <v>0</v>
      </c>
      <c r="P96" s="20">
        <v>0</v>
      </c>
      <c r="Q96" s="20">
        <v>1.0110066994593389E-2</v>
      </c>
      <c r="R96" s="20">
        <v>0</v>
      </c>
      <c r="S96" s="20">
        <v>0</v>
      </c>
      <c r="T96" s="20">
        <v>1.2413882997103311E-2</v>
      </c>
      <c r="U96" s="20">
        <v>0</v>
      </c>
      <c r="V96" s="20">
        <v>2.3060554938519721E-2</v>
      </c>
      <c r="W96" s="20">
        <v>9.6250581662057234E-3</v>
      </c>
      <c r="X96" s="20">
        <v>0</v>
      </c>
      <c r="Y96" s="20">
        <v>4.5057675656195711E-3</v>
      </c>
      <c r="AA96" s="20">
        <v>9.7037256782639969E-3</v>
      </c>
      <c r="AB96" s="20">
        <v>8.1171191941715008E-3</v>
      </c>
      <c r="AC96" s="20">
        <v>1.835462974112827E-3</v>
      </c>
      <c r="AD96" s="20">
        <v>4.1501589007852686E-3</v>
      </c>
      <c r="AF96" s="20">
        <v>0</v>
      </c>
      <c r="AG96" s="20">
        <v>3.0213707384712411E-2</v>
      </c>
      <c r="AI96" s="20">
        <v>1.593859744643094E-2</v>
      </c>
      <c r="AJ96" s="20">
        <v>1.9329847916244661E-3</v>
      </c>
      <c r="AK96" s="20">
        <v>1.9234433974584391E-2</v>
      </c>
      <c r="AL96" s="20">
        <v>4.4634715381109032E-3</v>
      </c>
      <c r="AM96" s="20">
        <v>1.8653094705547431E-3</v>
      </c>
      <c r="AN96" s="20">
        <v>0</v>
      </c>
      <c r="AO96" s="20">
        <v>7.5847190467232322E-3</v>
      </c>
      <c r="AP96" s="20">
        <v>1.0037513236384729E-2</v>
      </c>
      <c r="AQ96" s="20">
        <v>0</v>
      </c>
      <c r="AS96" s="20">
        <v>6.4860757073917311E-3</v>
      </c>
      <c r="AT96" s="20">
        <v>0</v>
      </c>
    </row>
    <row r="97" spans="2:46" x14ac:dyDescent="0.35">
      <c r="B97" s="19" t="s">
        <v>123</v>
      </c>
      <c r="C97" s="20">
        <v>5.518580033110463E-2</v>
      </c>
      <c r="D97" s="20">
        <v>8.5234917705079877E-2</v>
      </c>
      <c r="E97" s="20">
        <v>0.1228009305423782</v>
      </c>
      <c r="F97" s="20">
        <v>6.7688055565320121E-2</v>
      </c>
      <c r="G97" s="20">
        <v>5.2164393716641312E-2</v>
      </c>
      <c r="H97" s="20">
        <v>1.0363009423429151E-2</v>
      </c>
      <c r="I97" s="20">
        <v>2.7153335106790458E-3</v>
      </c>
      <c r="K97" s="20">
        <v>6.9607057084405247E-2</v>
      </c>
      <c r="L97" s="20">
        <v>4.1328648316946173E-2</v>
      </c>
      <c r="N97" s="20">
        <v>3.5037172123665333E-2</v>
      </c>
      <c r="O97" s="20">
        <v>1.372827211321526E-2</v>
      </c>
      <c r="P97" s="20">
        <v>2.444682599343604E-2</v>
      </c>
      <c r="Q97" s="20">
        <v>5.0471934293826182E-2</v>
      </c>
      <c r="R97" s="20">
        <v>6.4758540888029362E-2</v>
      </c>
      <c r="S97" s="20">
        <v>2.513789155635238E-2</v>
      </c>
      <c r="T97" s="20">
        <v>2.7588120544105411E-2</v>
      </c>
      <c r="U97" s="20">
        <v>4.2448695929689133E-2</v>
      </c>
      <c r="V97" s="20">
        <v>0.1608732128768415</v>
      </c>
      <c r="W97" s="20">
        <v>3.8648540806809767E-2</v>
      </c>
      <c r="X97" s="20">
        <v>3.1867153647919318E-2</v>
      </c>
      <c r="Y97" s="20">
        <v>3.7858525826650308E-2</v>
      </c>
      <c r="AA97" s="20">
        <v>0.10046756825993219</v>
      </c>
      <c r="AB97" s="20">
        <v>3.8761760231621013E-2</v>
      </c>
      <c r="AC97" s="20">
        <v>4.4484393391850653E-2</v>
      </c>
      <c r="AD97" s="20">
        <v>3.2381178288141993E-2</v>
      </c>
      <c r="AF97" s="20">
        <v>0</v>
      </c>
      <c r="AG97" s="20">
        <v>0.27067233022790071</v>
      </c>
      <c r="AI97" s="20">
        <v>7.841816104435588E-2</v>
      </c>
      <c r="AJ97" s="20">
        <v>0.1110517992360181</v>
      </c>
      <c r="AK97" s="20">
        <v>4.3437835375933508E-2</v>
      </c>
      <c r="AL97" s="20">
        <v>5.0046767483640932E-2</v>
      </c>
      <c r="AM97" s="20">
        <v>2.2090975594627679E-2</v>
      </c>
      <c r="AN97" s="20">
        <v>1.6480829511108609E-2</v>
      </c>
      <c r="AO97" s="20">
        <v>4.0474507912253141E-2</v>
      </c>
      <c r="AP97" s="20">
        <v>2.085097316886058E-2</v>
      </c>
      <c r="AQ97" s="20">
        <v>1.2620666188901199E-2</v>
      </c>
      <c r="AS97" s="20">
        <v>5.6619291787630192E-2</v>
      </c>
      <c r="AT97" s="20">
        <v>2.8096832322220669E-2</v>
      </c>
    </row>
    <row r="98" spans="2:46" ht="29" x14ac:dyDescent="0.35">
      <c r="B98" s="19" t="s">
        <v>124</v>
      </c>
      <c r="C98" s="20">
        <v>1.664107741316144E-2</v>
      </c>
      <c r="D98" s="20">
        <v>3.5548930629695608E-2</v>
      </c>
      <c r="E98" s="20">
        <v>1.6959350748776979E-2</v>
      </c>
      <c r="F98" s="20">
        <v>1.3617882762202211E-2</v>
      </c>
      <c r="G98" s="20">
        <v>1.496597646215311E-2</v>
      </c>
      <c r="H98" s="20">
        <v>2.436278024015754E-2</v>
      </c>
      <c r="I98" s="20">
        <v>2.415295164247828E-3</v>
      </c>
      <c r="K98" s="20">
        <v>1.699271802181938E-2</v>
      </c>
      <c r="L98" s="20">
        <v>1.5328754402603289E-2</v>
      </c>
      <c r="N98" s="20">
        <v>0</v>
      </c>
      <c r="O98" s="20">
        <v>1.236316060438792E-2</v>
      </c>
      <c r="P98" s="20">
        <v>0</v>
      </c>
      <c r="Q98" s="20">
        <v>9.4994960980067447E-3</v>
      </c>
      <c r="R98" s="20">
        <v>1.1672659651396069E-2</v>
      </c>
      <c r="S98" s="20">
        <v>1.0574703179315321E-2</v>
      </c>
      <c r="T98" s="20">
        <v>5.6998474400380911E-3</v>
      </c>
      <c r="U98" s="20">
        <v>3.3037154479718979E-2</v>
      </c>
      <c r="V98" s="20">
        <v>5.8792583494398212E-2</v>
      </c>
      <c r="W98" s="20">
        <v>3.6146708946995969E-3</v>
      </c>
      <c r="X98" s="20">
        <v>5.6012465626166484E-3</v>
      </c>
      <c r="Y98" s="20">
        <v>1.385328127167372E-2</v>
      </c>
      <c r="AA98" s="20">
        <v>2.278638345134236E-2</v>
      </c>
      <c r="AB98" s="20">
        <v>1.738263770197199E-2</v>
      </c>
      <c r="AC98" s="20">
        <v>1.4332329129505361E-2</v>
      </c>
      <c r="AD98" s="20">
        <v>1.13820878869658E-2</v>
      </c>
      <c r="AF98" s="20">
        <v>0</v>
      </c>
      <c r="AG98" s="20">
        <v>8.162025691207607E-2</v>
      </c>
      <c r="AI98" s="20">
        <v>1.571300241541225E-2</v>
      </c>
      <c r="AJ98" s="20">
        <v>2.55000460127544E-2</v>
      </c>
      <c r="AK98" s="20">
        <v>4.188757411118707E-2</v>
      </c>
      <c r="AL98" s="20">
        <v>3.1931957532307632E-2</v>
      </c>
      <c r="AM98" s="20">
        <v>4.3261044647404509E-3</v>
      </c>
      <c r="AN98" s="20">
        <v>0</v>
      </c>
      <c r="AO98" s="20">
        <v>1.28803280080234E-2</v>
      </c>
      <c r="AP98" s="20">
        <v>1.086715343649524E-2</v>
      </c>
      <c r="AQ98" s="20">
        <v>0</v>
      </c>
      <c r="AS98" s="20">
        <v>1.7521688379637679E-2</v>
      </c>
      <c r="AT98" s="20">
        <v>0</v>
      </c>
    </row>
    <row r="99" spans="2:46" x14ac:dyDescent="0.35">
      <c r="B99" s="19" t="s">
        <v>125</v>
      </c>
      <c r="C99" s="20">
        <v>3.507881930576444E-3</v>
      </c>
      <c r="D99" s="20">
        <v>8.9337273091596482E-3</v>
      </c>
      <c r="E99" s="20">
        <v>0</v>
      </c>
      <c r="F99" s="20">
        <v>5.5135581998509856E-3</v>
      </c>
      <c r="G99" s="20">
        <v>4.9117101457098102E-3</v>
      </c>
      <c r="H99" s="20">
        <v>3.4560959410779562E-3</v>
      </c>
      <c r="I99" s="20">
        <v>0</v>
      </c>
      <c r="K99" s="20">
        <v>2.6771311917703918E-3</v>
      </c>
      <c r="L99" s="20">
        <v>4.3332959212564227E-3</v>
      </c>
      <c r="N99" s="20">
        <v>5.1342417257729507E-3</v>
      </c>
      <c r="O99" s="20">
        <v>0</v>
      </c>
      <c r="P99" s="20">
        <v>7.7123040061407551E-3</v>
      </c>
      <c r="Q99" s="20">
        <v>1.092273746560932E-2</v>
      </c>
      <c r="R99" s="20">
        <v>0</v>
      </c>
      <c r="S99" s="20">
        <v>1.6013300893404619E-2</v>
      </c>
      <c r="T99" s="20">
        <v>0</v>
      </c>
      <c r="U99" s="20">
        <v>0</v>
      </c>
      <c r="V99" s="20">
        <v>3.6100066591261909E-3</v>
      </c>
      <c r="W99" s="20">
        <v>3.3329922658648422E-3</v>
      </c>
      <c r="X99" s="20">
        <v>0</v>
      </c>
      <c r="Y99" s="20">
        <v>0</v>
      </c>
      <c r="AA99" s="20">
        <v>1.4320127336784731E-3</v>
      </c>
      <c r="AB99" s="20">
        <v>3.205956769088583E-3</v>
      </c>
      <c r="AC99" s="20">
        <v>1.8264332318028121E-3</v>
      </c>
      <c r="AD99" s="20">
        <v>7.5655925084352951E-3</v>
      </c>
      <c r="AF99" s="20">
        <v>0</v>
      </c>
      <c r="AG99" s="20">
        <v>1.7205269663876008E-2</v>
      </c>
      <c r="AI99" s="20">
        <v>0</v>
      </c>
      <c r="AJ99" s="20">
        <v>7.5708229023336293E-3</v>
      </c>
      <c r="AK99" s="20">
        <v>0</v>
      </c>
      <c r="AL99" s="20">
        <v>0</v>
      </c>
      <c r="AM99" s="20">
        <v>2.2454794392340908E-3</v>
      </c>
      <c r="AN99" s="20">
        <v>0</v>
      </c>
      <c r="AO99" s="20">
        <v>5.6533347815481798E-3</v>
      </c>
      <c r="AP99" s="20">
        <v>0</v>
      </c>
      <c r="AQ99" s="20">
        <v>1.275893699109411E-2</v>
      </c>
      <c r="AS99" s="20">
        <v>3.6935116960341969E-3</v>
      </c>
      <c r="AT99" s="20">
        <v>0</v>
      </c>
    </row>
    <row r="100" spans="2:46" ht="29" x14ac:dyDescent="0.35">
      <c r="B100" s="19" t="s">
        <v>126</v>
      </c>
      <c r="C100" s="20">
        <v>2.730650558473444E-3</v>
      </c>
      <c r="D100" s="20">
        <v>3.1483154375748679E-3</v>
      </c>
      <c r="E100" s="20">
        <v>5.4483616445373528E-3</v>
      </c>
      <c r="F100" s="20">
        <v>5.2053913546551648E-3</v>
      </c>
      <c r="G100" s="20">
        <v>0</v>
      </c>
      <c r="H100" s="20">
        <v>0</v>
      </c>
      <c r="I100" s="20">
        <v>2.2822348390206569E-3</v>
      </c>
      <c r="K100" s="20">
        <v>1.8481474416977991E-3</v>
      </c>
      <c r="L100" s="20">
        <v>3.6034401742924892E-3</v>
      </c>
      <c r="N100" s="20">
        <v>4.8945154801662127E-3</v>
      </c>
      <c r="O100" s="20">
        <v>0</v>
      </c>
      <c r="P100" s="20">
        <v>0</v>
      </c>
      <c r="Q100" s="20">
        <v>0</v>
      </c>
      <c r="R100" s="20">
        <v>1.2529711655997771E-2</v>
      </c>
      <c r="S100" s="20">
        <v>5.9606835863814439E-3</v>
      </c>
      <c r="T100" s="20">
        <v>0</v>
      </c>
      <c r="U100" s="20">
        <v>0</v>
      </c>
      <c r="V100" s="20">
        <v>0</v>
      </c>
      <c r="W100" s="20">
        <v>3.3213100124953061E-3</v>
      </c>
      <c r="X100" s="20">
        <v>0</v>
      </c>
      <c r="Y100" s="20">
        <v>0</v>
      </c>
      <c r="AA100" s="20">
        <v>5.0210822920823857E-3</v>
      </c>
      <c r="AB100" s="20">
        <v>1.7487577659089141E-3</v>
      </c>
      <c r="AC100" s="20">
        <v>2.0018802460190781E-3</v>
      </c>
      <c r="AD100" s="20">
        <v>1.9408188762333009E-3</v>
      </c>
      <c r="AF100" s="20">
        <v>0</v>
      </c>
      <c r="AG100" s="20">
        <v>1.33931472455884E-2</v>
      </c>
      <c r="AI100" s="20">
        <v>0</v>
      </c>
      <c r="AJ100" s="20">
        <v>3.9052392766640602E-3</v>
      </c>
      <c r="AK100" s="20">
        <v>0</v>
      </c>
      <c r="AL100" s="20">
        <v>9.495665891696075E-3</v>
      </c>
      <c r="AM100" s="20">
        <v>0</v>
      </c>
      <c r="AN100" s="20">
        <v>0</v>
      </c>
      <c r="AO100" s="20">
        <v>6.2823465123483368E-3</v>
      </c>
      <c r="AP100" s="20">
        <v>0</v>
      </c>
      <c r="AQ100" s="20">
        <v>7.0670536526553406E-3</v>
      </c>
      <c r="AS100" s="20">
        <v>2.875150867420048E-3</v>
      </c>
      <c r="AT100" s="20">
        <v>0</v>
      </c>
    </row>
    <row r="101" spans="2:46" x14ac:dyDescent="0.35">
      <c r="B101" s="19" t="s">
        <v>103</v>
      </c>
      <c r="C101" s="20">
        <v>4.1631037903451587E-3</v>
      </c>
      <c r="D101" s="20">
        <v>5.8855893869617379E-3</v>
      </c>
      <c r="E101" s="20">
        <v>0</v>
      </c>
      <c r="F101" s="20">
        <v>8.0053142984174396E-3</v>
      </c>
      <c r="G101" s="20">
        <v>5.5917768738623806E-3</v>
      </c>
      <c r="H101" s="20">
        <v>3.3775197362860112E-3</v>
      </c>
      <c r="I101" s="20">
        <v>2.634415099422738E-3</v>
      </c>
      <c r="K101" s="20">
        <v>4.6886561692388116E-3</v>
      </c>
      <c r="L101" s="20">
        <v>3.6668493135417232E-3</v>
      </c>
      <c r="N101" s="20">
        <v>0</v>
      </c>
      <c r="O101" s="20">
        <v>0</v>
      </c>
      <c r="P101" s="20">
        <v>0</v>
      </c>
      <c r="Q101" s="20">
        <v>0</v>
      </c>
      <c r="R101" s="20">
        <v>4.3115668763070453E-3</v>
      </c>
      <c r="S101" s="20">
        <v>0</v>
      </c>
      <c r="T101" s="20">
        <v>6.40948182047803E-3</v>
      </c>
      <c r="U101" s="20">
        <v>5.0369755949201209E-3</v>
      </c>
      <c r="V101" s="20">
        <v>1.394457091113695E-2</v>
      </c>
      <c r="W101" s="20">
        <v>0</v>
      </c>
      <c r="X101" s="20">
        <v>0</v>
      </c>
      <c r="Y101" s="20">
        <v>9.2847220570911968E-3</v>
      </c>
      <c r="AA101" s="20">
        <v>3.2764000272459928E-3</v>
      </c>
      <c r="AB101" s="20">
        <v>3.4467081485871119E-3</v>
      </c>
      <c r="AC101" s="20">
        <v>8.5933969918581543E-3</v>
      </c>
      <c r="AD101" s="20">
        <v>1.990510378397464E-3</v>
      </c>
      <c r="AF101" s="20">
        <v>0</v>
      </c>
      <c r="AG101" s="20">
        <v>0</v>
      </c>
      <c r="AI101" s="20">
        <v>0</v>
      </c>
      <c r="AJ101" s="20">
        <v>3.6523707406317268E-3</v>
      </c>
      <c r="AK101" s="20">
        <v>0</v>
      </c>
      <c r="AL101" s="20">
        <v>4.5305350627301592E-3</v>
      </c>
      <c r="AM101" s="20">
        <v>1.9991973056224391E-3</v>
      </c>
      <c r="AN101" s="20">
        <v>0</v>
      </c>
      <c r="AO101" s="20">
        <v>6.2444325760144786E-3</v>
      </c>
      <c r="AP101" s="20">
        <v>1.227927308819138E-2</v>
      </c>
      <c r="AQ101" s="20">
        <v>1.4435212792002919E-2</v>
      </c>
      <c r="AS101" s="20">
        <v>4.3834065244371988E-3</v>
      </c>
      <c r="AT101" s="20">
        <v>0</v>
      </c>
    </row>
    <row r="103" spans="2:46" ht="72.5" x14ac:dyDescent="0.35">
      <c r="B103" s="17" t="s">
        <v>127</v>
      </c>
    </row>
    <row r="104" spans="2:46" x14ac:dyDescent="0.35">
      <c r="B104" s="18" t="s">
        <v>16</v>
      </c>
    </row>
    <row r="105" spans="2:46" x14ac:dyDescent="0.35">
      <c r="B105" s="19" t="s">
        <v>128</v>
      </c>
      <c r="C105" s="20">
        <v>5.0607713381388897E-3</v>
      </c>
      <c r="D105" s="20">
        <v>9.2580867410785618E-3</v>
      </c>
      <c r="E105" s="20">
        <v>0</v>
      </c>
      <c r="F105" s="20">
        <v>2.8104955282939239E-3</v>
      </c>
      <c r="G105" s="20">
        <v>5.2099331655238766E-3</v>
      </c>
      <c r="H105" s="20">
        <v>1.344146433974309E-2</v>
      </c>
      <c r="I105" s="20">
        <v>2.4519481046447731E-3</v>
      </c>
      <c r="K105" s="20">
        <v>3.6628907306354248E-3</v>
      </c>
      <c r="L105" s="20">
        <v>6.4462527915201987E-3</v>
      </c>
      <c r="N105" s="20">
        <v>0</v>
      </c>
      <c r="O105" s="20">
        <v>0</v>
      </c>
      <c r="P105" s="20">
        <v>1.0023247468063681E-2</v>
      </c>
      <c r="Q105" s="20">
        <v>0</v>
      </c>
      <c r="R105" s="20">
        <v>9.2448618844335698E-3</v>
      </c>
      <c r="S105" s="20">
        <v>0</v>
      </c>
      <c r="T105" s="20">
        <v>6.2719759935811782E-3</v>
      </c>
      <c r="U105" s="20">
        <v>2.0085933957061829E-2</v>
      </c>
      <c r="V105" s="20">
        <v>6.20933547761907E-3</v>
      </c>
      <c r="W105" s="20">
        <v>3.2777771125827452E-3</v>
      </c>
      <c r="X105" s="20">
        <v>0</v>
      </c>
      <c r="Y105" s="20">
        <v>0</v>
      </c>
      <c r="AA105" s="20">
        <v>6.6555742302351912E-3</v>
      </c>
      <c r="AB105" s="20">
        <v>3.7003180292424138E-3</v>
      </c>
      <c r="AC105" s="20">
        <v>2.2798552863930351E-3</v>
      </c>
      <c r="AD105" s="20">
        <v>7.2379905066872804E-3</v>
      </c>
      <c r="AF105" s="20">
        <v>4.7562360881487648E-3</v>
      </c>
      <c r="AG105" s="20">
        <v>6.3470215446995628E-3</v>
      </c>
      <c r="AI105" s="20">
        <v>6.4576989406527601E-3</v>
      </c>
      <c r="AJ105" s="20">
        <v>3.8749424382410031E-3</v>
      </c>
      <c r="AK105" s="20">
        <v>6.6541904974271827E-3</v>
      </c>
      <c r="AL105" s="20">
        <v>9.2220754519779617E-3</v>
      </c>
      <c r="AM105" s="20">
        <v>4.6935551461713609E-3</v>
      </c>
      <c r="AN105" s="20">
        <v>0</v>
      </c>
      <c r="AO105" s="20">
        <v>0</v>
      </c>
      <c r="AP105" s="20">
        <v>0</v>
      </c>
      <c r="AQ105" s="20">
        <v>1.496366570222808E-2</v>
      </c>
      <c r="AS105" s="20">
        <v>5.3285767589386912E-3</v>
      </c>
      <c r="AT105" s="20">
        <v>0</v>
      </c>
    </row>
    <row r="106" spans="2:46" x14ac:dyDescent="0.35">
      <c r="B106" s="19" t="s">
        <v>129</v>
      </c>
      <c r="C106" s="20">
        <v>0.51146520180079769</v>
      </c>
      <c r="D106" s="20">
        <v>0.32754902961207222</v>
      </c>
      <c r="E106" s="20">
        <v>0.4934549131109256</v>
      </c>
      <c r="F106" s="20">
        <v>0.47403752183481429</v>
      </c>
      <c r="G106" s="20">
        <v>0.49406635170733831</v>
      </c>
      <c r="H106" s="20">
        <v>0.60642171971876058</v>
      </c>
      <c r="I106" s="20">
        <v>0.62952231029399597</v>
      </c>
      <c r="K106" s="20">
        <v>0.5041054229441434</v>
      </c>
      <c r="L106" s="20">
        <v>0.51969224945172532</v>
      </c>
      <c r="N106" s="20">
        <v>0.56033392527003889</v>
      </c>
      <c r="O106" s="20">
        <v>0.80754410421558664</v>
      </c>
      <c r="P106" s="20">
        <v>0.41383890105156779</v>
      </c>
      <c r="Q106" s="20">
        <v>0.50903325403077437</v>
      </c>
      <c r="R106" s="20">
        <v>0.53358572959336925</v>
      </c>
      <c r="S106" s="20">
        <v>0.51137049206976282</v>
      </c>
      <c r="T106" s="20">
        <v>0.41656009458748561</v>
      </c>
      <c r="U106" s="20">
        <v>0.49922931669023268</v>
      </c>
      <c r="V106" s="20">
        <v>0.56180755933649662</v>
      </c>
      <c r="W106" s="20">
        <v>0.4545263181753092</v>
      </c>
      <c r="X106" s="20">
        <v>0.5001986955613239</v>
      </c>
      <c r="Y106" s="20">
        <v>0.49326343668294959</v>
      </c>
      <c r="AA106" s="20">
        <v>0.61706699798946041</v>
      </c>
      <c r="AB106" s="20">
        <v>0.51418498105381949</v>
      </c>
      <c r="AC106" s="20">
        <v>0.47646852905965309</v>
      </c>
      <c r="AD106" s="20">
        <v>0.42470083583634088</v>
      </c>
      <c r="AF106" s="20">
        <v>0.5089869438903869</v>
      </c>
      <c r="AG106" s="20">
        <v>0.52293227943988574</v>
      </c>
      <c r="AI106" s="20">
        <v>0.65332054466280498</v>
      </c>
      <c r="AJ106" s="20">
        <v>0.53828879616911252</v>
      </c>
      <c r="AK106" s="20">
        <v>0.49030122310861479</v>
      </c>
      <c r="AL106" s="20">
        <v>0.3070756617113703</v>
      </c>
      <c r="AM106" s="20">
        <v>0.53780838058716496</v>
      </c>
      <c r="AN106" s="20">
        <v>0.61257018506325001</v>
      </c>
      <c r="AO106" s="20">
        <v>0.30761580566058938</v>
      </c>
      <c r="AP106" s="20">
        <v>0.46695045462203372</v>
      </c>
      <c r="AQ106" s="20">
        <v>0.59513901511914202</v>
      </c>
      <c r="AS106" s="20">
        <v>0.51679222292829852</v>
      </c>
      <c r="AT106" s="20">
        <v>0.41079944320933798</v>
      </c>
    </row>
    <row r="107" spans="2:46" x14ac:dyDescent="0.35">
      <c r="B107" s="19" t="s">
        <v>130</v>
      </c>
      <c r="C107" s="20">
        <v>1.109727349355526E-2</v>
      </c>
      <c r="D107" s="20">
        <v>2.3387093880654509E-2</v>
      </c>
      <c r="E107" s="20">
        <v>2.1170388492079879E-2</v>
      </c>
      <c r="F107" s="20">
        <v>1.0631594410064589E-2</v>
      </c>
      <c r="G107" s="20">
        <v>4.8101047406591026E-3</v>
      </c>
      <c r="H107" s="20">
        <v>7.314598453606728E-3</v>
      </c>
      <c r="I107" s="20">
        <v>2.7510781750164069E-3</v>
      </c>
      <c r="K107" s="20">
        <v>1.225378776464519E-2</v>
      </c>
      <c r="L107" s="20">
        <v>1.0013094697778099E-2</v>
      </c>
      <c r="N107" s="20">
        <v>4.9874934690978109E-3</v>
      </c>
      <c r="O107" s="20">
        <v>0</v>
      </c>
      <c r="P107" s="20">
        <v>0</v>
      </c>
      <c r="Q107" s="20">
        <v>2.2697780214328809E-2</v>
      </c>
      <c r="R107" s="20">
        <v>1.255266594686387E-2</v>
      </c>
      <c r="S107" s="20">
        <v>0</v>
      </c>
      <c r="T107" s="20">
        <v>2.4043615399546019E-2</v>
      </c>
      <c r="U107" s="20">
        <v>1.868203545209263E-2</v>
      </c>
      <c r="V107" s="20">
        <v>1.9849834560312429E-2</v>
      </c>
      <c r="W107" s="20">
        <v>6.4266246518638274E-3</v>
      </c>
      <c r="X107" s="20">
        <v>0</v>
      </c>
      <c r="Y107" s="20">
        <v>1.534413565228241E-2</v>
      </c>
      <c r="AA107" s="20">
        <v>9.1593518657350787E-3</v>
      </c>
      <c r="AB107" s="20">
        <v>8.5301664463938113E-3</v>
      </c>
      <c r="AC107" s="20">
        <v>1.59366035597856E-2</v>
      </c>
      <c r="AD107" s="20">
        <v>1.166953922318445E-2</v>
      </c>
      <c r="AF107" s="20">
        <v>2.3808878950838598E-3</v>
      </c>
      <c r="AG107" s="20">
        <v>4.5181160057744363E-2</v>
      </c>
      <c r="AI107" s="20">
        <v>1.934220602874593E-2</v>
      </c>
      <c r="AJ107" s="20">
        <v>1.7047877775905319E-2</v>
      </c>
      <c r="AK107" s="20">
        <v>1.342736471431164E-2</v>
      </c>
      <c r="AL107" s="20">
        <v>4.7039116830019162E-3</v>
      </c>
      <c r="AM107" s="20">
        <v>3.8427176607804849E-3</v>
      </c>
      <c r="AN107" s="20">
        <v>1.6207492203292279E-2</v>
      </c>
      <c r="AO107" s="20">
        <v>5.8290275685797177E-3</v>
      </c>
      <c r="AP107" s="20">
        <v>5.1185183768844974E-3</v>
      </c>
      <c r="AQ107" s="20">
        <v>1.5056379663926259E-2</v>
      </c>
      <c r="AS107" s="20">
        <v>1.027626128226908E-2</v>
      </c>
      <c r="AT107" s="20">
        <v>2.6612101590500849E-2</v>
      </c>
    </row>
    <row r="108" spans="2:46" x14ac:dyDescent="0.35">
      <c r="B108" s="19" t="s">
        <v>131</v>
      </c>
      <c r="C108" s="20">
        <v>5.4798080292768392E-2</v>
      </c>
      <c r="D108" s="20">
        <v>0.1480533230667721</v>
      </c>
      <c r="E108" s="20">
        <v>0.1057491923656281</v>
      </c>
      <c r="F108" s="20">
        <v>5.4895536472919428E-2</v>
      </c>
      <c r="G108" s="20">
        <v>3.413833430851361E-2</v>
      </c>
      <c r="H108" s="20">
        <v>3.584128085722422E-3</v>
      </c>
      <c r="I108" s="20">
        <v>2.3394406361094602E-3</v>
      </c>
      <c r="K108" s="20">
        <v>5.5924865879230123E-2</v>
      </c>
      <c r="L108" s="20">
        <v>5.3920421227176843E-2</v>
      </c>
      <c r="N108" s="20">
        <v>1.490501577615946E-2</v>
      </c>
      <c r="O108" s="20">
        <v>1.4664967060337739E-2</v>
      </c>
      <c r="P108" s="20">
        <v>7.7123040061407551E-3</v>
      </c>
      <c r="Q108" s="20">
        <v>1.092273746560932E-2</v>
      </c>
      <c r="R108" s="20">
        <v>9.282943002863292E-2</v>
      </c>
      <c r="S108" s="20">
        <v>5.9751146797066793E-2</v>
      </c>
      <c r="T108" s="20">
        <v>4.6296086656395112E-2</v>
      </c>
      <c r="U108" s="20">
        <v>0.11985637575862949</v>
      </c>
      <c r="V108" s="20">
        <v>0.1130778724690109</v>
      </c>
      <c r="W108" s="20">
        <v>2.6104061085705739E-2</v>
      </c>
      <c r="X108" s="20">
        <v>5.4181478801790294E-3</v>
      </c>
      <c r="Y108" s="20">
        <v>3.8972980906256852E-2</v>
      </c>
      <c r="AA108" s="20">
        <v>5.799277075477318E-2</v>
      </c>
      <c r="AB108" s="20">
        <v>4.2921232788120489E-2</v>
      </c>
      <c r="AC108" s="20">
        <v>5.0172464982195963E-2</v>
      </c>
      <c r="AD108" s="20">
        <v>6.8141391877177812E-2</v>
      </c>
      <c r="AF108" s="20">
        <v>8.5709376896199348E-3</v>
      </c>
      <c r="AG108" s="20">
        <v>0.2354783374697893</v>
      </c>
      <c r="AI108" s="20">
        <v>2.513629751252271E-2</v>
      </c>
      <c r="AJ108" s="20">
        <v>8.8021203968246711E-2</v>
      </c>
      <c r="AK108" s="20">
        <v>4.1626304597594657E-2</v>
      </c>
      <c r="AL108" s="20">
        <v>0.14726988926601081</v>
      </c>
      <c r="AM108" s="20">
        <v>1.2768838264449019E-2</v>
      </c>
      <c r="AN108" s="20">
        <v>0</v>
      </c>
      <c r="AO108" s="20">
        <v>3.5291207603627653E-2</v>
      </c>
      <c r="AP108" s="20">
        <v>4.2856873321321938E-2</v>
      </c>
      <c r="AQ108" s="20">
        <v>8.2308859473975232E-2</v>
      </c>
      <c r="AS108" s="20">
        <v>5.3432732255860087E-2</v>
      </c>
      <c r="AT108" s="20">
        <v>8.0599328793018524E-2</v>
      </c>
    </row>
    <row r="109" spans="2:46" x14ac:dyDescent="0.35">
      <c r="B109" s="19" t="s">
        <v>132</v>
      </c>
      <c r="C109" s="20">
        <v>4.0601774306577446E-3</v>
      </c>
      <c r="D109" s="20">
        <v>9.0433837120668867E-3</v>
      </c>
      <c r="E109" s="20">
        <v>5.1205385350598506E-3</v>
      </c>
      <c r="F109" s="20">
        <v>3.0217619582782549E-3</v>
      </c>
      <c r="G109" s="20">
        <v>2.4921497414630632E-3</v>
      </c>
      <c r="H109" s="20">
        <v>7.033405468059549E-3</v>
      </c>
      <c r="I109" s="20">
        <v>0</v>
      </c>
      <c r="K109" s="20">
        <v>4.5598251289478108E-3</v>
      </c>
      <c r="L109" s="20">
        <v>3.588798920392401E-3</v>
      </c>
      <c r="N109" s="20">
        <v>0</v>
      </c>
      <c r="O109" s="20">
        <v>0</v>
      </c>
      <c r="P109" s="20">
        <v>8.591243386088682E-3</v>
      </c>
      <c r="Q109" s="20">
        <v>0</v>
      </c>
      <c r="R109" s="20">
        <v>4.5753124012341767E-3</v>
      </c>
      <c r="S109" s="20">
        <v>4.9827839437375822E-3</v>
      </c>
      <c r="T109" s="20">
        <v>5.8298696577855193E-3</v>
      </c>
      <c r="U109" s="20">
        <v>4.7306255198837997E-3</v>
      </c>
      <c r="V109" s="20">
        <v>1.0169425983613921E-2</v>
      </c>
      <c r="W109" s="20">
        <v>3.6050687439308018E-3</v>
      </c>
      <c r="X109" s="20">
        <v>0</v>
      </c>
      <c r="Y109" s="20">
        <v>0</v>
      </c>
      <c r="AA109" s="20">
        <v>3.0571849686166219E-3</v>
      </c>
      <c r="AB109" s="20">
        <v>5.3823664999572349E-3</v>
      </c>
      <c r="AC109" s="20">
        <v>0</v>
      </c>
      <c r="AD109" s="20">
        <v>7.3693413906806777E-3</v>
      </c>
      <c r="AF109" s="20">
        <v>4.0473276427795794E-3</v>
      </c>
      <c r="AG109" s="20">
        <v>4.1929948349654633E-3</v>
      </c>
      <c r="AI109" s="20">
        <v>3.4885324731390838E-3</v>
      </c>
      <c r="AJ109" s="20">
        <v>1.8228945068687E-3</v>
      </c>
      <c r="AK109" s="20">
        <v>6.3760063047993186E-3</v>
      </c>
      <c r="AL109" s="20">
        <v>5.0622072076636953E-3</v>
      </c>
      <c r="AM109" s="20">
        <v>3.805949937777589E-3</v>
      </c>
      <c r="AN109" s="20">
        <v>0</v>
      </c>
      <c r="AO109" s="20">
        <v>0</v>
      </c>
      <c r="AP109" s="20">
        <v>0</v>
      </c>
      <c r="AQ109" s="20">
        <v>2.253598653443244E-2</v>
      </c>
      <c r="AS109" s="20">
        <v>3.3118526540174692E-3</v>
      </c>
      <c r="AT109" s="20">
        <v>1.8201416879546111E-2</v>
      </c>
    </row>
    <row r="110" spans="2:46" x14ac:dyDescent="0.35">
      <c r="B110" s="19" t="s">
        <v>133</v>
      </c>
      <c r="C110" s="20">
        <v>6.4911858257780571E-3</v>
      </c>
      <c r="D110" s="20">
        <v>6.1076890537524542E-3</v>
      </c>
      <c r="E110" s="20">
        <v>7.9609774759169406E-3</v>
      </c>
      <c r="F110" s="20">
        <v>8.2880938992265802E-3</v>
      </c>
      <c r="G110" s="20">
        <v>7.4535860763380764E-3</v>
      </c>
      <c r="H110" s="20">
        <v>3.584128085722422E-3</v>
      </c>
      <c r="I110" s="20">
        <v>5.2652311303044881E-3</v>
      </c>
      <c r="K110" s="20">
        <v>5.4952355954087503E-3</v>
      </c>
      <c r="L110" s="20">
        <v>7.490021659816817E-3</v>
      </c>
      <c r="N110" s="20">
        <v>0</v>
      </c>
      <c r="O110" s="20">
        <v>0</v>
      </c>
      <c r="P110" s="20">
        <v>0</v>
      </c>
      <c r="Q110" s="20">
        <v>1.04127367714008E-2</v>
      </c>
      <c r="R110" s="20">
        <v>4.5753124012341767E-3</v>
      </c>
      <c r="S110" s="20">
        <v>0</v>
      </c>
      <c r="T110" s="20">
        <v>0</v>
      </c>
      <c r="U110" s="20">
        <v>3.021006111532977E-2</v>
      </c>
      <c r="V110" s="20">
        <v>3.9849356225344123E-3</v>
      </c>
      <c r="W110" s="20">
        <v>3.6998259735716672E-3</v>
      </c>
      <c r="X110" s="20">
        <v>6.294038653511789E-3</v>
      </c>
      <c r="Y110" s="20">
        <v>1.461385333161614E-2</v>
      </c>
      <c r="AA110" s="20">
        <v>3.171462419169927E-3</v>
      </c>
      <c r="AB110" s="20">
        <v>3.5424184746268659E-3</v>
      </c>
      <c r="AC110" s="20">
        <v>6.3549209055372901E-3</v>
      </c>
      <c r="AD110" s="20">
        <v>1.3303271494401371E-2</v>
      </c>
      <c r="AF110" s="20">
        <v>1.811289081187836E-3</v>
      </c>
      <c r="AG110" s="20">
        <v>2.4801978298945749E-2</v>
      </c>
      <c r="AI110" s="20">
        <v>6.428377379891906E-3</v>
      </c>
      <c r="AJ110" s="20">
        <v>8.0396001413580859E-3</v>
      </c>
      <c r="AK110" s="20">
        <v>0</v>
      </c>
      <c r="AL110" s="20">
        <v>9.8126841291178886E-3</v>
      </c>
      <c r="AM110" s="20">
        <v>0</v>
      </c>
      <c r="AN110" s="20">
        <v>0</v>
      </c>
      <c r="AO110" s="20">
        <v>1.2475516115443709E-2</v>
      </c>
      <c r="AP110" s="20">
        <v>5.0043612601718178E-3</v>
      </c>
      <c r="AQ110" s="20">
        <v>2.2133934656117321E-2</v>
      </c>
      <c r="AS110" s="20">
        <v>5.8675713711394406E-3</v>
      </c>
      <c r="AT110" s="20">
        <v>1.8275749964393781E-2</v>
      </c>
    </row>
    <row r="111" spans="2:46" x14ac:dyDescent="0.35">
      <c r="B111" s="19" t="s">
        <v>134</v>
      </c>
      <c r="C111" s="20">
        <v>0.37460606872282642</v>
      </c>
      <c r="D111" s="20">
        <v>0.44218577750587368</v>
      </c>
      <c r="E111" s="20">
        <v>0.33390101245064951</v>
      </c>
      <c r="F111" s="20">
        <v>0.41498930206885049</v>
      </c>
      <c r="G111" s="20">
        <v>0.40201188927006132</v>
      </c>
      <c r="H111" s="20">
        <v>0.33781837789727331</v>
      </c>
      <c r="I111" s="20">
        <v>0.33217134278659338</v>
      </c>
      <c r="K111" s="20">
        <v>0.38597962742547148</v>
      </c>
      <c r="L111" s="20">
        <v>0.36410711440975918</v>
      </c>
      <c r="N111" s="20">
        <v>0.39727063914257887</v>
      </c>
      <c r="O111" s="20">
        <v>0.14500855823599651</v>
      </c>
      <c r="P111" s="20">
        <v>0.52187913739567171</v>
      </c>
      <c r="Q111" s="20">
        <v>0.41236392419046669</v>
      </c>
      <c r="R111" s="20">
        <v>0.31215136840258673</v>
      </c>
      <c r="S111" s="20">
        <v>0.36395524138039143</v>
      </c>
      <c r="T111" s="20">
        <v>0.48747720842270909</v>
      </c>
      <c r="U111" s="20">
        <v>0.29552764995014019</v>
      </c>
      <c r="V111" s="20">
        <v>0.24219323937728651</v>
      </c>
      <c r="W111" s="20">
        <v>0.46172191349817798</v>
      </c>
      <c r="X111" s="20">
        <v>0.46199170229078912</v>
      </c>
      <c r="Y111" s="20">
        <v>0.40861971571063982</v>
      </c>
      <c r="AA111" s="20">
        <v>0.28680750604661892</v>
      </c>
      <c r="AB111" s="20">
        <v>0.40710016709334679</v>
      </c>
      <c r="AC111" s="20">
        <v>0.40898939182954108</v>
      </c>
      <c r="AD111" s="20">
        <v>0.40614392173956843</v>
      </c>
      <c r="AF111" s="20">
        <v>0.43604490976874588</v>
      </c>
      <c r="AG111" s="20">
        <v>0.13846079976504849</v>
      </c>
      <c r="AI111" s="20">
        <v>0.26861201941047741</v>
      </c>
      <c r="AJ111" s="20">
        <v>0.31516226728004137</v>
      </c>
      <c r="AK111" s="20">
        <v>0.43567277298859208</v>
      </c>
      <c r="AL111" s="20">
        <v>0.47705651729771997</v>
      </c>
      <c r="AM111" s="20">
        <v>0.40961126938226822</v>
      </c>
      <c r="AN111" s="20">
        <v>0.37122232273345768</v>
      </c>
      <c r="AO111" s="20">
        <v>0.55140972831792745</v>
      </c>
      <c r="AP111" s="20">
        <v>0.39315822361637809</v>
      </c>
      <c r="AQ111" s="20">
        <v>0.25754557202645179</v>
      </c>
      <c r="AS111" s="20">
        <v>0.37564901590315941</v>
      </c>
      <c r="AT111" s="20">
        <v>0.35489729217282612</v>
      </c>
    </row>
    <row r="112" spans="2:46" x14ac:dyDescent="0.35">
      <c r="B112" s="19" t="s">
        <v>135</v>
      </c>
      <c r="C112" s="20">
        <v>7.4336420207802619E-3</v>
      </c>
      <c r="D112" s="20">
        <v>9.7602975565754049E-3</v>
      </c>
      <c r="E112" s="20">
        <v>0</v>
      </c>
      <c r="F112" s="20">
        <v>2.7965052870227349E-3</v>
      </c>
      <c r="G112" s="20">
        <v>7.6194390694477188E-3</v>
      </c>
      <c r="H112" s="20">
        <v>1.12043332932232E-2</v>
      </c>
      <c r="I112" s="20">
        <v>1.2993932963710261E-2</v>
      </c>
      <c r="K112" s="20">
        <v>5.8198225593457144E-3</v>
      </c>
      <c r="L112" s="20">
        <v>8.0447630603192044E-3</v>
      </c>
      <c r="N112" s="20">
        <v>1.7514206264936761E-2</v>
      </c>
      <c r="O112" s="20">
        <v>0</v>
      </c>
      <c r="P112" s="20">
        <v>1.9574527493779831E-2</v>
      </c>
      <c r="Q112" s="20">
        <v>1.2439795713738291E-2</v>
      </c>
      <c r="R112" s="20">
        <v>9.6904418948683627E-3</v>
      </c>
      <c r="S112" s="20">
        <v>1.107363474332332E-2</v>
      </c>
      <c r="T112" s="20">
        <v>0</v>
      </c>
      <c r="U112" s="20">
        <v>5.0845490033235253E-3</v>
      </c>
      <c r="V112" s="20">
        <v>8.12948015034776E-3</v>
      </c>
      <c r="W112" s="20">
        <v>0</v>
      </c>
      <c r="X112" s="20">
        <v>0</v>
      </c>
      <c r="Y112" s="20">
        <v>9.2704525965448797E-3</v>
      </c>
      <c r="AA112" s="20">
        <v>0</v>
      </c>
      <c r="AB112" s="20">
        <v>1.081176239628436E-2</v>
      </c>
      <c r="AC112" s="20">
        <v>4.4557294987238264E-3</v>
      </c>
      <c r="AD112" s="20">
        <v>1.461087003123461E-2</v>
      </c>
      <c r="AF112" s="20">
        <v>7.4093785483910464E-3</v>
      </c>
      <c r="AG112" s="20">
        <v>7.6796765679149294E-3</v>
      </c>
      <c r="AI112" s="20">
        <v>0</v>
      </c>
      <c r="AJ112" s="20">
        <v>5.8592442814995359E-3</v>
      </c>
      <c r="AK112" s="20">
        <v>8.1173640527308025E-3</v>
      </c>
      <c r="AL112" s="20">
        <v>1.502694093288256E-2</v>
      </c>
      <c r="AM112" s="20">
        <v>8.6590226280888142E-3</v>
      </c>
      <c r="AN112" s="20">
        <v>0</v>
      </c>
      <c r="AO112" s="20">
        <v>2.2384147033127081E-2</v>
      </c>
      <c r="AP112" s="20">
        <v>6.4670624715681491E-3</v>
      </c>
      <c r="AQ112" s="20">
        <v>0</v>
      </c>
      <c r="AS112" s="20">
        <v>7.8270147887706549E-3</v>
      </c>
      <c r="AT112" s="20">
        <v>0</v>
      </c>
    </row>
    <row r="113" spans="2:46" x14ac:dyDescent="0.35">
      <c r="B113" s="19" t="s">
        <v>103</v>
      </c>
      <c r="C113" s="20">
        <v>3.0965120028222541E-2</v>
      </c>
      <c r="D113" s="20">
        <v>4.5724281928343012E-2</v>
      </c>
      <c r="E113" s="20">
        <v>3.264297756974005E-2</v>
      </c>
      <c r="F113" s="20">
        <v>2.8529188540529431E-2</v>
      </c>
      <c r="G113" s="20">
        <v>4.2198211920655128E-2</v>
      </c>
      <c r="H113" s="20">
        <v>2.7518485086500979E-2</v>
      </c>
      <c r="I113" s="20">
        <v>1.495666401427E-2</v>
      </c>
      <c r="K113" s="20">
        <v>2.6511929654366991E-2</v>
      </c>
      <c r="L113" s="20">
        <v>3.4323966091441761E-2</v>
      </c>
      <c r="N113" s="20">
        <v>4.9887200771881052E-3</v>
      </c>
      <c r="O113" s="20">
        <v>3.2782370488079152E-2</v>
      </c>
      <c r="P113" s="20">
        <v>1.8380639198687189E-2</v>
      </c>
      <c r="Q113" s="20">
        <v>2.2129771613681661E-2</v>
      </c>
      <c r="R113" s="20">
        <v>4.8340988936147231E-2</v>
      </c>
      <c r="S113" s="20">
        <v>4.8866701065718082E-2</v>
      </c>
      <c r="T113" s="20">
        <v>2.518088859806861E-2</v>
      </c>
      <c r="U113" s="20">
        <v>3.0246580152724929E-2</v>
      </c>
      <c r="V113" s="20">
        <v>3.4578317022778249E-2</v>
      </c>
      <c r="W113" s="20">
        <v>4.0638410758858018E-2</v>
      </c>
      <c r="X113" s="20">
        <v>2.6097415614196151E-2</v>
      </c>
      <c r="Y113" s="20">
        <v>1.991542511971019E-2</v>
      </c>
      <c r="AA113" s="20">
        <v>1.7998212207086039E-2</v>
      </c>
      <c r="AB113" s="20">
        <v>1.6677101185159499E-2</v>
      </c>
      <c r="AC113" s="20">
        <v>3.5342504878170117E-2</v>
      </c>
      <c r="AD113" s="20">
        <v>5.534324053476064E-2</v>
      </c>
      <c r="AF113" s="20">
        <v>3.085464157477975E-2</v>
      </c>
      <c r="AG113" s="20">
        <v>2.535623106145966E-2</v>
      </c>
      <c r="AI113" s="20">
        <v>1.7214323591765369E-2</v>
      </c>
      <c r="AJ113" s="20">
        <v>3.0997645973070191E-2</v>
      </c>
      <c r="AK113" s="20">
        <v>1.0576786345528061E-2</v>
      </c>
      <c r="AL113" s="20">
        <v>2.477011232025492E-2</v>
      </c>
      <c r="AM113" s="20">
        <v>2.1186893485251389E-2</v>
      </c>
      <c r="AN113" s="20">
        <v>0</v>
      </c>
      <c r="AO113" s="20">
        <v>6.4994567700705053E-2</v>
      </c>
      <c r="AP113" s="20">
        <v>8.0444506331641602E-2</v>
      </c>
      <c r="AQ113" s="20">
        <v>2.9512290210111491E-2</v>
      </c>
      <c r="AS113" s="20">
        <v>2.780859090163413E-2</v>
      </c>
      <c r="AT113" s="20">
        <v>9.0614667390376283E-2</v>
      </c>
    </row>
    <row r="115" spans="2:46" ht="29" x14ac:dyDescent="0.35">
      <c r="B115" s="17" t="s">
        <v>136</v>
      </c>
    </row>
    <row r="116" spans="2:46" x14ac:dyDescent="0.35">
      <c r="B116" s="18" t="s">
        <v>16</v>
      </c>
    </row>
    <row r="117" spans="2:46" x14ac:dyDescent="0.35">
      <c r="B117" s="19" t="s">
        <v>137</v>
      </c>
      <c r="C117" s="20">
        <v>0.38023268633154023</v>
      </c>
      <c r="D117" s="20">
        <v>0.80684309729343151</v>
      </c>
      <c r="E117" s="20">
        <v>0.39586605162766869</v>
      </c>
      <c r="F117" s="20">
        <v>0.30042952386253641</v>
      </c>
      <c r="G117" s="20">
        <v>0.33243002299905172</v>
      </c>
      <c r="H117" s="20">
        <v>0.3009970384523295</v>
      </c>
      <c r="I117" s="20">
        <v>0.23983532387352691</v>
      </c>
      <c r="K117" s="20">
        <v>0.4175023738145261</v>
      </c>
      <c r="L117" s="20">
        <v>0.34132439367741191</v>
      </c>
      <c r="N117" s="20">
        <v>0.33292570097950852</v>
      </c>
      <c r="O117" s="20">
        <v>0.35077142954580659</v>
      </c>
      <c r="P117" s="20">
        <v>0.33279227792675542</v>
      </c>
      <c r="Q117" s="20">
        <v>0.33027079005733362</v>
      </c>
      <c r="R117" s="20">
        <v>0.3762417429159296</v>
      </c>
      <c r="S117" s="20">
        <v>0.35915526977489293</v>
      </c>
      <c r="T117" s="20">
        <v>0.35721844115057061</v>
      </c>
      <c r="U117" s="20">
        <v>0.3846776500021909</v>
      </c>
      <c r="V117" s="20">
        <v>0.48211021200842302</v>
      </c>
      <c r="W117" s="20">
        <v>0.3847038666452568</v>
      </c>
      <c r="X117" s="20">
        <v>0.40353180876375128</v>
      </c>
      <c r="Y117" s="20">
        <v>0.33740020872738319</v>
      </c>
      <c r="AA117" s="20">
        <v>0.27589697755674408</v>
      </c>
      <c r="AB117" s="20">
        <v>0.36529847311852442</v>
      </c>
      <c r="AC117" s="20">
        <v>0.42006245335458559</v>
      </c>
      <c r="AD117" s="20">
        <v>0.47496261828351222</v>
      </c>
      <c r="AF117" s="20">
        <v>0.37075891410851758</v>
      </c>
      <c r="AG117" s="20">
        <v>0.41531514870113923</v>
      </c>
      <c r="AI117" s="20">
        <v>0.32372001731409189</v>
      </c>
      <c r="AJ117" s="20">
        <v>0.34751786187408629</v>
      </c>
      <c r="AK117" s="20">
        <v>0.32227428434316802</v>
      </c>
      <c r="AL117" s="20">
        <v>0.58299977592486196</v>
      </c>
      <c r="AM117" s="20">
        <v>0.38450893825166538</v>
      </c>
      <c r="AN117" s="20">
        <v>0.28633951730233331</v>
      </c>
      <c r="AO117" s="20">
        <v>0.47307201831256179</v>
      </c>
      <c r="AP117" s="20">
        <v>0.30569787766734108</v>
      </c>
      <c r="AQ117" s="20">
        <v>0.40008803798263193</v>
      </c>
      <c r="AS117" s="20">
        <v>0.37667911345365029</v>
      </c>
      <c r="AT117" s="20">
        <v>0.44738524700303117</v>
      </c>
    </row>
    <row r="118" spans="2:46" ht="29" x14ac:dyDescent="0.35">
      <c r="B118" s="19" t="s">
        <v>138</v>
      </c>
      <c r="C118" s="20">
        <v>0.1083116603557903</v>
      </c>
      <c r="D118" s="20">
        <v>0.1015665104663466</v>
      </c>
      <c r="E118" s="20">
        <v>0.33248628117204582</v>
      </c>
      <c r="F118" s="20">
        <v>0.1838379052936602</v>
      </c>
      <c r="G118" s="20">
        <v>2.5612503056538571E-2</v>
      </c>
      <c r="H118" s="20">
        <v>1.0383604358080979E-2</v>
      </c>
      <c r="I118" s="20">
        <v>2.4807267526828799E-3</v>
      </c>
      <c r="K118" s="20">
        <v>0.1066708768787463</v>
      </c>
      <c r="L118" s="20">
        <v>0.110353674440826</v>
      </c>
      <c r="N118" s="20">
        <v>7.4677104990530901E-2</v>
      </c>
      <c r="O118" s="20">
        <v>0.1095043821052154</v>
      </c>
      <c r="P118" s="20">
        <v>8.7205805675455841E-2</v>
      </c>
      <c r="Q118" s="20">
        <v>9.5052445410136646E-2</v>
      </c>
      <c r="R118" s="20">
        <v>9.9787592382091658E-2</v>
      </c>
      <c r="S118" s="20">
        <v>0.1068911679435762</v>
      </c>
      <c r="T118" s="20">
        <v>0.1084295856269526</v>
      </c>
      <c r="U118" s="20">
        <v>0.12981348595444819</v>
      </c>
      <c r="V118" s="20">
        <v>0.15721131648485029</v>
      </c>
      <c r="W118" s="20">
        <v>0.1157230148283061</v>
      </c>
      <c r="X118" s="20">
        <v>7.1278350552638411E-2</v>
      </c>
      <c r="Y118" s="20">
        <v>9.5329660214134873E-2</v>
      </c>
      <c r="AA118" s="20">
        <v>0.16672261754975609</v>
      </c>
      <c r="AB118" s="20">
        <v>8.380451815578234E-2</v>
      </c>
      <c r="AC118" s="20">
        <v>0.1037514176753539</v>
      </c>
      <c r="AD118" s="20">
        <v>7.3131967601287706E-2</v>
      </c>
      <c r="AF118" s="20">
        <v>8.5642049484208463E-2</v>
      </c>
      <c r="AG118" s="20">
        <v>0.19431151136430999</v>
      </c>
      <c r="AI118" s="20">
        <v>8.774143354948935E-2</v>
      </c>
      <c r="AJ118" s="20">
        <v>0.1661232742947848</v>
      </c>
      <c r="AK118" s="20">
        <v>8.3000707644136765E-2</v>
      </c>
      <c r="AL118" s="20">
        <v>0.1140829222220671</v>
      </c>
      <c r="AM118" s="20">
        <v>6.9317104864835236E-2</v>
      </c>
      <c r="AN118" s="20">
        <v>4.8112688190323959E-2</v>
      </c>
      <c r="AO118" s="20">
        <v>9.0301095038487905E-2</v>
      </c>
      <c r="AP118" s="20">
        <v>0.114372400309556</v>
      </c>
      <c r="AQ118" s="20">
        <v>0.13056063195942411</v>
      </c>
      <c r="AS118" s="20">
        <v>0.1072908100788009</v>
      </c>
      <c r="AT118" s="20">
        <v>0.1276028674078718</v>
      </c>
    </row>
    <row r="119" spans="2:46" ht="29" x14ac:dyDescent="0.35">
      <c r="B119" s="19" t="s">
        <v>139</v>
      </c>
      <c r="C119" s="20">
        <v>0.14703330392961361</v>
      </c>
      <c r="D119" s="20">
        <v>6.4135733641595305E-2</v>
      </c>
      <c r="E119" s="20">
        <v>0.31149248688981063</v>
      </c>
      <c r="F119" s="20">
        <v>0.33002874209599442</v>
      </c>
      <c r="G119" s="20">
        <v>0.14479198019810491</v>
      </c>
      <c r="H119" s="20">
        <v>2.7241879040591142E-2</v>
      </c>
      <c r="I119" s="20">
        <v>2.5014661151901451E-3</v>
      </c>
      <c r="K119" s="20">
        <v>0.14761590814530509</v>
      </c>
      <c r="L119" s="20">
        <v>0.14706161327853409</v>
      </c>
      <c r="N119" s="20">
        <v>0.1193042213594958</v>
      </c>
      <c r="O119" s="20">
        <v>0.13841141642948621</v>
      </c>
      <c r="P119" s="20">
        <v>0.18055847622981569</v>
      </c>
      <c r="Q119" s="20">
        <v>0.13741238262072161</v>
      </c>
      <c r="R119" s="20">
        <v>0.1525566496493011</v>
      </c>
      <c r="S119" s="20">
        <v>0.18183849120670131</v>
      </c>
      <c r="T119" s="20">
        <v>0.13077211579049591</v>
      </c>
      <c r="U119" s="20">
        <v>0.12917230395155169</v>
      </c>
      <c r="V119" s="20">
        <v>0.1844648920021057</v>
      </c>
      <c r="W119" s="20">
        <v>0.1203947732815283</v>
      </c>
      <c r="X119" s="20">
        <v>0.1143261476022923</v>
      </c>
      <c r="Y119" s="20">
        <v>0.1653501022148301</v>
      </c>
      <c r="AA119" s="20">
        <v>0.2450017432150397</v>
      </c>
      <c r="AB119" s="20">
        <v>0.13034000568087981</v>
      </c>
      <c r="AC119" s="20">
        <v>0.1131062322317372</v>
      </c>
      <c r="AD119" s="20">
        <v>8.9548651707241092E-2</v>
      </c>
      <c r="AF119" s="20">
        <v>0.1208773530564531</v>
      </c>
      <c r="AG119" s="20">
        <v>0.2473064889810595</v>
      </c>
      <c r="AI119" s="20">
        <v>0.16615047415580839</v>
      </c>
      <c r="AJ119" s="20">
        <v>0.20918253178493759</v>
      </c>
      <c r="AK119" s="20">
        <v>0.1212510725740763</v>
      </c>
      <c r="AL119" s="20">
        <v>0.1251107911091337</v>
      </c>
      <c r="AM119" s="20">
        <v>0.1068553382689318</v>
      </c>
      <c r="AN119" s="20">
        <v>0.22604770576729871</v>
      </c>
      <c r="AO119" s="20">
        <v>0.1074575262103476</v>
      </c>
      <c r="AP119" s="20">
        <v>0.1097016727641246</v>
      </c>
      <c r="AQ119" s="20">
        <v>0.13577982104887271</v>
      </c>
      <c r="AS119" s="20">
        <v>0.14967751692384831</v>
      </c>
      <c r="AT119" s="20">
        <v>9.7065094573759128E-2</v>
      </c>
    </row>
    <row r="120" spans="2:46" ht="29" x14ac:dyDescent="0.35">
      <c r="B120" s="19" t="s">
        <v>140</v>
      </c>
      <c r="C120" s="20">
        <v>0.1372667028872343</v>
      </c>
      <c r="D120" s="20">
        <v>2.6049697223857211E-2</v>
      </c>
      <c r="E120" s="20">
        <v>0.1101954007434436</v>
      </c>
      <c r="F120" s="20">
        <v>0.31891620596227399</v>
      </c>
      <c r="G120" s="20">
        <v>0.27123257266011219</v>
      </c>
      <c r="H120" s="20">
        <v>7.7497720537556603E-2</v>
      </c>
      <c r="I120" s="20">
        <v>1.7289394237910961E-2</v>
      </c>
      <c r="K120" s="20">
        <v>0.13519028216103571</v>
      </c>
      <c r="L120" s="20">
        <v>0.13985168611692039</v>
      </c>
      <c r="N120" s="20">
        <v>0.15764178495219419</v>
      </c>
      <c r="O120" s="20">
        <v>0.14910913300023479</v>
      </c>
      <c r="P120" s="20">
        <v>0.13238199069837359</v>
      </c>
      <c r="Q120" s="20">
        <v>0.193013747662546</v>
      </c>
      <c r="R120" s="20">
        <v>0.13897264585556471</v>
      </c>
      <c r="S120" s="20">
        <v>0.1503692068848024</v>
      </c>
      <c r="T120" s="20">
        <v>0.1509446350407273</v>
      </c>
      <c r="U120" s="20">
        <v>0.15244643727093879</v>
      </c>
      <c r="V120" s="20">
        <v>0.10009177861123179</v>
      </c>
      <c r="W120" s="20">
        <v>0.1249632045644325</v>
      </c>
      <c r="X120" s="20">
        <v>0.13170170848709739</v>
      </c>
      <c r="Y120" s="20">
        <v>0.13190781022687659</v>
      </c>
      <c r="AA120" s="20">
        <v>0.17481807268070229</v>
      </c>
      <c r="AB120" s="20">
        <v>0.13736018923678911</v>
      </c>
      <c r="AC120" s="20">
        <v>0.12679865222219611</v>
      </c>
      <c r="AD120" s="20">
        <v>0.105955999613775</v>
      </c>
      <c r="AF120" s="20">
        <v>0.12783265780725669</v>
      </c>
      <c r="AG120" s="20">
        <v>0.1767144628769198</v>
      </c>
      <c r="AI120" s="20">
        <v>0.15091020046252929</v>
      </c>
      <c r="AJ120" s="20">
        <v>0.13701553399672919</v>
      </c>
      <c r="AK120" s="20">
        <v>0.1579100105477311</v>
      </c>
      <c r="AL120" s="20">
        <v>8.8497341979251853E-2</v>
      </c>
      <c r="AM120" s="20">
        <v>0.13035817307073569</v>
      </c>
      <c r="AN120" s="20">
        <v>0.17459331265267219</v>
      </c>
      <c r="AO120" s="20">
        <v>0.12588115526849561</v>
      </c>
      <c r="AP120" s="20">
        <v>0.15207624790683519</v>
      </c>
      <c r="AQ120" s="20">
        <v>0.15962856485121429</v>
      </c>
      <c r="AS120" s="20">
        <v>0.13844164974028139</v>
      </c>
      <c r="AT120" s="20">
        <v>0.11506350274296751</v>
      </c>
    </row>
    <row r="121" spans="2:46" ht="29" x14ac:dyDescent="0.35">
      <c r="B121" s="19" t="s">
        <v>141</v>
      </c>
      <c r="C121" s="20">
        <v>5.9513742211081702E-2</v>
      </c>
      <c r="D121" s="20">
        <v>2.133669945718409E-2</v>
      </c>
      <c r="E121" s="20">
        <v>1.809512979674999E-2</v>
      </c>
      <c r="F121" s="20">
        <v>0.11431207921294211</v>
      </c>
      <c r="G121" s="20">
        <v>0.14761046289980681</v>
      </c>
      <c r="H121" s="20">
        <v>4.8800147442786747E-2</v>
      </c>
      <c r="I121" s="20">
        <v>9.8097548054795914E-3</v>
      </c>
      <c r="K121" s="20">
        <v>5.1177932573202377E-2</v>
      </c>
      <c r="L121" s="20">
        <v>6.7894760193222811E-2</v>
      </c>
      <c r="N121" s="20">
        <v>6.5754904027651384E-2</v>
      </c>
      <c r="O121" s="20">
        <v>2.8039675217923211E-2</v>
      </c>
      <c r="P121" s="20">
        <v>7.2412624836833486E-2</v>
      </c>
      <c r="Q121" s="20">
        <v>5.2642980442156893E-2</v>
      </c>
      <c r="R121" s="20">
        <v>8.5941519700894947E-2</v>
      </c>
      <c r="S121" s="20">
        <v>4.7451455612036751E-2</v>
      </c>
      <c r="T121" s="20">
        <v>3.9997867002883783E-2</v>
      </c>
      <c r="U121" s="20">
        <v>9.5656279959239518E-2</v>
      </c>
      <c r="V121" s="20">
        <v>3.8879050118641588E-2</v>
      </c>
      <c r="W121" s="20">
        <v>6.8868857354978316E-2</v>
      </c>
      <c r="X121" s="20">
        <v>3.8475416930124413E-2</v>
      </c>
      <c r="Y121" s="20">
        <v>5.4319682159958471E-2</v>
      </c>
      <c r="AA121" s="20">
        <v>5.5748281767457109E-2</v>
      </c>
      <c r="AB121" s="20">
        <v>5.8215382696748662E-2</v>
      </c>
      <c r="AC121" s="20">
        <v>6.92923786659813E-2</v>
      </c>
      <c r="AD121" s="20">
        <v>5.512964191956473E-2</v>
      </c>
      <c r="AF121" s="20">
        <v>5.8428169506617507E-2</v>
      </c>
      <c r="AG121" s="20">
        <v>6.2617553703288101E-2</v>
      </c>
      <c r="AI121" s="20">
        <v>4.1202760990329497E-2</v>
      </c>
      <c r="AJ121" s="20">
        <v>7.1594082812821591E-2</v>
      </c>
      <c r="AK121" s="20">
        <v>6.6365242748201048E-2</v>
      </c>
      <c r="AL121" s="20">
        <v>5.7420230105905093E-2</v>
      </c>
      <c r="AM121" s="20">
        <v>5.9014954093618309E-2</v>
      </c>
      <c r="AN121" s="20">
        <v>8.8494375836092015E-2</v>
      </c>
      <c r="AO121" s="20">
        <v>5.5354898728298928E-2</v>
      </c>
      <c r="AP121" s="20">
        <v>4.5680427947174508E-2</v>
      </c>
      <c r="AQ121" s="20">
        <v>6.4011801594477002E-2</v>
      </c>
      <c r="AS121" s="20">
        <v>6.068175276928979E-2</v>
      </c>
      <c r="AT121" s="20">
        <v>3.7441618585018141E-2</v>
      </c>
    </row>
    <row r="122" spans="2:46" ht="29" x14ac:dyDescent="0.35">
      <c r="B122" s="19" t="s">
        <v>142</v>
      </c>
      <c r="C122" s="20">
        <v>0.31205698180820041</v>
      </c>
      <c r="D122" s="20">
        <v>2.962621398973788E-3</v>
      </c>
      <c r="E122" s="20">
        <v>2.5746184286507892E-3</v>
      </c>
      <c r="F122" s="20">
        <v>6.4335625342854821E-2</v>
      </c>
      <c r="G122" s="20">
        <v>0.35942542174147291</v>
      </c>
      <c r="H122" s="20">
        <v>0.59727961736841906</v>
      </c>
      <c r="I122" s="20">
        <v>0.74054380204524084</v>
      </c>
      <c r="K122" s="20">
        <v>0.2653248275889506</v>
      </c>
      <c r="L122" s="20">
        <v>0.35895490042842859</v>
      </c>
      <c r="N122" s="20">
        <v>0.37990496410034802</v>
      </c>
      <c r="O122" s="20">
        <v>0.31954577904270298</v>
      </c>
      <c r="P122" s="20">
        <v>0.36993600929515158</v>
      </c>
      <c r="Q122" s="20">
        <v>0.33918922570912979</v>
      </c>
      <c r="R122" s="20">
        <v>0.30440278393910958</v>
      </c>
      <c r="S122" s="20">
        <v>0.3505498629792615</v>
      </c>
      <c r="T122" s="20">
        <v>0.33030541374811401</v>
      </c>
      <c r="U122" s="20">
        <v>0.28567321894428949</v>
      </c>
      <c r="V122" s="20">
        <v>0.1583470583051674</v>
      </c>
      <c r="W122" s="20">
        <v>0.32834669447664611</v>
      </c>
      <c r="X122" s="20">
        <v>0.36155222332041942</v>
      </c>
      <c r="Y122" s="20">
        <v>0.35628426642375882</v>
      </c>
      <c r="AA122" s="20">
        <v>0.3018663208464154</v>
      </c>
      <c r="AB122" s="20">
        <v>0.35377009645677249</v>
      </c>
      <c r="AC122" s="20">
        <v>0.28490200657622589</v>
      </c>
      <c r="AD122" s="20">
        <v>0.3022299914689841</v>
      </c>
      <c r="AF122" s="20">
        <v>0.3682445463222726</v>
      </c>
      <c r="AG122" s="20">
        <v>9.7956801244760139E-2</v>
      </c>
      <c r="AI122" s="20">
        <v>0.3667733046977375</v>
      </c>
      <c r="AJ122" s="20">
        <v>0.26626101233075578</v>
      </c>
      <c r="AK122" s="20">
        <v>0.39101322509096231</v>
      </c>
      <c r="AL122" s="20">
        <v>0.1201241881765219</v>
      </c>
      <c r="AM122" s="20">
        <v>0.37847331434372361</v>
      </c>
      <c r="AN122" s="20">
        <v>0.35151937983193449</v>
      </c>
      <c r="AO122" s="20">
        <v>0.29276074224452148</v>
      </c>
      <c r="AP122" s="20">
        <v>0.37715158864346932</v>
      </c>
      <c r="AQ122" s="20">
        <v>0.25432108604099402</v>
      </c>
      <c r="AS122" s="20">
        <v>0.31458434903002469</v>
      </c>
      <c r="AT122" s="20">
        <v>0.26429682983307778</v>
      </c>
    </row>
    <row r="123" spans="2:46" x14ac:dyDescent="0.35">
      <c r="B123" s="19" t="s">
        <v>143</v>
      </c>
      <c r="C123" s="20">
        <v>8.9080257569438687E-3</v>
      </c>
      <c r="D123" s="20">
        <v>9.1855719479482234E-3</v>
      </c>
      <c r="E123" s="20">
        <v>1.6263161281372989E-2</v>
      </c>
      <c r="F123" s="20">
        <v>1.7207802955474499E-2</v>
      </c>
      <c r="G123" s="20">
        <v>8.3223463506054522E-3</v>
      </c>
      <c r="H123" s="20">
        <v>0</v>
      </c>
      <c r="I123" s="20">
        <v>2.4666436813500859E-3</v>
      </c>
      <c r="K123" s="20">
        <v>9.5791265131504304E-3</v>
      </c>
      <c r="L123" s="20">
        <v>8.288925669817683E-3</v>
      </c>
      <c r="N123" s="20">
        <v>1.088969349354597E-2</v>
      </c>
      <c r="O123" s="20">
        <v>1.4664967060337739E-2</v>
      </c>
      <c r="P123" s="20">
        <v>0</v>
      </c>
      <c r="Q123" s="20">
        <v>2.316110181544967E-2</v>
      </c>
      <c r="R123" s="20">
        <v>1.2641052124402599E-2</v>
      </c>
      <c r="S123" s="20">
        <v>0</v>
      </c>
      <c r="T123" s="20">
        <v>1.9374648248246099E-2</v>
      </c>
      <c r="U123" s="20">
        <v>5.3995178940731969E-3</v>
      </c>
      <c r="V123" s="20">
        <v>1.313773366140099E-2</v>
      </c>
      <c r="W123" s="20">
        <v>7.5252529267299043E-3</v>
      </c>
      <c r="X123" s="20">
        <v>6.4150512149423683E-3</v>
      </c>
      <c r="Y123" s="20">
        <v>0</v>
      </c>
      <c r="AA123" s="20">
        <v>1.637354627048635E-3</v>
      </c>
      <c r="AB123" s="20">
        <v>1.5757260434176041E-3</v>
      </c>
      <c r="AC123" s="20">
        <v>1.5187980298505431E-2</v>
      </c>
      <c r="AD123" s="20">
        <v>1.89081560355925E-2</v>
      </c>
      <c r="AF123" s="20">
        <v>5.3588393564228494E-3</v>
      </c>
      <c r="AG123" s="20">
        <v>2.287611891252227E-2</v>
      </c>
      <c r="AI123" s="20">
        <v>0</v>
      </c>
      <c r="AJ123" s="20">
        <v>3.8685956468633952E-3</v>
      </c>
      <c r="AK123" s="20">
        <v>7.2765815852309356E-3</v>
      </c>
      <c r="AL123" s="20">
        <v>4.410210244550899E-3</v>
      </c>
      <c r="AM123" s="20">
        <v>6.5821800532121066E-3</v>
      </c>
      <c r="AN123" s="20">
        <v>1.7501865559405461E-2</v>
      </c>
      <c r="AO123" s="20">
        <v>3.0731438651057489E-2</v>
      </c>
      <c r="AP123" s="20">
        <v>2.1512997260789282E-2</v>
      </c>
      <c r="AQ123" s="20">
        <v>1.5775033462923041E-2</v>
      </c>
      <c r="AS123" s="20">
        <v>7.0315168527390727E-3</v>
      </c>
      <c r="AT123" s="20">
        <v>4.4368780994087718E-2</v>
      </c>
    </row>
    <row r="125" spans="2:46" ht="43.5" x14ac:dyDescent="0.35">
      <c r="B125" s="17" t="s">
        <v>144</v>
      </c>
    </row>
    <row r="126" spans="2:46" x14ac:dyDescent="0.35">
      <c r="B126" s="18" t="s">
        <v>16</v>
      </c>
    </row>
    <row r="127" spans="2:46" ht="29" x14ac:dyDescent="0.35">
      <c r="B127" s="19" t="s">
        <v>145</v>
      </c>
      <c r="C127" s="20">
        <v>0.27449587891832777</v>
      </c>
      <c r="D127" s="20">
        <v>0.20373170317100811</v>
      </c>
      <c r="E127" s="20">
        <v>0.16036191664937091</v>
      </c>
      <c r="F127" s="20">
        <v>0.26643974004017518</v>
      </c>
      <c r="G127" s="20">
        <v>0.30413201766226522</v>
      </c>
      <c r="H127" s="20">
        <v>0.35319774770956602</v>
      </c>
      <c r="I127" s="20">
        <v>0.3439113581292782</v>
      </c>
      <c r="K127" s="20">
        <v>0.27270214552565958</v>
      </c>
      <c r="L127" s="20">
        <v>0.27644721140958822</v>
      </c>
      <c r="N127" s="20">
        <v>0.25644398629178922</v>
      </c>
      <c r="O127" s="20">
        <v>0.25414692554192631</v>
      </c>
      <c r="P127" s="20">
        <v>0.34361660936303512</v>
      </c>
      <c r="Q127" s="20">
        <v>0.30779754093062017</v>
      </c>
      <c r="R127" s="20">
        <v>0.30153143165554508</v>
      </c>
      <c r="S127" s="20">
        <v>0.29052718715332138</v>
      </c>
      <c r="T127" s="20">
        <v>0.32668718849743972</v>
      </c>
      <c r="U127" s="20">
        <v>0.30724262254424578</v>
      </c>
      <c r="V127" s="20">
        <v>0.16731556614734089</v>
      </c>
      <c r="W127" s="20">
        <v>0.2650005952002219</v>
      </c>
      <c r="X127" s="20">
        <v>0.33052218406461581</v>
      </c>
      <c r="Y127" s="20">
        <v>0.25597460701829589</v>
      </c>
      <c r="AA127" s="20">
        <v>8.9542193199875303E-2</v>
      </c>
      <c r="AB127" s="20">
        <v>0.23303974562224331</v>
      </c>
      <c r="AC127" s="20">
        <v>0.33391468894198129</v>
      </c>
      <c r="AD127" s="20">
        <v>0.46506635272893299</v>
      </c>
      <c r="AF127" s="20">
        <v>0.31251549435420212</v>
      </c>
      <c r="AG127" s="20">
        <v>0.12738301276915739</v>
      </c>
      <c r="AI127" s="20">
        <v>0.24506951282157341</v>
      </c>
      <c r="AJ127" s="20">
        <v>0.17717347475060849</v>
      </c>
      <c r="AK127" s="20">
        <v>0.2127803491919891</v>
      </c>
      <c r="AL127" s="20">
        <v>0.1702345211545688</v>
      </c>
      <c r="AM127" s="20">
        <v>0.3881374308606671</v>
      </c>
      <c r="AN127" s="20">
        <v>0.20094329883374959</v>
      </c>
      <c r="AO127" s="20">
        <v>0.47348029691553611</v>
      </c>
      <c r="AP127" s="20">
        <v>0.32204233331962112</v>
      </c>
      <c r="AQ127" s="20">
        <v>0.2508116440296313</v>
      </c>
      <c r="AS127" s="20">
        <v>0.27292581872085891</v>
      </c>
      <c r="AT127" s="20">
        <v>0.30416561309612677</v>
      </c>
    </row>
    <row r="128" spans="2:46" ht="43.5" x14ac:dyDescent="0.35">
      <c r="B128" s="19" t="s">
        <v>146</v>
      </c>
      <c r="C128" s="20">
        <v>0.2326257678031694</v>
      </c>
      <c r="D128" s="20">
        <v>0.40164193039615859</v>
      </c>
      <c r="E128" s="20">
        <v>0.18911104980157251</v>
      </c>
      <c r="F128" s="20">
        <v>0.16217849961269021</v>
      </c>
      <c r="G128" s="20">
        <v>0.2417449108162423</v>
      </c>
      <c r="H128" s="20">
        <v>0.24173499694877851</v>
      </c>
      <c r="I128" s="20">
        <v>0.1989437404758331</v>
      </c>
      <c r="K128" s="20">
        <v>0.24024578266489749</v>
      </c>
      <c r="L128" s="20">
        <v>0.22402022535331739</v>
      </c>
      <c r="N128" s="20">
        <v>0.23242724295603789</v>
      </c>
      <c r="O128" s="20">
        <v>0.23160282202515889</v>
      </c>
      <c r="P128" s="20">
        <v>0.2505696987346272</v>
      </c>
      <c r="Q128" s="20">
        <v>0.19856468348931541</v>
      </c>
      <c r="R128" s="20">
        <v>0.23111121390306419</v>
      </c>
      <c r="S128" s="20">
        <v>0.2146481244780804</v>
      </c>
      <c r="T128" s="20">
        <v>0.2471242860302541</v>
      </c>
      <c r="U128" s="20">
        <v>0.24420900155953729</v>
      </c>
      <c r="V128" s="20">
        <v>0.2005305369101916</v>
      </c>
      <c r="W128" s="20">
        <v>0.25976952947165599</v>
      </c>
      <c r="X128" s="20">
        <v>0.20475367250888341</v>
      </c>
      <c r="Y128" s="20">
        <v>0.26866518880752449</v>
      </c>
      <c r="AA128" s="20">
        <v>0.17210992784802159</v>
      </c>
      <c r="AB128" s="20">
        <v>0.26805662392891111</v>
      </c>
      <c r="AC128" s="20">
        <v>0.29052873030589538</v>
      </c>
      <c r="AD128" s="20">
        <v>0.21158564421086529</v>
      </c>
      <c r="AF128" s="20">
        <v>0.23582380017198271</v>
      </c>
      <c r="AG128" s="20">
        <v>0.2228919554233767</v>
      </c>
      <c r="AI128" s="20">
        <v>0.219407616982771</v>
      </c>
      <c r="AJ128" s="20">
        <v>0.20189220274187239</v>
      </c>
      <c r="AK128" s="20">
        <v>0.21191454763063311</v>
      </c>
      <c r="AL128" s="20">
        <v>0.33624416118327077</v>
      </c>
      <c r="AM128" s="20">
        <v>0.24557577229038149</v>
      </c>
      <c r="AN128" s="20">
        <v>0.21755838497794469</v>
      </c>
      <c r="AO128" s="20">
        <v>0.25016483297066688</v>
      </c>
      <c r="AP128" s="20">
        <v>0.1942592924790095</v>
      </c>
      <c r="AQ128" s="20">
        <v>0.23674580723147001</v>
      </c>
      <c r="AS128" s="20">
        <v>0.2315362679726384</v>
      </c>
      <c r="AT128" s="20">
        <v>0.25321425887550142</v>
      </c>
    </row>
    <row r="129" spans="2:46" ht="43.5" x14ac:dyDescent="0.35">
      <c r="B129" s="19" t="s">
        <v>147</v>
      </c>
      <c r="C129" s="20">
        <v>0.1018167894315839</v>
      </c>
      <c r="D129" s="20">
        <v>0.1095803928561178</v>
      </c>
      <c r="E129" s="20">
        <v>6.8925234056646745E-2</v>
      </c>
      <c r="F129" s="20">
        <v>9.7866615123189324E-2</v>
      </c>
      <c r="G129" s="20">
        <v>9.0950139041873476E-2</v>
      </c>
      <c r="H129" s="20">
        <v>0.13878427747902289</v>
      </c>
      <c r="I129" s="20">
        <v>0.11051723310786669</v>
      </c>
      <c r="K129" s="20">
        <v>0.100578920423099</v>
      </c>
      <c r="L129" s="20">
        <v>0.1034390082691421</v>
      </c>
      <c r="N129" s="20">
        <v>0.16281556298246841</v>
      </c>
      <c r="O129" s="20">
        <v>0.1054765794797204</v>
      </c>
      <c r="P129" s="20">
        <v>7.3156730885300572E-2</v>
      </c>
      <c r="Q129" s="20">
        <v>0.14471555932158511</v>
      </c>
      <c r="R129" s="20">
        <v>7.5996709154273173E-2</v>
      </c>
      <c r="S129" s="20">
        <v>0.1489893212054485</v>
      </c>
      <c r="T129" s="20">
        <v>9.7346052266280361E-2</v>
      </c>
      <c r="U129" s="20">
        <v>7.4262761488664147E-2</v>
      </c>
      <c r="V129" s="20">
        <v>8.2400031773879376E-2</v>
      </c>
      <c r="W129" s="20">
        <v>8.5772533435451784E-2</v>
      </c>
      <c r="X129" s="20">
        <v>0.1306490081357134</v>
      </c>
      <c r="Y129" s="20">
        <v>8.4909501093637096E-2</v>
      </c>
      <c r="AA129" s="20">
        <v>6.7660532003809587E-2</v>
      </c>
      <c r="AB129" s="20">
        <v>0.1261443273795832</v>
      </c>
      <c r="AC129" s="20">
        <v>0.14341688845754469</v>
      </c>
      <c r="AD129" s="20">
        <v>7.7388360702829312E-2</v>
      </c>
      <c r="AF129" s="20">
        <v>0.10994906246288789</v>
      </c>
      <c r="AG129" s="20">
        <v>7.2307375528196674E-2</v>
      </c>
      <c r="AI129" s="20">
        <v>9.1476465577057256E-2</v>
      </c>
      <c r="AJ129" s="20">
        <v>9.4125253130521183E-2</v>
      </c>
      <c r="AK129" s="20">
        <v>9.6428718357393431E-2</v>
      </c>
      <c r="AL129" s="20">
        <v>0.1120725420871152</v>
      </c>
      <c r="AM129" s="20">
        <v>0.1186510149682628</v>
      </c>
      <c r="AN129" s="20">
        <v>0.1027869508139954</v>
      </c>
      <c r="AO129" s="20">
        <v>4.8015482218096303E-2</v>
      </c>
      <c r="AP129" s="20">
        <v>0.1076558302223333</v>
      </c>
      <c r="AQ129" s="20">
        <v>0.14239109221990301</v>
      </c>
      <c r="AS129" s="20">
        <v>0.1022331624403833</v>
      </c>
      <c r="AT129" s="20">
        <v>9.3948507368383324E-2</v>
      </c>
    </row>
    <row r="130" spans="2:46" ht="29" x14ac:dyDescent="0.35">
      <c r="B130" s="19" t="s">
        <v>148</v>
      </c>
      <c r="C130" s="20">
        <v>0.21922955105052</v>
      </c>
      <c r="D130" s="20">
        <v>0.17846373221997641</v>
      </c>
      <c r="E130" s="20">
        <v>0.28010245039071618</v>
      </c>
      <c r="F130" s="20">
        <v>0.25733874538857893</v>
      </c>
      <c r="G130" s="20">
        <v>0.2286305271440594</v>
      </c>
      <c r="H130" s="20">
        <v>0.17391093100792679</v>
      </c>
      <c r="I130" s="20">
        <v>0.1888943158302305</v>
      </c>
      <c r="K130" s="20">
        <v>0.2129590841982939</v>
      </c>
      <c r="L130" s="20">
        <v>0.22624260414444131</v>
      </c>
      <c r="N130" s="20">
        <v>0.18106895018308</v>
      </c>
      <c r="O130" s="20">
        <v>0.19633660649053711</v>
      </c>
      <c r="P130" s="20">
        <v>0.24523644456965821</v>
      </c>
      <c r="Q130" s="20">
        <v>0.2329458430735078</v>
      </c>
      <c r="R130" s="20">
        <v>0.22337013500958411</v>
      </c>
      <c r="S130" s="20">
        <v>0.1683007522962599</v>
      </c>
      <c r="T130" s="20">
        <v>0.19092579407617691</v>
      </c>
      <c r="U130" s="20">
        <v>0.21539862897015569</v>
      </c>
      <c r="V130" s="20">
        <v>0.29608137414397612</v>
      </c>
      <c r="W130" s="20">
        <v>0.2287452239183074</v>
      </c>
      <c r="X130" s="20">
        <v>0.21960790740459329</v>
      </c>
      <c r="Y130" s="20">
        <v>0.17704378407596441</v>
      </c>
      <c r="AA130" s="20">
        <v>0.34245778123081061</v>
      </c>
      <c r="AB130" s="20">
        <v>0.26319765680220869</v>
      </c>
      <c r="AC130" s="20">
        <v>0.14425839363961959</v>
      </c>
      <c r="AD130" s="20">
        <v>0.1063375912140422</v>
      </c>
      <c r="AF130" s="20">
        <v>0.20070597350757449</v>
      </c>
      <c r="AG130" s="20">
        <v>0.2888685124844641</v>
      </c>
      <c r="AI130" s="20">
        <v>0.25345636708862029</v>
      </c>
      <c r="AJ130" s="20">
        <v>0.28934445934882808</v>
      </c>
      <c r="AK130" s="20">
        <v>0.2958636343427839</v>
      </c>
      <c r="AL130" s="20">
        <v>0.20585966057160091</v>
      </c>
      <c r="AM130" s="20">
        <v>0.14326110218560489</v>
      </c>
      <c r="AN130" s="20">
        <v>0.27251641346928079</v>
      </c>
      <c r="AO130" s="20">
        <v>0.1102545900302488</v>
      </c>
      <c r="AP130" s="20">
        <v>0.19409662568415531</v>
      </c>
      <c r="AQ130" s="20">
        <v>0.23036289176814639</v>
      </c>
      <c r="AS130" s="20">
        <v>0.22226996207844241</v>
      </c>
      <c r="AT130" s="20">
        <v>0.16177431007624049</v>
      </c>
    </row>
    <row r="131" spans="2:46" ht="29" x14ac:dyDescent="0.35">
      <c r="B131" s="19" t="s">
        <v>149</v>
      </c>
      <c r="C131" s="20">
        <v>0.1197920020349615</v>
      </c>
      <c r="D131" s="20">
        <v>7.8611043400453107E-2</v>
      </c>
      <c r="E131" s="20">
        <v>0.2186136592297078</v>
      </c>
      <c r="F131" s="20">
        <v>0.16397732447085081</v>
      </c>
      <c r="G131" s="20">
        <v>9.0397626978926823E-2</v>
      </c>
      <c r="H131" s="20">
        <v>5.6128726671060121E-2</v>
      </c>
      <c r="I131" s="20">
        <v>9.7778754401106338E-2</v>
      </c>
      <c r="K131" s="20">
        <v>0.1218667319639169</v>
      </c>
      <c r="L131" s="20">
        <v>0.11721615970225049</v>
      </c>
      <c r="N131" s="20">
        <v>0.1200126828261189</v>
      </c>
      <c r="O131" s="20">
        <v>0.15529891813679961</v>
      </c>
      <c r="P131" s="20">
        <v>7.1136574998430999E-2</v>
      </c>
      <c r="Q131" s="20">
        <v>7.5198586372160328E-2</v>
      </c>
      <c r="R131" s="20">
        <v>0.10672075568391751</v>
      </c>
      <c r="S131" s="20">
        <v>0.11792456741234569</v>
      </c>
      <c r="T131" s="20">
        <v>8.406722339801144E-2</v>
      </c>
      <c r="U131" s="20">
        <v>0.11540128159209891</v>
      </c>
      <c r="V131" s="20">
        <v>0.1895313512437837</v>
      </c>
      <c r="W131" s="20">
        <v>9.94036308172348E-2</v>
      </c>
      <c r="X131" s="20">
        <v>7.3872694879196135E-2</v>
      </c>
      <c r="Y131" s="20">
        <v>0.1663839769143175</v>
      </c>
      <c r="AA131" s="20">
        <v>0.25396843736392077</v>
      </c>
      <c r="AB131" s="20">
        <v>8.8042948137296698E-2</v>
      </c>
      <c r="AC131" s="20">
        <v>6.4364378836474459E-2</v>
      </c>
      <c r="AD131" s="20">
        <v>5.5956992801795058E-2</v>
      </c>
      <c r="AF131" s="20">
        <v>9.4018533455159745E-2</v>
      </c>
      <c r="AG131" s="20">
        <v>0.2202296170262743</v>
      </c>
      <c r="AI131" s="20">
        <v>0.15138852588697149</v>
      </c>
      <c r="AJ131" s="20">
        <v>0.17695688828951769</v>
      </c>
      <c r="AK131" s="20">
        <v>0.12741005956295751</v>
      </c>
      <c r="AL131" s="20">
        <v>0.1430766556883086</v>
      </c>
      <c r="AM131" s="20">
        <v>6.5115301561450956E-2</v>
      </c>
      <c r="AN131" s="20">
        <v>0.1542602127372894</v>
      </c>
      <c r="AO131" s="20">
        <v>4.5604513414385241E-2</v>
      </c>
      <c r="AP131" s="20">
        <v>7.9276215496605518E-2</v>
      </c>
      <c r="AQ131" s="20">
        <v>0.11477690027209379</v>
      </c>
      <c r="AS131" s="20">
        <v>0.1221867661537501</v>
      </c>
      <c r="AT131" s="20">
        <v>7.4537676794738619E-2</v>
      </c>
    </row>
    <row r="132" spans="2:46" x14ac:dyDescent="0.35">
      <c r="B132" s="19" t="s">
        <v>150</v>
      </c>
      <c r="C132" s="20">
        <v>2.1735864729439312E-2</v>
      </c>
      <c r="D132" s="20">
        <v>1.3001159401902791E-2</v>
      </c>
      <c r="E132" s="20">
        <v>5.4966285341326603E-2</v>
      </c>
      <c r="F132" s="20">
        <v>2.47687680456182E-2</v>
      </c>
      <c r="G132" s="20">
        <v>1.7110700475258509E-2</v>
      </c>
      <c r="H132" s="20">
        <v>6.6337484016069804E-3</v>
      </c>
      <c r="I132" s="20">
        <v>1.2046222646614641E-2</v>
      </c>
      <c r="K132" s="20">
        <v>2.311193624066445E-2</v>
      </c>
      <c r="L132" s="20">
        <v>2.048051342159124E-2</v>
      </c>
      <c r="N132" s="20">
        <v>1.9992240230705859E-2</v>
      </c>
      <c r="O132" s="20">
        <v>5.7138148325857598E-2</v>
      </c>
      <c r="P132" s="20">
        <v>8.1595543076921264E-3</v>
      </c>
      <c r="Q132" s="20">
        <v>1.9207257672060669E-2</v>
      </c>
      <c r="R132" s="20">
        <v>3.3430483710972653E-2</v>
      </c>
      <c r="S132" s="20">
        <v>1.8589054202513181E-2</v>
      </c>
      <c r="T132" s="20">
        <v>1.9020018369032929E-2</v>
      </c>
      <c r="U132" s="20">
        <v>1.2623733753305839E-2</v>
      </c>
      <c r="V132" s="20">
        <v>4.0233129014885162E-2</v>
      </c>
      <c r="W132" s="20">
        <v>1.628992349334115E-2</v>
      </c>
      <c r="X132" s="20">
        <v>0</v>
      </c>
      <c r="Y132" s="20">
        <v>1.8536544937105E-2</v>
      </c>
      <c r="AA132" s="20">
        <v>6.3597719808422645E-2</v>
      </c>
      <c r="AB132" s="20">
        <v>1.061262874093144E-2</v>
      </c>
      <c r="AC132" s="20">
        <v>4.0309092611469106E-3</v>
      </c>
      <c r="AD132" s="20">
        <v>3.8794837479947538E-3</v>
      </c>
      <c r="AF132" s="20">
        <v>1.3671154574978009E-2</v>
      </c>
      <c r="AG132" s="20">
        <v>5.1068923243561187E-2</v>
      </c>
      <c r="AI132" s="20">
        <v>1.752636311164919E-2</v>
      </c>
      <c r="AJ132" s="20">
        <v>5.4167816512920609E-2</v>
      </c>
      <c r="AK132" s="20">
        <v>1.295081534711745E-2</v>
      </c>
      <c r="AL132" s="20">
        <v>2.7093191857775849E-2</v>
      </c>
      <c r="AM132" s="20">
        <v>2.2712495156356118E-3</v>
      </c>
      <c r="AN132" s="20">
        <v>1.436914291186105E-2</v>
      </c>
      <c r="AO132" s="20">
        <v>0</v>
      </c>
      <c r="AP132" s="20">
        <v>2.3369578620124971E-2</v>
      </c>
      <c r="AQ132" s="20">
        <v>6.7185698651709754E-3</v>
      </c>
      <c r="AS132" s="20">
        <v>2.251605900145982E-2</v>
      </c>
      <c r="AT132" s="20">
        <v>6.9923812023708291E-3</v>
      </c>
    </row>
    <row r="133" spans="2:46" x14ac:dyDescent="0.35">
      <c r="B133" s="19" t="s">
        <v>151</v>
      </c>
      <c r="C133" s="20">
        <v>3.0304146031997999E-2</v>
      </c>
      <c r="D133" s="20">
        <v>1.497003855438326E-2</v>
      </c>
      <c r="E133" s="20">
        <v>2.7919404530659209E-2</v>
      </c>
      <c r="F133" s="20">
        <v>2.7430307318897239E-2</v>
      </c>
      <c r="G133" s="20">
        <v>2.703407788137438E-2</v>
      </c>
      <c r="H133" s="20">
        <v>2.9609571782038789E-2</v>
      </c>
      <c r="I133" s="20">
        <v>4.7908375409070621E-2</v>
      </c>
      <c r="K133" s="20">
        <v>2.853539898346864E-2</v>
      </c>
      <c r="L133" s="20">
        <v>3.2154277699669172E-2</v>
      </c>
      <c r="N133" s="20">
        <v>2.7239334529799718E-2</v>
      </c>
      <c r="O133" s="20">
        <v>0</v>
      </c>
      <c r="P133" s="20">
        <v>8.1243871412554729E-3</v>
      </c>
      <c r="Q133" s="20">
        <v>2.1570529140750621E-2</v>
      </c>
      <c r="R133" s="20">
        <v>2.7839270882643149E-2</v>
      </c>
      <c r="S133" s="20">
        <v>4.1020993252030999E-2</v>
      </c>
      <c r="T133" s="20">
        <v>3.4829437362804729E-2</v>
      </c>
      <c r="U133" s="20">
        <v>3.0861970091992309E-2</v>
      </c>
      <c r="V133" s="20">
        <v>2.3908010765942921E-2</v>
      </c>
      <c r="W133" s="20">
        <v>4.5018563663786988E-2</v>
      </c>
      <c r="X133" s="20">
        <v>4.0594533006997967E-2</v>
      </c>
      <c r="Y133" s="20">
        <v>2.848639715315518E-2</v>
      </c>
      <c r="AA133" s="20">
        <v>1.066340854513948E-2</v>
      </c>
      <c r="AB133" s="20">
        <v>1.090606938882558E-2</v>
      </c>
      <c r="AC133" s="20">
        <v>1.9486010557337799E-2</v>
      </c>
      <c r="AD133" s="20">
        <v>7.9785574593540326E-2</v>
      </c>
      <c r="AF133" s="20">
        <v>3.3315981473215038E-2</v>
      </c>
      <c r="AG133" s="20">
        <v>1.7250603524969481E-2</v>
      </c>
      <c r="AI133" s="20">
        <v>2.1675148531357359E-2</v>
      </c>
      <c r="AJ133" s="20">
        <v>6.3399052257315791E-3</v>
      </c>
      <c r="AK133" s="20">
        <v>4.2651875567125637E-2</v>
      </c>
      <c r="AL133" s="20">
        <v>5.4192674573599001E-3</v>
      </c>
      <c r="AM133" s="20">
        <v>3.6988128617997232E-2</v>
      </c>
      <c r="AN133" s="20">
        <v>3.7565596255878943E-2</v>
      </c>
      <c r="AO133" s="20">
        <v>7.2480284451066829E-2</v>
      </c>
      <c r="AP133" s="20">
        <v>7.9300124178150175E-2</v>
      </c>
      <c r="AQ133" s="20">
        <v>1.8193094613584291E-2</v>
      </c>
      <c r="AS133" s="20">
        <v>2.6331963632467089E-2</v>
      </c>
      <c r="AT133" s="20">
        <v>0.1053672525866384</v>
      </c>
    </row>
    <row r="135" spans="2:46" ht="58" x14ac:dyDescent="0.35">
      <c r="B135" s="17" t="s">
        <v>152</v>
      </c>
    </row>
    <row r="136" spans="2:46" x14ac:dyDescent="0.35">
      <c r="B136" s="18" t="s">
        <v>16</v>
      </c>
    </row>
    <row r="137" spans="2:46" x14ac:dyDescent="0.35">
      <c r="B137" s="19" t="s">
        <v>153</v>
      </c>
      <c r="C137" s="20">
        <v>0.30225677887060648</v>
      </c>
      <c r="D137" s="20">
        <v>0.31886600737097132</v>
      </c>
      <c r="E137" s="20">
        <v>0.2278313731228957</v>
      </c>
      <c r="F137" s="20">
        <v>0.31719961012857101</v>
      </c>
      <c r="G137" s="20">
        <v>0.29749395978003068</v>
      </c>
      <c r="H137" s="20">
        <v>0.37001570188315558</v>
      </c>
      <c r="I137" s="20">
        <v>0.29776898765670012</v>
      </c>
      <c r="K137" s="20">
        <v>0.2599747770232948</v>
      </c>
      <c r="L137" s="20">
        <v>0.3426596724228167</v>
      </c>
      <c r="N137" s="20">
        <v>0.34356909976327638</v>
      </c>
      <c r="O137" s="20">
        <v>0.32642202374361828</v>
      </c>
      <c r="P137" s="20">
        <v>0.39137719208574312</v>
      </c>
      <c r="Q137" s="20">
        <v>0.33715287663816718</v>
      </c>
      <c r="R137" s="20">
        <v>0.30125838075358541</v>
      </c>
      <c r="S137" s="20">
        <v>0.30777763720703599</v>
      </c>
      <c r="T137" s="20">
        <v>0.26818046145288132</v>
      </c>
      <c r="U137" s="20">
        <v>0.36350200365395641</v>
      </c>
      <c r="V137" s="20">
        <v>0.20584263881418591</v>
      </c>
      <c r="W137" s="20">
        <v>0.29057988532590467</v>
      </c>
      <c r="X137" s="20">
        <v>0.29422408788237409</v>
      </c>
      <c r="Y137" s="20">
        <v>0.32360962154667061</v>
      </c>
      <c r="AA137" s="20">
        <v>0.22082885282001621</v>
      </c>
      <c r="AB137" s="20">
        <v>0.31860310656820329</v>
      </c>
      <c r="AC137" s="20">
        <v>0.28134108939671598</v>
      </c>
      <c r="AD137" s="20">
        <v>0.38787055886687721</v>
      </c>
      <c r="AF137" s="20">
        <v>0.32794873958813542</v>
      </c>
      <c r="AG137" s="20">
        <v>0.2086325738194699</v>
      </c>
      <c r="AI137" s="20">
        <v>0.2441982899256159</v>
      </c>
      <c r="AJ137" s="20">
        <v>0.26521529079423278</v>
      </c>
      <c r="AK137" s="20">
        <v>0.25618036208500972</v>
      </c>
      <c r="AL137" s="20">
        <v>0.3175192800169821</v>
      </c>
      <c r="AM137" s="20">
        <v>0.33533387392349912</v>
      </c>
      <c r="AN137" s="20">
        <v>0.32967614647938698</v>
      </c>
      <c r="AO137" s="20">
        <v>0.3482468189932974</v>
      </c>
      <c r="AP137" s="20">
        <v>0.32822960832542158</v>
      </c>
      <c r="AQ137" s="20">
        <v>0.37341646468401368</v>
      </c>
      <c r="AS137" s="20">
        <v>0.29981801497856542</v>
      </c>
      <c r="AT137" s="20">
        <v>0.348342576418956</v>
      </c>
    </row>
    <row r="138" spans="2:46" x14ac:dyDescent="0.35">
      <c r="B138" s="19" t="s">
        <v>154</v>
      </c>
      <c r="C138" s="20">
        <v>0.67791422145243119</v>
      </c>
      <c r="D138" s="20">
        <v>0.66657364369646066</v>
      </c>
      <c r="E138" s="20">
        <v>0.7411800438285594</v>
      </c>
      <c r="F138" s="20">
        <v>0.66062757696417529</v>
      </c>
      <c r="G138" s="20">
        <v>0.66813481448584133</v>
      </c>
      <c r="H138" s="20">
        <v>0.62336348933768093</v>
      </c>
      <c r="I138" s="20">
        <v>0.69276006092726272</v>
      </c>
      <c r="K138" s="20">
        <v>0.72098059975802908</v>
      </c>
      <c r="L138" s="20">
        <v>0.63666490635524298</v>
      </c>
      <c r="N138" s="20">
        <v>0.64056582526543659</v>
      </c>
      <c r="O138" s="20">
        <v>0.60065088245392828</v>
      </c>
      <c r="P138" s="20">
        <v>0.57293290461579671</v>
      </c>
      <c r="Q138" s="20">
        <v>0.6219380129422335</v>
      </c>
      <c r="R138" s="20">
        <v>0.66960268663931077</v>
      </c>
      <c r="S138" s="20">
        <v>0.66958396658117936</v>
      </c>
      <c r="T138" s="20">
        <v>0.71998526771270799</v>
      </c>
      <c r="U138" s="20">
        <v>0.61638391730875852</v>
      </c>
      <c r="V138" s="20">
        <v>0.78441649569233529</v>
      </c>
      <c r="W138" s="20">
        <v>0.69495414784048581</v>
      </c>
      <c r="X138" s="20">
        <v>0.69294580968774111</v>
      </c>
      <c r="Y138" s="20">
        <v>0.66665415658081395</v>
      </c>
      <c r="AA138" s="20">
        <v>0.76656380381583777</v>
      </c>
      <c r="AB138" s="20">
        <v>0.66277900820361257</v>
      </c>
      <c r="AC138" s="20">
        <v>0.69388187088304032</v>
      </c>
      <c r="AD138" s="20">
        <v>0.58747669486407994</v>
      </c>
      <c r="AF138" s="20">
        <v>0.65228099284766972</v>
      </c>
      <c r="AG138" s="20">
        <v>0.77090540409503649</v>
      </c>
      <c r="AI138" s="20">
        <v>0.74616145203367168</v>
      </c>
      <c r="AJ138" s="20">
        <v>0.7190773770389467</v>
      </c>
      <c r="AK138" s="20">
        <v>0.73680289978566338</v>
      </c>
      <c r="AL138" s="20">
        <v>0.65078685367147326</v>
      </c>
      <c r="AM138" s="20">
        <v>0.65848695197228369</v>
      </c>
      <c r="AN138" s="20">
        <v>0.61876828146924867</v>
      </c>
      <c r="AO138" s="20">
        <v>0.64022060541347836</v>
      </c>
      <c r="AP138" s="20">
        <v>0.62302506407232994</v>
      </c>
      <c r="AQ138" s="20">
        <v>0.5702949878525595</v>
      </c>
      <c r="AS138" s="20">
        <v>0.6816810271000272</v>
      </c>
      <c r="AT138" s="20">
        <v>0.60673215948833137</v>
      </c>
    </row>
    <row r="139" spans="2:46" x14ac:dyDescent="0.35">
      <c r="B139" s="19" t="s">
        <v>103</v>
      </c>
      <c r="C139" s="20">
        <v>1.9828999676962181E-2</v>
      </c>
      <c r="D139" s="20">
        <v>1.456034893256811E-2</v>
      </c>
      <c r="E139" s="20">
        <v>3.0988583048544831E-2</v>
      </c>
      <c r="F139" s="20">
        <v>2.217281290725355E-2</v>
      </c>
      <c r="G139" s="20">
        <v>3.4371225734128097E-2</v>
      </c>
      <c r="H139" s="20">
        <v>6.620808779163578E-3</v>
      </c>
      <c r="I139" s="20">
        <v>9.4709514160371492E-3</v>
      </c>
      <c r="K139" s="20">
        <v>1.9044623218676161E-2</v>
      </c>
      <c r="L139" s="20">
        <v>2.067542122194015E-2</v>
      </c>
      <c r="N139" s="20">
        <v>1.5865074971286999E-2</v>
      </c>
      <c r="O139" s="20">
        <v>7.2927093802453352E-2</v>
      </c>
      <c r="P139" s="20">
        <v>3.5689903298459932E-2</v>
      </c>
      <c r="Q139" s="20">
        <v>4.0909110419599423E-2</v>
      </c>
      <c r="R139" s="20">
        <v>2.913893260710396E-2</v>
      </c>
      <c r="S139" s="20">
        <v>2.263839621178464E-2</v>
      </c>
      <c r="T139" s="20">
        <v>1.18342708344108E-2</v>
      </c>
      <c r="U139" s="20">
        <v>2.0114079037285171E-2</v>
      </c>
      <c r="V139" s="20">
        <v>9.7408654934787037E-3</v>
      </c>
      <c r="W139" s="20">
        <v>1.4465966833609321E-2</v>
      </c>
      <c r="X139" s="20">
        <v>1.283010242988474E-2</v>
      </c>
      <c r="Y139" s="20">
        <v>9.7362218725152092E-3</v>
      </c>
      <c r="AA139" s="20">
        <v>1.26073433641461E-2</v>
      </c>
      <c r="AB139" s="20">
        <v>1.8617885228184049E-2</v>
      </c>
      <c r="AC139" s="20">
        <v>2.4777039720243751E-2</v>
      </c>
      <c r="AD139" s="20">
        <v>2.4652746269042802E-2</v>
      </c>
      <c r="AF139" s="20">
        <v>1.9770267564194931E-2</v>
      </c>
      <c r="AG139" s="20">
        <v>2.0462022085493518E-2</v>
      </c>
      <c r="AI139" s="20">
        <v>9.6402580407125397E-3</v>
      </c>
      <c r="AJ139" s="20">
        <v>1.5707332166820531E-2</v>
      </c>
      <c r="AK139" s="20">
        <v>7.0167381293269014E-3</v>
      </c>
      <c r="AL139" s="20">
        <v>3.1693866311544618E-2</v>
      </c>
      <c r="AM139" s="20">
        <v>6.1791741042172546E-3</v>
      </c>
      <c r="AN139" s="20">
        <v>5.15555720513644E-2</v>
      </c>
      <c r="AO139" s="20">
        <v>1.1532575593224461E-2</v>
      </c>
      <c r="AP139" s="20">
        <v>4.8745327602248312E-2</v>
      </c>
      <c r="AQ139" s="20">
        <v>5.6288547463426777E-2</v>
      </c>
      <c r="AS139" s="20">
        <v>1.8500957921407438E-2</v>
      </c>
      <c r="AT139" s="20">
        <v>4.4925264092712532E-2</v>
      </c>
    </row>
    <row r="141" spans="2:46" ht="72.5" x14ac:dyDescent="0.35">
      <c r="B141" s="17" t="s">
        <v>155</v>
      </c>
    </row>
    <row r="142" spans="2:46" x14ac:dyDescent="0.35">
      <c r="B142" s="18" t="s">
        <v>16</v>
      </c>
    </row>
    <row r="143" spans="2:46" x14ac:dyDescent="0.35">
      <c r="B143" s="19" t="s">
        <v>156</v>
      </c>
      <c r="C143" s="20">
        <v>0.38051094811196701</v>
      </c>
      <c r="D143" s="20">
        <v>0.17920867068309859</v>
      </c>
      <c r="E143" s="20">
        <v>0.40341833485124962</v>
      </c>
      <c r="F143" s="20">
        <v>0.44368257893634738</v>
      </c>
      <c r="G143" s="20">
        <v>0.40713417374277472</v>
      </c>
      <c r="H143" s="20">
        <v>0.39016622606842333</v>
      </c>
      <c r="I143" s="20">
        <v>0.4167910808125147</v>
      </c>
      <c r="K143" s="20">
        <v>0.39087931474088822</v>
      </c>
      <c r="L143" s="20">
        <v>0.37193245935004432</v>
      </c>
      <c r="N143" s="20">
        <v>0.51160607556476145</v>
      </c>
      <c r="O143" s="20">
        <v>0.50126991514703478</v>
      </c>
      <c r="P143" s="20">
        <v>0.34954216267546051</v>
      </c>
      <c r="Q143" s="20">
        <v>0.35586494987386053</v>
      </c>
      <c r="R143" s="20">
        <v>0.38095409972966021</v>
      </c>
      <c r="S143" s="20">
        <v>0.34008793243868263</v>
      </c>
      <c r="T143" s="20">
        <v>0.35928926401732458</v>
      </c>
      <c r="U143" s="20">
        <v>0.33787754802973818</v>
      </c>
      <c r="V143" s="20">
        <v>0.38881012679936722</v>
      </c>
      <c r="W143" s="20">
        <v>0.39253948040538428</v>
      </c>
      <c r="X143" s="20">
        <v>0.3415001326081008</v>
      </c>
      <c r="Y143" s="20">
        <v>0.33656717185588819</v>
      </c>
      <c r="AA143" s="20">
        <v>0.48917420959932728</v>
      </c>
      <c r="AB143" s="20">
        <v>0.45085437000010098</v>
      </c>
      <c r="AC143" s="20">
        <v>0.31545830981525341</v>
      </c>
      <c r="AD143" s="20">
        <v>0.24655216997547369</v>
      </c>
      <c r="AF143" s="20">
        <v>0.38996481953844742</v>
      </c>
      <c r="AG143" s="20">
        <v>0.34716895690533689</v>
      </c>
      <c r="AI143" s="20">
        <v>0.47194394578257071</v>
      </c>
      <c r="AJ143" s="20">
        <v>0.54477188970857038</v>
      </c>
      <c r="AK143" s="20">
        <v>0.5286712893104587</v>
      </c>
      <c r="AL143" s="20">
        <v>0.40763515175406051</v>
      </c>
      <c r="AM143" s="20">
        <v>0.18053508497548931</v>
      </c>
      <c r="AN143" s="20">
        <v>0.70419443738831977</v>
      </c>
      <c r="AO143" s="20">
        <v>0.102260669939761</v>
      </c>
      <c r="AP143" s="20">
        <v>0.32581098321391649</v>
      </c>
      <c r="AQ143" s="20">
        <v>0.33963869760877519</v>
      </c>
      <c r="AS143" s="20">
        <v>0.38427189929488542</v>
      </c>
      <c r="AT143" s="20">
        <v>0.30943951911022971</v>
      </c>
    </row>
    <row r="144" spans="2:46" x14ac:dyDescent="0.35">
      <c r="B144" s="19" t="s">
        <v>157</v>
      </c>
      <c r="C144" s="20">
        <v>0.32993759590909588</v>
      </c>
      <c r="D144" s="20">
        <v>8.4670098384779416E-2</v>
      </c>
      <c r="E144" s="20">
        <v>0.21779109483525211</v>
      </c>
      <c r="F144" s="20">
        <v>0.28180613167296709</v>
      </c>
      <c r="G144" s="20">
        <v>0.35202710831541489</v>
      </c>
      <c r="H144" s="20">
        <v>0.47570686326905087</v>
      </c>
      <c r="I144" s="20">
        <v>0.50780059103895103</v>
      </c>
      <c r="K144" s="20">
        <v>0.33994771727581108</v>
      </c>
      <c r="L144" s="20">
        <v>0.32150350227005448</v>
      </c>
      <c r="N144" s="20">
        <v>0.24976235107787209</v>
      </c>
      <c r="O144" s="20">
        <v>0.25157515372807759</v>
      </c>
      <c r="P144" s="20">
        <v>0.31117789756570691</v>
      </c>
      <c r="Q144" s="20">
        <v>0.37573018575360551</v>
      </c>
      <c r="R144" s="20">
        <v>0.30709318324913648</v>
      </c>
      <c r="S144" s="20">
        <v>0.35358674445599042</v>
      </c>
      <c r="T144" s="20">
        <v>0.31615288750950737</v>
      </c>
      <c r="U144" s="20">
        <v>0.33502401636821261</v>
      </c>
      <c r="V144" s="20">
        <v>0.26944456853526239</v>
      </c>
      <c r="W144" s="20">
        <v>0.36161162388050239</v>
      </c>
      <c r="X144" s="20">
        <v>0.38574666741936658</v>
      </c>
      <c r="Y144" s="20">
        <v>0.43743282603338718</v>
      </c>
      <c r="AA144" s="20">
        <v>0.32303278783284922</v>
      </c>
      <c r="AB144" s="20">
        <v>0.33955489064667033</v>
      </c>
      <c r="AC144" s="20">
        <v>0.32927036991614239</v>
      </c>
      <c r="AD144" s="20">
        <v>0.32933832044972061</v>
      </c>
      <c r="AF144" s="20">
        <v>0.36640976316895407</v>
      </c>
      <c r="AG144" s="20">
        <v>0.19066257525903141</v>
      </c>
      <c r="AI144" s="20">
        <v>0.36612000291934022</v>
      </c>
      <c r="AJ144" s="20">
        <v>0.2331777995490088</v>
      </c>
      <c r="AK144" s="20">
        <v>0.2323902967667423</v>
      </c>
      <c r="AL144" s="20">
        <v>0.11745163823409931</v>
      </c>
      <c r="AM144" s="20">
        <v>0.62450178751290231</v>
      </c>
      <c r="AN144" s="20">
        <v>0.19430449398181621</v>
      </c>
      <c r="AO144" s="20">
        <v>0.1257155278779977</v>
      </c>
      <c r="AP144" s="20">
        <v>0.27443247943853438</v>
      </c>
      <c r="AQ144" s="20">
        <v>0.39293548575065013</v>
      </c>
      <c r="AS144" s="20">
        <v>0.33596879768991028</v>
      </c>
      <c r="AT144" s="20">
        <v>0.21596479798841739</v>
      </c>
    </row>
    <row r="145" spans="2:46" x14ac:dyDescent="0.35">
      <c r="B145" s="19" t="s">
        <v>158</v>
      </c>
      <c r="C145" s="20">
        <v>0.1781907903095622</v>
      </c>
      <c r="D145" s="20">
        <v>0.2286684714211267</v>
      </c>
      <c r="E145" s="20">
        <v>0.2461593103802544</v>
      </c>
      <c r="F145" s="20">
        <v>0.22877585296530989</v>
      </c>
      <c r="G145" s="20">
        <v>0.205174132064812</v>
      </c>
      <c r="H145" s="20">
        <v>0.11642506743342521</v>
      </c>
      <c r="I145" s="20">
        <v>6.7922817287611306E-2</v>
      </c>
      <c r="K145" s="20">
        <v>0.1667010645363951</v>
      </c>
      <c r="L145" s="20">
        <v>0.1870667061187439</v>
      </c>
      <c r="N145" s="20">
        <v>0.15862390225123199</v>
      </c>
      <c r="O145" s="20">
        <v>0.10076433432559929</v>
      </c>
      <c r="P145" s="20">
        <v>0.23933017193466399</v>
      </c>
      <c r="Q145" s="20">
        <v>0.15108383507116829</v>
      </c>
      <c r="R145" s="20">
        <v>0.20329813529371821</v>
      </c>
      <c r="S145" s="20">
        <v>0.1784113136089219</v>
      </c>
      <c r="T145" s="20">
        <v>0.20565166692731801</v>
      </c>
      <c r="U145" s="20">
        <v>0.2091361122737074</v>
      </c>
      <c r="V145" s="20">
        <v>0.17679813331931549</v>
      </c>
      <c r="W145" s="20">
        <v>0.14110174543808429</v>
      </c>
      <c r="X145" s="20">
        <v>0.17951069034336231</v>
      </c>
      <c r="Y145" s="20">
        <v>0.1728806525516613</v>
      </c>
      <c r="AA145" s="20">
        <v>0.10747805201207609</v>
      </c>
      <c r="AB145" s="20">
        <v>0.1122197957956468</v>
      </c>
      <c r="AC145" s="20">
        <v>0.22162106599440021</v>
      </c>
      <c r="AD145" s="20">
        <v>0.28442380334788198</v>
      </c>
      <c r="AF145" s="20">
        <v>0.1522383684754198</v>
      </c>
      <c r="AG145" s="20">
        <v>0.27365892723014029</v>
      </c>
      <c r="AI145" s="20">
        <v>0.10073306789891751</v>
      </c>
      <c r="AJ145" s="20">
        <v>0.13284832175791689</v>
      </c>
      <c r="AK145" s="20">
        <v>0.1214698232888919</v>
      </c>
      <c r="AL145" s="20">
        <v>0.17270352634282621</v>
      </c>
      <c r="AM145" s="20">
        <v>0.1196417062619545</v>
      </c>
      <c r="AN145" s="20">
        <v>8.5293576426571663E-2</v>
      </c>
      <c r="AO145" s="20">
        <v>0.65301176643400727</v>
      </c>
      <c r="AP145" s="20">
        <v>0.24410272240229131</v>
      </c>
      <c r="AQ145" s="20">
        <v>0.1545811345057157</v>
      </c>
      <c r="AS145" s="20">
        <v>0.1741952573795941</v>
      </c>
      <c r="AT145" s="20">
        <v>0.253695156398136</v>
      </c>
    </row>
    <row r="146" spans="2:46" x14ac:dyDescent="0.35">
      <c r="B146" s="19" t="s">
        <v>159</v>
      </c>
      <c r="C146" s="20">
        <v>8.5800784223924398E-2</v>
      </c>
      <c r="D146" s="20">
        <v>0.48397504478680031</v>
      </c>
      <c r="E146" s="20">
        <v>9.8207201128506644E-2</v>
      </c>
      <c r="F146" s="20">
        <v>3.0217619582782549E-3</v>
      </c>
      <c r="G146" s="20">
        <v>2.5666653270973732E-3</v>
      </c>
      <c r="H146" s="20">
        <v>0</v>
      </c>
      <c r="I146" s="20">
        <v>2.4948612474535682E-3</v>
      </c>
      <c r="K146" s="20">
        <v>8.7208345545903398E-2</v>
      </c>
      <c r="L146" s="20">
        <v>8.3780040440931736E-2</v>
      </c>
      <c r="N146" s="20">
        <v>5.8911269928666098E-2</v>
      </c>
      <c r="O146" s="20">
        <v>0.1014036712470251</v>
      </c>
      <c r="P146" s="20">
        <v>8.2626601204809969E-2</v>
      </c>
      <c r="Q146" s="20">
        <v>9.5541205794473047E-2</v>
      </c>
      <c r="R146" s="20">
        <v>9.1119219840959401E-2</v>
      </c>
      <c r="S146" s="20">
        <v>8.8387410356273427E-2</v>
      </c>
      <c r="T146" s="20">
        <v>0.1052686811171468</v>
      </c>
      <c r="U146" s="20">
        <v>7.8650524592620022E-2</v>
      </c>
      <c r="V146" s="20">
        <v>0.1212448796721603</v>
      </c>
      <c r="W146" s="20">
        <v>8.0577432217968564E-2</v>
      </c>
      <c r="X146" s="20">
        <v>8.7258187131545872E-2</v>
      </c>
      <c r="Y146" s="20">
        <v>3.9208725168456929E-2</v>
      </c>
      <c r="AA146" s="20">
        <v>7.5843468096818425E-2</v>
      </c>
      <c r="AB146" s="20">
        <v>7.6846366620352449E-2</v>
      </c>
      <c r="AC146" s="20">
        <v>9.9709914950267459E-2</v>
      </c>
      <c r="AD146" s="20">
        <v>9.4172790319769883E-2</v>
      </c>
      <c r="AF146" s="20">
        <v>6.8181221790746926E-2</v>
      </c>
      <c r="AG146" s="20">
        <v>0.15599288921235019</v>
      </c>
      <c r="AI146" s="20">
        <v>5.4833868078203778E-2</v>
      </c>
      <c r="AJ146" s="20">
        <v>7.5664007433334873E-2</v>
      </c>
      <c r="AK146" s="20">
        <v>9.1724454915987561E-2</v>
      </c>
      <c r="AL146" s="20">
        <v>0.2875135772521899</v>
      </c>
      <c r="AM146" s="20">
        <v>6.2815493548642687E-2</v>
      </c>
      <c r="AN146" s="20">
        <v>1.6207492203292279E-2</v>
      </c>
      <c r="AO146" s="20">
        <v>7.0880994700262642E-2</v>
      </c>
      <c r="AP146" s="20">
        <v>3.053800286856944E-2</v>
      </c>
      <c r="AQ146" s="20">
        <v>9.1143620422833804E-2</v>
      </c>
      <c r="AS146" s="20">
        <v>8.5025630748175207E-2</v>
      </c>
      <c r="AT146" s="20">
        <v>0.1004490108394074</v>
      </c>
    </row>
    <row r="147" spans="2:46" x14ac:dyDescent="0.35">
      <c r="B147" s="19" t="s">
        <v>160</v>
      </c>
      <c r="C147" s="20">
        <v>2.5559881445450509E-2</v>
      </c>
      <c r="D147" s="20">
        <v>2.3477714724194972E-2</v>
      </c>
      <c r="E147" s="20">
        <v>3.4424058804737263E-2</v>
      </c>
      <c r="F147" s="20">
        <v>4.2713674467097368E-2</v>
      </c>
      <c r="G147" s="20">
        <v>3.3097920549901093E-2</v>
      </c>
      <c r="H147" s="20">
        <v>1.770184322910074E-2</v>
      </c>
      <c r="I147" s="20">
        <v>4.9906496134694547E-3</v>
      </c>
      <c r="K147" s="20">
        <v>1.5263557901002291E-2</v>
      </c>
      <c r="L147" s="20">
        <v>3.5717291820225518E-2</v>
      </c>
      <c r="N147" s="20">
        <v>2.1096401177468169E-2</v>
      </c>
      <c r="O147" s="20">
        <v>4.4986925552263003E-2</v>
      </c>
      <c r="P147" s="20">
        <v>1.7323166619358531E-2</v>
      </c>
      <c r="Q147" s="20">
        <v>2.1779823506892771E-2</v>
      </c>
      <c r="R147" s="20">
        <v>1.753536188652581E-2</v>
      </c>
      <c r="S147" s="20">
        <v>3.9526599140131548E-2</v>
      </c>
      <c r="T147" s="20">
        <v>1.3637500428703221E-2</v>
      </c>
      <c r="U147" s="20">
        <v>3.9311798735721763E-2</v>
      </c>
      <c r="V147" s="20">
        <v>4.3702291673894458E-2</v>
      </c>
      <c r="W147" s="20">
        <v>2.4169718058060469E-2</v>
      </c>
      <c r="X147" s="20">
        <v>5.9843224976243352E-3</v>
      </c>
      <c r="Y147" s="20">
        <v>1.3910624390606139E-2</v>
      </c>
      <c r="AA147" s="20">
        <v>4.4714824589289692E-3</v>
      </c>
      <c r="AB147" s="20">
        <v>2.052457693722937E-2</v>
      </c>
      <c r="AC147" s="20">
        <v>3.3940339323936558E-2</v>
      </c>
      <c r="AD147" s="20">
        <v>4.5512915907153791E-2</v>
      </c>
      <c r="AF147" s="20">
        <v>2.320582702643181E-2</v>
      </c>
      <c r="AG147" s="20">
        <v>3.251665139314102E-2</v>
      </c>
      <c r="AI147" s="20">
        <v>6.3691153209677444E-3</v>
      </c>
      <c r="AJ147" s="20">
        <v>1.353798155116903E-2</v>
      </c>
      <c r="AK147" s="20">
        <v>2.5744135717919472E-2</v>
      </c>
      <c r="AL147" s="20">
        <v>1.4696106416824209E-2</v>
      </c>
      <c r="AM147" s="20">
        <v>1.250592770101119E-2</v>
      </c>
      <c r="AN147" s="20">
        <v>0</v>
      </c>
      <c r="AO147" s="20">
        <v>4.8131041047971487E-2</v>
      </c>
      <c r="AP147" s="20">
        <v>0.1251158120766882</v>
      </c>
      <c r="AQ147" s="20">
        <v>2.1701061712025009E-2</v>
      </c>
      <c r="AS147" s="20">
        <v>2.0538414887434891E-2</v>
      </c>
      <c r="AT147" s="20">
        <v>0.1204515156638095</v>
      </c>
    </row>
    <row r="149" spans="2:46" ht="130.5" x14ac:dyDescent="0.35">
      <c r="B149" s="17" t="s">
        <v>161</v>
      </c>
    </row>
    <row r="150" spans="2:46" x14ac:dyDescent="0.35">
      <c r="B150" s="18" t="s">
        <v>16</v>
      </c>
    </row>
    <row r="151" spans="2:46" x14ac:dyDescent="0.35">
      <c r="B151" s="19" t="s">
        <v>162</v>
      </c>
      <c r="C151" s="20">
        <v>0.27500206827529999</v>
      </c>
      <c r="D151" s="20">
        <v>7.3522461047594925E-2</v>
      </c>
      <c r="E151" s="20">
        <v>0.18004588741911901</v>
      </c>
      <c r="F151" s="20">
        <v>0.20437853710583931</v>
      </c>
      <c r="G151" s="20">
        <v>0.27892205950700022</v>
      </c>
      <c r="H151" s="20">
        <v>0.3471978650882267</v>
      </c>
      <c r="I151" s="20">
        <v>0.49205834006795091</v>
      </c>
      <c r="K151" s="20">
        <v>0.27733089503341379</v>
      </c>
      <c r="L151" s="20">
        <v>0.27280850856935612</v>
      </c>
      <c r="N151" s="20">
        <v>0.1876476248515396</v>
      </c>
      <c r="O151" s="20">
        <v>0.1083666910799163</v>
      </c>
      <c r="P151" s="20">
        <v>0.20485824490702009</v>
      </c>
      <c r="Q151" s="20">
        <v>0.2641804159448658</v>
      </c>
      <c r="R151" s="20">
        <v>0.28140626294651377</v>
      </c>
      <c r="S151" s="20">
        <v>0.27346933177337662</v>
      </c>
      <c r="T151" s="20">
        <v>0.28350190460966729</v>
      </c>
      <c r="U151" s="20">
        <v>0.28044997663153171</v>
      </c>
      <c r="V151" s="20">
        <v>0.25399182804182763</v>
      </c>
      <c r="W151" s="20">
        <v>0.32087307519627561</v>
      </c>
      <c r="X151" s="20">
        <v>0.36092207769519791</v>
      </c>
      <c r="Y151" s="20">
        <v>0.33282678008762567</v>
      </c>
      <c r="AA151" s="20">
        <v>0.35636950629486058</v>
      </c>
      <c r="AB151" s="20">
        <v>0.29441331990328912</v>
      </c>
      <c r="AC151" s="20">
        <v>0.25087489583994899</v>
      </c>
      <c r="AD151" s="20">
        <v>0.1892778629163793</v>
      </c>
      <c r="AF151" s="20">
        <v>0.30494291670263141</v>
      </c>
      <c r="AG151" s="20">
        <v>0.1620960919917456</v>
      </c>
      <c r="AI151" s="20">
        <v>0.80305558649772002</v>
      </c>
      <c r="AJ151" s="20">
        <v>8.222701733692879E-2</v>
      </c>
      <c r="AK151" s="20">
        <v>0.1457972847318684</v>
      </c>
      <c r="AL151" s="20">
        <v>3.4836810738773323E-2</v>
      </c>
      <c r="AM151" s="20">
        <v>0.4298961680546578</v>
      </c>
      <c r="AN151" s="20">
        <v>4.8971097151075837E-2</v>
      </c>
      <c r="AO151" s="20">
        <v>6.3760095572326592E-2</v>
      </c>
      <c r="AP151" s="20">
        <v>0.23262122097131019</v>
      </c>
      <c r="AQ151" s="20">
        <v>0.19460496025316071</v>
      </c>
      <c r="AS151" s="20">
        <v>0.27963595649253659</v>
      </c>
      <c r="AT151" s="20">
        <v>0.18743457765507959</v>
      </c>
    </row>
    <row r="152" spans="2:46" x14ac:dyDescent="0.35">
      <c r="B152" s="19" t="s">
        <v>163</v>
      </c>
      <c r="C152" s="20">
        <v>0.27063432343494331</v>
      </c>
      <c r="D152" s="20">
        <v>0.192702031854529</v>
      </c>
      <c r="E152" s="20">
        <v>0.40099450603807191</v>
      </c>
      <c r="F152" s="20">
        <v>0.31818698384457861</v>
      </c>
      <c r="G152" s="20">
        <v>0.27313780053521519</v>
      </c>
      <c r="H152" s="20">
        <v>0.27644928904549287</v>
      </c>
      <c r="I152" s="20">
        <v>0.17242816550170581</v>
      </c>
      <c r="K152" s="20">
        <v>0.29215878151359198</v>
      </c>
      <c r="L152" s="20">
        <v>0.25071647007414438</v>
      </c>
      <c r="N152" s="20">
        <v>0.1510722664756298</v>
      </c>
      <c r="O152" s="20">
        <v>8.9967095992635401E-2</v>
      </c>
      <c r="P152" s="20">
        <v>0.2174086727068161</v>
      </c>
      <c r="Q152" s="20">
        <v>0.27894503610298332</v>
      </c>
      <c r="R152" s="20">
        <v>0.32493714048041972</v>
      </c>
      <c r="S152" s="20">
        <v>0.304582801333667</v>
      </c>
      <c r="T152" s="20">
        <v>0.26155457134725452</v>
      </c>
      <c r="U152" s="20">
        <v>0.33284502178808317</v>
      </c>
      <c r="V152" s="20">
        <v>0.33462780408578019</v>
      </c>
      <c r="W152" s="20">
        <v>0.24815886253147981</v>
      </c>
      <c r="X152" s="20">
        <v>0.2284044037180912</v>
      </c>
      <c r="Y152" s="20">
        <v>0.29457091200953961</v>
      </c>
      <c r="AA152" s="20">
        <v>0.3090654762601579</v>
      </c>
      <c r="AB152" s="20">
        <v>0.26310580428169</v>
      </c>
      <c r="AC152" s="20">
        <v>0.26535703621772078</v>
      </c>
      <c r="AD152" s="20">
        <v>0.24095567815186661</v>
      </c>
      <c r="AF152" s="20">
        <v>0.23936862563181249</v>
      </c>
      <c r="AG152" s="20">
        <v>0.3932168863094615</v>
      </c>
      <c r="AI152" s="20">
        <v>8.5392064690868297E-2</v>
      </c>
      <c r="AJ152" s="20">
        <v>0.7150864256290147</v>
      </c>
      <c r="AK152" s="20">
        <v>0.20725523340918289</v>
      </c>
      <c r="AL152" s="20">
        <v>0.21405427717765699</v>
      </c>
      <c r="AM152" s="20">
        <v>0.13505471291841681</v>
      </c>
      <c r="AN152" s="20">
        <v>1.6207492203292279E-2</v>
      </c>
      <c r="AO152" s="20">
        <v>4.6607534888235692E-2</v>
      </c>
      <c r="AP152" s="20">
        <v>0.15306693661936649</v>
      </c>
      <c r="AQ152" s="20">
        <v>0.19345867844619891</v>
      </c>
      <c r="AS152" s="20">
        <v>0.27625580803637928</v>
      </c>
      <c r="AT152" s="20">
        <v>0.16440403106903981</v>
      </c>
    </row>
    <row r="153" spans="2:46" x14ac:dyDescent="0.35">
      <c r="B153" s="19" t="s">
        <v>164</v>
      </c>
      <c r="C153" s="20">
        <v>6.0006668998437332E-2</v>
      </c>
      <c r="D153" s="20">
        <v>4.1408926113049728E-2</v>
      </c>
      <c r="E153" s="20">
        <v>5.5181820355943607E-2</v>
      </c>
      <c r="F153" s="20">
        <v>3.9844049900715467E-2</v>
      </c>
      <c r="G153" s="20">
        <v>6.0024853809432739E-2</v>
      </c>
      <c r="H153" s="20">
        <v>7.6298284235109828E-2</v>
      </c>
      <c r="I153" s="20">
        <v>8.1761496444532025E-2</v>
      </c>
      <c r="K153" s="20">
        <v>5.4754455313526199E-2</v>
      </c>
      <c r="L153" s="20">
        <v>6.5378785664552019E-2</v>
      </c>
      <c r="N153" s="20">
        <v>4.627746383644455E-2</v>
      </c>
      <c r="O153" s="20">
        <v>2.7028127664725659E-2</v>
      </c>
      <c r="P153" s="20">
        <v>4.5307458656249591E-2</v>
      </c>
      <c r="Q153" s="20">
        <v>0.11314656310426641</v>
      </c>
      <c r="R153" s="20">
        <v>1.39552728959015E-2</v>
      </c>
      <c r="S153" s="20">
        <v>5.1075617172122799E-2</v>
      </c>
      <c r="T153" s="20">
        <v>6.0677447879253277E-2</v>
      </c>
      <c r="U153" s="20">
        <v>4.9566052917867379E-2</v>
      </c>
      <c r="V153" s="20">
        <v>5.3614390859650557E-2</v>
      </c>
      <c r="W153" s="20">
        <v>0.1148684820397706</v>
      </c>
      <c r="X153" s="20">
        <v>8.5985227282973392E-2</v>
      </c>
      <c r="Y153" s="20">
        <v>5.0930945305397629E-2</v>
      </c>
      <c r="AA153" s="20">
        <v>7.6625960234676396E-2</v>
      </c>
      <c r="AB153" s="20">
        <v>8.2157102391518577E-2</v>
      </c>
      <c r="AC153" s="20">
        <v>4.2021714715623472E-2</v>
      </c>
      <c r="AD153" s="20">
        <v>3.358179327224755E-2</v>
      </c>
      <c r="AF153" s="20">
        <v>6.2915343022605999E-2</v>
      </c>
      <c r="AG153" s="20">
        <v>4.9933702182660848E-2</v>
      </c>
      <c r="AI153" s="20">
        <v>1.4034823122718089E-2</v>
      </c>
      <c r="AJ153" s="20">
        <v>3.2698698078976768E-2</v>
      </c>
      <c r="AK153" s="20">
        <v>0.47698992213062041</v>
      </c>
      <c r="AL153" s="20">
        <v>4.9077200827148372E-2</v>
      </c>
      <c r="AM153" s="20">
        <v>2.8165643164520589E-2</v>
      </c>
      <c r="AN153" s="20">
        <v>1.643739785922314E-2</v>
      </c>
      <c r="AO153" s="20">
        <v>1.1195320113199091E-2</v>
      </c>
      <c r="AP153" s="20">
        <v>5.7061746150730987E-2</v>
      </c>
      <c r="AQ153" s="20">
        <v>4.6358160252280928E-2</v>
      </c>
      <c r="AS153" s="20">
        <v>5.9738136926178347E-2</v>
      </c>
      <c r="AT153" s="20">
        <v>6.5081172011112368E-2</v>
      </c>
    </row>
    <row r="154" spans="2:46" x14ac:dyDescent="0.35">
      <c r="B154" s="19" t="s">
        <v>165</v>
      </c>
      <c r="C154" s="20">
        <v>4.480055795817129E-2</v>
      </c>
      <c r="D154" s="20">
        <v>9.1986255508428982E-2</v>
      </c>
      <c r="E154" s="20">
        <v>4.9134158807900431E-2</v>
      </c>
      <c r="F154" s="20">
        <v>4.7945395072958683E-2</v>
      </c>
      <c r="G154" s="20">
        <v>4.4599575035388389E-2</v>
      </c>
      <c r="H154" s="20">
        <v>1.967877300991569E-2</v>
      </c>
      <c r="I154" s="20">
        <v>2.4279336097281268E-2</v>
      </c>
      <c r="K154" s="20">
        <v>4.1621847726838017E-2</v>
      </c>
      <c r="L154" s="20">
        <v>4.8086291899449657E-2</v>
      </c>
      <c r="N154" s="20">
        <v>2.081259590567526E-2</v>
      </c>
      <c r="O154" s="20">
        <v>5.729887762052243E-2</v>
      </c>
      <c r="P154" s="20">
        <v>3.505992536605719E-2</v>
      </c>
      <c r="Q154" s="20">
        <v>4.210949997175932E-2</v>
      </c>
      <c r="R154" s="20">
        <v>5.7535715616702537E-2</v>
      </c>
      <c r="S154" s="20">
        <v>3.931167831739233E-2</v>
      </c>
      <c r="T154" s="20">
        <v>4.3762451405614133E-2</v>
      </c>
      <c r="U154" s="20">
        <v>5.2131685817390333E-2</v>
      </c>
      <c r="V154" s="20">
        <v>4.9328649315445207E-2</v>
      </c>
      <c r="W154" s="20">
        <v>6.7891444384837407E-2</v>
      </c>
      <c r="X154" s="20">
        <v>2.2937500864804339E-2</v>
      </c>
      <c r="Y154" s="20">
        <v>3.2945791548406753E-2</v>
      </c>
      <c r="AA154" s="20">
        <v>5.126723940372574E-2</v>
      </c>
      <c r="AB154" s="20">
        <v>3.6885498895694861E-2</v>
      </c>
      <c r="AC154" s="20">
        <v>4.0619825945119488E-2</v>
      </c>
      <c r="AD154" s="20">
        <v>5.0034532829423418E-2</v>
      </c>
      <c r="AF154" s="20">
        <v>3.9891610021318941E-2</v>
      </c>
      <c r="AG154" s="20">
        <v>6.4783297939428691E-2</v>
      </c>
      <c r="AI154" s="20">
        <v>1.3890510610301859E-2</v>
      </c>
      <c r="AJ154" s="20">
        <v>7.4229532786970502E-3</v>
      </c>
      <c r="AK154" s="20">
        <v>2.8512928994295729E-2</v>
      </c>
      <c r="AL154" s="20">
        <v>0.30749960485378658</v>
      </c>
      <c r="AM154" s="20">
        <v>3.1575233165702071E-2</v>
      </c>
      <c r="AN154" s="20">
        <v>1.5905348443100199E-2</v>
      </c>
      <c r="AO154" s="20">
        <v>5.8736123691254102E-3</v>
      </c>
      <c r="AP154" s="20">
        <v>1.5741674942022679E-2</v>
      </c>
      <c r="AQ154" s="20">
        <v>2.6648999305962161E-2</v>
      </c>
      <c r="AS154" s="20">
        <v>4.5351101244313373E-2</v>
      </c>
      <c r="AT154" s="20">
        <v>3.4396833961129948E-2</v>
      </c>
    </row>
    <row r="155" spans="2:46" x14ac:dyDescent="0.35">
      <c r="B155" s="19" t="s">
        <v>166</v>
      </c>
      <c r="C155" s="20">
        <v>2.70656987271705E-2</v>
      </c>
      <c r="D155" s="20">
        <v>1.2226618571080891E-2</v>
      </c>
      <c r="E155" s="20">
        <v>1.791619356808816E-2</v>
      </c>
      <c r="F155" s="20">
        <v>3.0316687907393551E-2</v>
      </c>
      <c r="G155" s="20">
        <v>3.6434948153707597E-2</v>
      </c>
      <c r="H155" s="20">
        <v>2.8975308806349218E-2</v>
      </c>
      <c r="I155" s="20">
        <v>3.2858991320608613E-2</v>
      </c>
      <c r="K155" s="20">
        <v>3.3827027356815247E-2</v>
      </c>
      <c r="L155" s="20">
        <v>2.057368944646476E-2</v>
      </c>
      <c r="N155" s="20">
        <v>5.0410448660500396E-3</v>
      </c>
      <c r="O155" s="20">
        <v>1.363386077461652E-2</v>
      </c>
      <c r="P155" s="20">
        <v>2.8043841433893241E-2</v>
      </c>
      <c r="Q155" s="20">
        <v>2.5597559697666569E-2</v>
      </c>
      <c r="R155" s="20">
        <v>2.3262206063213969E-2</v>
      </c>
      <c r="S155" s="20">
        <v>4.2031007459147923E-2</v>
      </c>
      <c r="T155" s="20">
        <v>4.5096018691838193E-2</v>
      </c>
      <c r="U155" s="20">
        <v>1.5523536116202E-2</v>
      </c>
      <c r="V155" s="20">
        <v>2.3502159637324851E-2</v>
      </c>
      <c r="W155" s="20">
        <v>2.1501205153620719E-2</v>
      </c>
      <c r="X155" s="20">
        <v>4.4244705327358497E-2</v>
      </c>
      <c r="Y155" s="20">
        <v>4.0772813817032461E-2</v>
      </c>
      <c r="AA155" s="20">
        <v>1.6104672085418121E-2</v>
      </c>
      <c r="AB155" s="20">
        <v>1.380302702106141E-2</v>
      </c>
      <c r="AC155" s="20">
        <v>3.4376206373183442E-2</v>
      </c>
      <c r="AD155" s="20">
        <v>4.6428706670712937E-2</v>
      </c>
      <c r="AF155" s="20">
        <v>3.1843186439756282E-2</v>
      </c>
      <c r="AG155" s="20">
        <v>6.9400347897675442E-3</v>
      </c>
      <c r="AI155" s="20">
        <v>3.2339534055537589E-3</v>
      </c>
      <c r="AJ155" s="20">
        <v>4.1993557744465547E-3</v>
      </c>
      <c r="AK155" s="20">
        <v>0</v>
      </c>
      <c r="AL155" s="20">
        <v>4.3816875875714511E-3</v>
      </c>
      <c r="AM155" s="20">
        <v>9.6756353152890634E-2</v>
      </c>
      <c r="AN155" s="20">
        <v>0</v>
      </c>
      <c r="AO155" s="20">
        <v>1.813377735549648E-2</v>
      </c>
      <c r="AP155" s="20">
        <v>0</v>
      </c>
      <c r="AQ155" s="20">
        <v>4.5177412004536198E-2</v>
      </c>
      <c r="AS155" s="20">
        <v>2.6056678635580768E-2</v>
      </c>
      <c r="AT155" s="20">
        <v>4.6133348455369733E-2</v>
      </c>
    </row>
    <row r="156" spans="2:46" ht="29" x14ac:dyDescent="0.35">
      <c r="B156" s="19" t="s">
        <v>167</v>
      </c>
      <c r="C156" s="20">
        <v>1.656940315944401E-2</v>
      </c>
      <c r="D156" s="20">
        <v>9.5907400562094906E-3</v>
      </c>
      <c r="E156" s="20">
        <v>2.045918832864042E-2</v>
      </c>
      <c r="F156" s="20">
        <v>1.6075542208015499E-2</v>
      </c>
      <c r="G156" s="20">
        <v>2.2764564209790349E-2</v>
      </c>
      <c r="H156" s="20">
        <v>1.7898972051492931E-2</v>
      </c>
      <c r="I156" s="20">
        <v>1.2562713027204421E-2</v>
      </c>
      <c r="K156" s="20">
        <v>2.265020250662194E-2</v>
      </c>
      <c r="L156" s="20">
        <v>1.069924942861189E-2</v>
      </c>
      <c r="N156" s="20">
        <v>2.131736924125794E-2</v>
      </c>
      <c r="O156" s="20">
        <v>2.8744855096235301E-2</v>
      </c>
      <c r="P156" s="20">
        <v>7.6954842265477162E-3</v>
      </c>
      <c r="Q156" s="20">
        <v>3.5357396541001319E-2</v>
      </c>
      <c r="R156" s="20">
        <v>2.1291656139632749E-2</v>
      </c>
      <c r="S156" s="20">
        <v>6.0966558746479577E-3</v>
      </c>
      <c r="T156" s="20">
        <v>1.3772294844610849E-2</v>
      </c>
      <c r="U156" s="20">
        <v>5.1889177709842941E-3</v>
      </c>
      <c r="V156" s="20">
        <v>1.301111586332699E-2</v>
      </c>
      <c r="W156" s="20">
        <v>1.72587131377578E-2</v>
      </c>
      <c r="X156" s="20">
        <v>1.7085052661781831E-2</v>
      </c>
      <c r="Y156" s="20">
        <v>2.5591835561760659E-2</v>
      </c>
      <c r="AA156" s="20">
        <v>1.240533136682026E-2</v>
      </c>
      <c r="AB156" s="20">
        <v>8.7165268375141453E-3</v>
      </c>
      <c r="AC156" s="20">
        <v>2.168764289894904E-2</v>
      </c>
      <c r="AD156" s="20">
        <v>2.4832888787783391E-2</v>
      </c>
      <c r="AF156" s="20">
        <v>2.036862215496062E-2</v>
      </c>
      <c r="AG156" s="20">
        <v>2.150324415913946E-3</v>
      </c>
      <c r="AI156" s="20">
        <v>0</v>
      </c>
      <c r="AJ156" s="20">
        <v>1.9512387283817569E-3</v>
      </c>
      <c r="AK156" s="20">
        <v>6.5698806441646029E-3</v>
      </c>
      <c r="AL156" s="20">
        <v>4.5757791997019688E-3</v>
      </c>
      <c r="AM156" s="20">
        <v>5.8266702389318033E-2</v>
      </c>
      <c r="AN156" s="20">
        <v>1.6842152655870361E-2</v>
      </c>
      <c r="AO156" s="20">
        <v>0</v>
      </c>
      <c r="AP156" s="20">
        <v>4.9135396111531513E-3</v>
      </c>
      <c r="AQ156" s="20">
        <v>2.7683917753614371E-2</v>
      </c>
      <c r="AS156" s="20">
        <v>1.6398180705381561E-2</v>
      </c>
      <c r="AT156" s="20">
        <v>1.9805027312895528E-2</v>
      </c>
    </row>
    <row r="157" spans="2:46" x14ac:dyDescent="0.35">
      <c r="B157" s="19" t="s">
        <v>168</v>
      </c>
      <c r="C157" s="20">
        <v>2.8676418094716379E-2</v>
      </c>
      <c r="D157" s="20">
        <v>3.1017123041847429E-3</v>
      </c>
      <c r="E157" s="20">
        <v>2.4070447998948079E-2</v>
      </c>
      <c r="F157" s="20">
        <v>3.9563701268009038E-2</v>
      </c>
      <c r="G157" s="20">
        <v>2.7488318774396149E-2</v>
      </c>
      <c r="H157" s="20">
        <v>2.5887122508850679E-2</v>
      </c>
      <c r="I157" s="20">
        <v>4.3443288818171027E-2</v>
      </c>
      <c r="K157" s="20">
        <v>3.5977326858188233E-2</v>
      </c>
      <c r="L157" s="20">
        <v>2.166409070198182E-2</v>
      </c>
      <c r="N157" s="20">
        <v>0.31895114139628522</v>
      </c>
      <c r="O157" s="20">
        <v>0</v>
      </c>
      <c r="P157" s="20">
        <v>0</v>
      </c>
      <c r="Q157" s="20">
        <v>0</v>
      </c>
      <c r="R157" s="20">
        <v>0</v>
      </c>
      <c r="S157" s="20">
        <v>0</v>
      </c>
      <c r="T157" s="20">
        <v>0</v>
      </c>
      <c r="U157" s="20">
        <v>0</v>
      </c>
      <c r="V157" s="20">
        <v>0</v>
      </c>
      <c r="W157" s="20">
        <v>0</v>
      </c>
      <c r="X157" s="20">
        <v>0</v>
      </c>
      <c r="Y157" s="20">
        <v>0</v>
      </c>
      <c r="AA157" s="20">
        <v>2.6648136761469449E-2</v>
      </c>
      <c r="AB157" s="20">
        <v>3.4207109117159379E-2</v>
      </c>
      <c r="AC157" s="20">
        <v>3.8799017981836721E-2</v>
      </c>
      <c r="AD157" s="20">
        <v>1.6383773492632678E-2</v>
      </c>
      <c r="AF157" s="20">
        <v>3.4429513998943242E-2</v>
      </c>
      <c r="AG157" s="20">
        <v>6.9150552992279738E-3</v>
      </c>
      <c r="AI157" s="20">
        <v>0</v>
      </c>
      <c r="AJ157" s="20">
        <v>4.3859202476044714E-3</v>
      </c>
      <c r="AK157" s="20">
        <v>8.359127379551419E-3</v>
      </c>
      <c r="AL157" s="20">
        <v>1.0394336947521871E-2</v>
      </c>
      <c r="AM157" s="20">
        <v>2.15425829012553E-3</v>
      </c>
      <c r="AN157" s="20">
        <v>0.78218182508360201</v>
      </c>
      <c r="AO157" s="20">
        <v>6.5876037762032094E-3</v>
      </c>
      <c r="AP157" s="20">
        <v>1.8196634929435459E-2</v>
      </c>
      <c r="AQ157" s="20">
        <v>3.0858153011473551E-2</v>
      </c>
      <c r="AS157" s="20">
        <v>2.9737427273860591E-2</v>
      </c>
      <c r="AT157" s="20">
        <v>8.6263204257476592E-3</v>
      </c>
    </row>
    <row r="158" spans="2:46" x14ac:dyDescent="0.35">
      <c r="B158" s="19" t="s">
        <v>169</v>
      </c>
      <c r="C158" s="20">
        <v>7.2388021292866958E-3</v>
      </c>
      <c r="D158" s="20">
        <v>2.75881839654555E-3</v>
      </c>
      <c r="E158" s="20">
        <v>1.073125983033406E-2</v>
      </c>
      <c r="F158" s="20">
        <v>7.8117683700082924E-3</v>
      </c>
      <c r="G158" s="20">
        <v>1.008277935830163E-2</v>
      </c>
      <c r="H158" s="20">
        <v>6.8537630588127486E-3</v>
      </c>
      <c r="I158" s="20">
        <v>4.8852396789632793E-3</v>
      </c>
      <c r="K158" s="20">
        <v>7.3498646298787822E-3</v>
      </c>
      <c r="L158" s="20">
        <v>7.1597583803499282E-3</v>
      </c>
      <c r="N158" s="20">
        <v>0</v>
      </c>
      <c r="O158" s="20">
        <v>0</v>
      </c>
      <c r="P158" s="20">
        <v>0.1447756495237463</v>
      </c>
      <c r="Q158" s="20">
        <v>0</v>
      </c>
      <c r="R158" s="20">
        <v>0</v>
      </c>
      <c r="S158" s="20">
        <v>0</v>
      </c>
      <c r="T158" s="20">
        <v>0</v>
      </c>
      <c r="U158" s="20">
        <v>0</v>
      </c>
      <c r="V158" s="20">
        <v>0</v>
      </c>
      <c r="W158" s="20">
        <v>0</v>
      </c>
      <c r="X158" s="20">
        <v>0</v>
      </c>
      <c r="Y158" s="20">
        <v>0</v>
      </c>
      <c r="AA158" s="20">
        <v>6.370799198892438E-3</v>
      </c>
      <c r="AB158" s="20">
        <v>4.9160266366458693E-3</v>
      </c>
      <c r="AC158" s="20">
        <v>6.1771753938096698E-3</v>
      </c>
      <c r="AD158" s="20">
        <v>1.157437452304888E-2</v>
      </c>
      <c r="AF158" s="20">
        <v>8.6535288754353325E-3</v>
      </c>
      <c r="AG158" s="20">
        <v>1.891349723814336E-3</v>
      </c>
      <c r="AI158" s="20">
        <v>0</v>
      </c>
      <c r="AJ158" s="20">
        <v>2.2221818406781878E-3</v>
      </c>
      <c r="AK158" s="20">
        <v>0</v>
      </c>
      <c r="AL158" s="20">
        <v>4.6903398017935473E-3</v>
      </c>
      <c r="AM158" s="20">
        <v>2.1010791579439058E-3</v>
      </c>
      <c r="AN158" s="20">
        <v>0</v>
      </c>
      <c r="AO158" s="20">
        <v>0</v>
      </c>
      <c r="AP158" s="20">
        <v>0</v>
      </c>
      <c r="AQ158" s="20">
        <v>9.0743321600585639E-2</v>
      </c>
      <c r="AS158" s="20">
        <v>7.6218643782586162E-3</v>
      </c>
      <c r="AT158" s="20">
        <v>0</v>
      </c>
    </row>
    <row r="159" spans="2:46" ht="29" x14ac:dyDescent="0.35">
      <c r="B159" s="19" t="s">
        <v>170</v>
      </c>
      <c r="C159" s="20">
        <v>7.4066206674260528E-3</v>
      </c>
      <c r="D159" s="20">
        <v>5.7638531513633708E-3</v>
      </c>
      <c r="E159" s="20">
        <v>7.3929645064661686E-3</v>
      </c>
      <c r="F159" s="20">
        <v>4.9076132447273373E-3</v>
      </c>
      <c r="G159" s="20">
        <v>7.3737388628617754E-3</v>
      </c>
      <c r="H159" s="20">
        <v>1.6308672247716861E-2</v>
      </c>
      <c r="I159" s="20">
        <v>4.6029489573830339E-3</v>
      </c>
      <c r="K159" s="20">
        <v>9.6376828635044952E-3</v>
      </c>
      <c r="L159" s="20">
        <v>5.2582356343498782E-3</v>
      </c>
      <c r="N159" s="20">
        <v>9.75515845753166E-3</v>
      </c>
      <c r="O159" s="20">
        <v>0.20618514007920619</v>
      </c>
      <c r="P159" s="20">
        <v>0</v>
      </c>
      <c r="Q159" s="20">
        <v>0</v>
      </c>
      <c r="R159" s="20">
        <v>0</v>
      </c>
      <c r="S159" s="20">
        <v>0</v>
      </c>
      <c r="T159" s="20">
        <v>0</v>
      </c>
      <c r="U159" s="20">
        <v>4.2466521443948382E-3</v>
      </c>
      <c r="V159" s="20">
        <v>0</v>
      </c>
      <c r="W159" s="20">
        <v>0</v>
      </c>
      <c r="X159" s="20">
        <v>0</v>
      </c>
      <c r="Y159" s="20">
        <v>0</v>
      </c>
      <c r="AA159" s="20">
        <v>4.4540150746907748E-3</v>
      </c>
      <c r="AB159" s="20">
        <v>1.3620378749688879E-2</v>
      </c>
      <c r="AC159" s="20">
        <v>1.015923782564478E-2</v>
      </c>
      <c r="AD159" s="20">
        <v>1.751909316916669E-3</v>
      </c>
      <c r="AF159" s="20">
        <v>8.817169843252393E-3</v>
      </c>
      <c r="AG159" s="20">
        <v>2.0788219921440221E-3</v>
      </c>
      <c r="AI159" s="20">
        <v>0</v>
      </c>
      <c r="AJ159" s="20">
        <v>0</v>
      </c>
      <c r="AK159" s="20">
        <v>0</v>
      </c>
      <c r="AL159" s="20">
        <v>0</v>
      </c>
      <c r="AM159" s="20">
        <v>6.2174955446515426E-3</v>
      </c>
      <c r="AN159" s="20">
        <v>0</v>
      </c>
      <c r="AO159" s="20">
        <v>5.4968013895176212E-3</v>
      </c>
      <c r="AP159" s="20">
        <v>5.318153389806215E-3</v>
      </c>
      <c r="AQ159" s="20">
        <v>8.0671352159454937E-2</v>
      </c>
      <c r="AS159" s="20">
        <v>7.7985635219858457E-3</v>
      </c>
      <c r="AT159" s="20">
        <v>0</v>
      </c>
    </row>
    <row r="160" spans="2:46" x14ac:dyDescent="0.35">
      <c r="B160" s="19" t="s">
        <v>171</v>
      </c>
      <c r="C160" s="20">
        <v>5.0708139499801037E-3</v>
      </c>
      <c r="D160" s="20">
        <v>0</v>
      </c>
      <c r="E160" s="20">
        <v>6.7709680144669576E-3</v>
      </c>
      <c r="F160" s="20">
        <v>1.001265106704558E-2</v>
      </c>
      <c r="G160" s="20">
        <v>7.3759316869090458E-3</v>
      </c>
      <c r="H160" s="20">
        <v>3.4309863871406091E-3</v>
      </c>
      <c r="I160" s="20">
        <v>2.2907100880044909E-3</v>
      </c>
      <c r="K160" s="20">
        <v>5.9171215857597758E-3</v>
      </c>
      <c r="L160" s="20">
        <v>4.265052378022465E-3</v>
      </c>
      <c r="N160" s="20">
        <v>0</v>
      </c>
      <c r="O160" s="20">
        <v>0.15552369871462141</v>
      </c>
      <c r="P160" s="20">
        <v>8.6724904203802199E-3</v>
      </c>
      <c r="Q160" s="20">
        <v>0</v>
      </c>
      <c r="R160" s="20">
        <v>0</v>
      </c>
      <c r="S160" s="20">
        <v>0</v>
      </c>
      <c r="T160" s="20">
        <v>0</v>
      </c>
      <c r="U160" s="20">
        <v>0</v>
      </c>
      <c r="V160" s="20">
        <v>0</v>
      </c>
      <c r="W160" s="20">
        <v>0</v>
      </c>
      <c r="X160" s="20">
        <v>0</v>
      </c>
      <c r="Y160" s="20">
        <v>0</v>
      </c>
      <c r="AA160" s="20">
        <v>4.3897798032394193E-3</v>
      </c>
      <c r="AB160" s="20">
        <v>1.311896497829952E-2</v>
      </c>
      <c r="AC160" s="20">
        <v>2.1934968781984901E-3</v>
      </c>
      <c r="AD160" s="20">
        <v>0</v>
      </c>
      <c r="AF160" s="20">
        <v>6.4029249597736832E-3</v>
      </c>
      <c r="AG160" s="20">
        <v>0</v>
      </c>
      <c r="AI160" s="20">
        <v>0</v>
      </c>
      <c r="AJ160" s="20">
        <v>0</v>
      </c>
      <c r="AK160" s="20">
        <v>0</v>
      </c>
      <c r="AL160" s="20">
        <v>0</v>
      </c>
      <c r="AM160" s="20">
        <v>0</v>
      </c>
      <c r="AN160" s="20">
        <v>0</v>
      </c>
      <c r="AO160" s="20">
        <v>0</v>
      </c>
      <c r="AP160" s="20">
        <v>4.8871868333931114E-3</v>
      </c>
      <c r="AQ160" s="20">
        <v>7.24187536216086E-2</v>
      </c>
      <c r="AS160" s="20">
        <v>5.3391508047670134E-3</v>
      </c>
      <c r="AT160" s="20">
        <v>0</v>
      </c>
    </row>
    <row r="161" spans="2:46" x14ac:dyDescent="0.35">
      <c r="B161" s="19" t="s">
        <v>135</v>
      </c>
      <c r="C161" s="20">
        <v>5.20720669213848E-3</v>
      </c>
      <c r="D161" s="20">
        <v>0</v>
      </c>
      <c r="E161" s="20">
        <v>2.3935948208790849E-3</v>
      </c>
      <c r="F161" s="20">
        <v>5.2500154374540064E-3</v>
      </c>
      <c r="G161" s="20">
        <v>2.6409577285753669E-3</v>
      </c>
      <c r="H161" s="20">
        <v>3.1140365487084768E-3</v>
      </c>
      <c r="I161" s="20">
        <v>1.4404945009551039E-2</v>
      </c>
      <c r="K161" s="20">
        <v>6.9615991880097351E-3</v>
      </c>
      <c r="L161" s="20">
        <v>3.5153213890541158E-3</v>
      </c>
      <c r="N161" s="20">
        <v>0</v>
      </c>
      <c r="O161" s="20">
        <v>9.1109795134407229E-2</v>
      </c>
      <c r="P161" s="20">
        <v>8.7029947183995537E-3</v>
      </c>
      <c r="Q161" s="20">
        <v>0</v>
      </c>
      <c r="R161" s="20">
        <v>5.0824585459774913E-3</v>
      </c>
      <c r="S161" s="20">
        <v>0</v>
      </c>
      <c r="T161" s="20">
        <v>0</v>
      </c>
      <c r="U161" s="20">
        <v>5.5798861361298826E-3</v>
      </c>
      <c r="V161" s="20">
        <v>0</v>
      </c>
      <c r="W161" s="20">
        <v>4.1069315800172862E-3</v>
      </c>
      <c r="X161" s="20">
        <v>0</v>
      </c>
      <c r="Y161" s="20">
        <v>5.1077223309455161E-3</v>
      </c>
      <c r="AA161" s="20">
        <v>4.9971128242655531E-3</v>
      </c>
      <c r="AB161" s="20">
        <v>7.160177520079092E-3</v>
      </c>
      <c r="AC161" s="20">
        <v>2.089082867300853E-3</v>
      </c>
      <c r="AD161" s="20">
        <v>6.1825022142538311E-3</v>
      </c>
      <c r="AF161" s="20">
        <v>5.9952808088426547E-3</v>
      </c>
      <c r="AG161" s="20">
        <v>2.2523949204968979E-3</v>
      </c>
      <c r="AI161" s="20">
        <v>0</v>
      </c>
      <c r="AJ161" s="20">
        <v>0</v>
      </c>
      <c r="AK161" s="20">
        <v>8.7192843863103629E-3</v>
      </c>
      <c r="AL161" s="20">
        <v>4.9498544256335068E-3</v>
      </c>
      <c r="AM161" s="20">
        <v>0</v>
      </c>
      <c r="AN161" s="20">
        <v>0</v>
      </c>
      <c r="AO161" s="20">
        <v>0</v>
      </c>
      <c r="AP161" s="20">
        <v>9.8509260400521312E-3</v>
      </c>
      <c r="AQ161" s="20">
        <v>5.2086055544537532E-2</v>
      </c>
      <c r="AS161" s="20">
        <v>4.9883527161682642E-3</v>
      </c>
      <c r="AT161" s="20">
        <v>9.3429330173190814E-3</v>
      </c>
    </row>
    <row r="162" spans="2:46" x14ac:dyDescent="0.35">
      <c r="B162" s="19" t="s">
        <v>158</v>
      </c>
      <c r="C162" s="20">
        <v>0.15126822985000191</v>
      </c>
      <c r="D162" s="20">
        <v>0.14943330503021379</v>
      </c>
      <c r="E162" s="20">
        <v>0.16970123231128001</v>
      </c>
      <c r="F162" s="20">
        <v>0.1998378273246737</v>
      </c>
      <c r="G162" s="20">
        <v>0.18049153345641261</v>
      </c>
      <c r="H162" s="20">
        <v>0.1267231627534639</v>
      </c>
      <c r="I162" s="20">
        <v>9.0875810047490679E-2</v>
      </c>
      <c r="K162" s="20">
        <v>0.13577911560257411</v>
      </c>
      <c r="L162" s="20">
        <v>0.1670065836819955</v>
      </c>
      <c r="N162" s="20">
        <v>0.14971028732323449</v>
      </c>
      <c r="O162" s="20">
        <v>0.15092819293638751</v>
      </c>
      <c r="P162" s="20">
        <v>0.19881103181340479</v>
      </c>
      <c r="Q162" s="20">
        <v>0.17641125967153989</v>
      </c>
      <c r="R162" s="20">
        <v>0.19226084355753451</v>
      </c>
      <c r="S162" s="20">
        <v>0.11771965625371281</v>
      </c>
      <c r="T162" s="20">
        <v>0.1669280242962663</v>
      </c>
      <c r="U162" s="20">
        <v>0.15447740941655369</v>
      </c>
      <c r="V162" s="20">
        <v>0.12571184078027761</v>
      </c>
      <c r="W162" s="20">
        <v>0.13864182538206229</v>
      </c>
      <c r="X162" s="20">
        <v>0.13994452201219729</v>
      </c>
      <c r="Y162" s="20">
        <v>0.14778141893720001</v>
      </c>
      <c r="AA162" s="20">
        <v>7.2170822684740843E-2</v>
      </c>
      <c r="AB162" s="20">
        <v>0.1331708305315572</v>
      </c>
      <c r="AC162" s="20">
        <v>0.16526266370984549</v>
      </c>
      <c r="AD162" s="20">
        <v>0.2424896992008406</v>
      </c>
      <c r="AF162" s="20">
        <v>0.14450361075490861</v>
      </c>
      <c r="AG162" s="20">
        <v>0.1806329631862984</v>
      </c>
      <c r="AI162" s="20">
        <v>4.203891371125517E-2</v>
      </c>
      <c r="AJ162" s="20">
        <v>8.4625477991136816E-2</v>
      </c>
      <c r="AK162" s="20">
        <v>5.6090036520042803E-2</v>
      </c>
      <c r="AL162" s="20">
        <v>0.116816317019968</v>
      </c>
      <c r="AM162" s="20">
        <v>0.1362612594850327</v>
      </c>
      <c r="AN162" s="20">
        <v>6.9051428421838243E-2</v>
      </c>
      <c r="AO162" s="20">
        <v>0.70782177364517929</v>
      </c>
      <c r="AP162" s="20">
        <v>0.2314807983985368</v>
      </c>
      <c r="AQ162" s="20">
        <v>8.5668327876148503E-2</v>
      </c>
      <c r="AS162" s="20">
        <v>0.1472843600455663</v>
      </c>
      <c r="AT162" s="20">
        <v>0.22655219557762871</v>
      </c>
    </row>
    <row r="163" spans="2:46" ht="29" x14ac:dyDescent="0.35">
      <c r="B163" s="19" t="s">
        <v>172</v>
      </c>
      <c r="C163" s="20">
        <v>6.1218242533447757E-2</v>
      </c>
      <c r="D163" s="20">
        <v>0.38159857886433962</v>
      </c>
      <c r="E163" s="20">
        <v>1.328753676066504E-2</v>
      </c>
      <c r="F163" s="20">
        <v>8.2166436225072203E-3</v>
      </c>
      <c r="G163" s="20">
        <v>1.581704576195175E-2</v>
      </c>
      <c r="H163" s="20">
        <v>6.8341048311646151E-3</v>
      </c>
      <c r="I163" s="20">
        <v>2.7510781750164069E-3</v>
      </c>
      <c r="K163" s="20">
        <v>5.9261136000863537E-2</v>
      </c>
      <c r="L163" s="20">
        <v>6.0352887902503503E-2</v>
      </c>
      <c r="N163" s="20">
        <v>4.9115023403715867E-2</v>
      </c>
      <c r="O163" s="20">
        <v>1.369203713847037E-2</v>
      </c>
      <c r="P163" s="20">
        <v>7.4601164167726247E-2</v>
      </c>
      <c r="Q163" s="20">
        <v>3.045274083993646E-2</v>
      </c>
      <c r="R163" s="20">
        <v>5.8624506827730613E-2</v>
      </c>
      <c r="S163" s="20">
        <v>9.3515162593921619E-2</v>
      </c>
      <c r="T163" s="20">
        <v>8.4110271157357017E-2</v>
      </c>
      <c r="U163" s="20">
        <v>5.8908413249680082E-2</v>
      </c>
      <c r="V163" s="20">
        <v>8.6529285621704102E-2</v>
      </c>
      <c r="W163" s="20">
        <v>4.5414270445812782E-2</v>
      </c>
      <c r="X163" s="20">
        <v>5.9344797824878878E-2</v>
      </c>
      <c r="Y163" s="20">
        <v>3.9251705936541467E-2</v>
      </c>
      <c r="AA163" s="20">
        <v>4.9464943013480943E-2</v>
      </c>
      <c r="AB163" s="20">
        <v>5.8019120640856993E-2</v>
      </c>
      <c r="AC163" s="20">
        <v>6.530486072414704E-2</v>
      </c>
      <c r="AD163" s="20">
        <v>7.4029907327837499E-2</v>
      </c>
      <c r="AF163" s="20">
        <v>4.9167363660836808E-2</v>
      </c>
      <c r="AG163" s="20">
        <v>0.1070714541976848</v>
      </c>
      <c r="AI163" s="20">
        <v>3.2334949053237527E-2</v>
      </c>
      <c r="AJ163" s="20">
        <v>4.5400675132956772E-2</v>
      </c>
      <c r="AK163" s="20">
        <v>5.4336999270769959E-2</v>
      </c>
      <c r="AL163" s="20">
        <v>0.23431949912345351</v>
      </c>
      <c r="AM163" s="20">
        <v>4.2822119638302993E-2</v>
      </c>
      <c r="AN163" s="20">
        <v>1.7501865559405461E-2</v>
      </c>
      <c r="AO163" s="20">
        <v>6.1437176229817432E-2</v>
      </c>
      <c r="AP163" s="20">
        <v>6.1209602967811208E-2</v>
      </c>
      <c r="AQ163" s="20">
        <v>1.8553356871374251E-2</v>
      </c>
      <c r="AS163" s="20">
        <v>6.1084304216120121E-2</v>
      </c>
      <c r="AT163" s="20">
        <v>6.3749301073584536E-2</v>
      </c>
    </row>
    <row r="164" spans="2:46" x14ac:dyDescent="0.35">
      <c r="B164" s="19" t="s">
        <v>173</v>
      </c>
      <c r="C164" s="20">
        <v>3.9834945529536113E-2</v>
      </c>
      <c r="D164" s="20">
        <v>3.590669910245993E-2</v>
      </c>
      <c r="E164" s="20">
        <v>4.1920241239197117E-2</v>
      </c>
      <c r="F164" s="20">
        <v>6.7652583626073737E-2</v>
      </c>
      <c r="G164" s="20">
        <v>3.2845893120057243E-2</v>
      </c>
      <c r="H164" s="20">
        <v>4.4349659427555047E-2</v>
      </c>
      <c r="I164" s="20">
        <v>2.0796936766136941E-2</v>
      </c>
      <c r="K164" s="20">
        <v>1.677294382041403E-2</v>
      </c>
      <c r="L164" s="20">
        <v>6.2515074849163813E-2</v>
      </c>
      <c r="N164" s="20">
        <v>4.0300024242635533E-2</v>
      </c>
      <c r="O164" s="20">
        <v>5.7521627768255701E-2</v>
      </c>
      <c r="P164" s="20">
        <v>2.6063042059758661E-2</v>
      </c>
      <c r="Q164" s="20">
        <v>3.3799528125981033E-2</v>
      </c>
      <c r="R164" s="20">
        <v>2.164393692637338E-2</v>
      </c>
      <c r="S164" s="20">
        <v>7.2198089222010944E-2</v>
      </c>
      <c r="T164" s="20">
        <v>4.0597015768138629E-2</v>
      </c>
      <c r="U164" s="20">
        <v>4.1082448011182757E-2</v>
      </c>
      <c r="V164" s="20">
        <v>5.9682925794662743E-2</v>
      </c>
      <c r="W164" s="20">
        <v>2.128519014836569E-2</v>
      </c>
      <c r="X164" s="20">
        <v>4.1131712612716628E-2</v>
      </c>
      <c r="Y164" s="20">
        <v>3.022007446555007E-2</v>
      </c>
      <c r="AA164" s="20">
        <v>9.6662049935614409E-3</v>
      </c>
      <c r="AB164" s="20">
        <v>3.6706112494944793E-2</v>
      </c>
      <c r="AC164" s="20">
        <v>5.5077142628671853E-2</v>
      </c>
      <c r="AD164" s="20">
        <v>6.2476371296056481E-2</v>
      </c>
      <c r="AF164" s="20">
        <v>4.2700303124921582E-2</v>
      </c>
      <c r="AG164" s="20">
        <v>2.0037623051355299E-2</v>
      </c>
      <c r="AI164" s="20">
        <v>6.0191989083453979E-3</v>
      </c>
      <c r="AJ164" s="20">
        <v>1.978005596117802E-2</v>
      </c>
      <c r="AK164" s="20">
        <v>7.3693025331935469E-3</v>
      </c>
      <c r="AL164" s="20">
        <v>1.440429229699096E-2</v>
      </c>
      <c r="AM164" s="20">
        <v>3.0728975038437419E-2</v>
      </c>
      <c r="AN164" s="20">
        <v>1.6901392622592552E-2</v>
      </c>
      <c r="AO164" s="20">
        <v>7.3086304660899354E-2</v>
      </c>
      <c r="AP164" s="20">
        <v>0.2056515791463816</v>
      </c>
      <c r="AQ164" s="20">
        <v>3.5068551299063597E-2</v>
      </c>
      <c r="AS164" s="20">
        <v>3.2710115002903183E-2</v>
      </c>
      <c r="AT164" s="20">
        <v>0.17447425944109299</v>
      </c>
    </row>
    <row r="166" spans="2:46" ht="145" x14ac:dyDescent="0.35">
      <c r="B166" s="17" t="s">
        <v>174</v>
      </c>
    </row>
    <row r="167" spans="2:46" x14ac:dyDescent="0.35">
      <c r="B167" s="18" t="s">
        <v>16</v>
      </c>
    </row>
    <row r="168" spans="2:46" x14ac:dyDescent="0.35">
      <c r="B168" s="19" t="s">
        <v>175</v>
      </c>
      <c r="C168" s="20">
        <v>0.30037719935598117</v>
      </c>
      <c r="D168" s="20">
        <v>0.21807477705308789</v>
      </c>
      <c r="E168" s="20">
        <v>0.40749244793953449</v>
      </c>
      <c r="F168" s="20">
        <v>0.2920663499979802</v>
      </c>
      <c r="G168" s="20">
        <v>0.33713384688188369</v>
      </c>
      <c r="H168" s="20">
        <v>0.28995628420691238</v>
      </c>
      <c r="I168" s="20">
        <v>0.25244161313903712</v>
      </c>
      <c r="K168" s="20">
        <v>0.31751104589246842</v>
      </c>
      <c r="L168" s="20">
        <v>0.28486725478575819</v>
      </c>
      <c r="N168" s="20">
        <v>0.2329142985244777</v>
      </c>
      <c r="O168" s="20">
        <v>8.8373129156239363E-2</v>
      </c>
      <c r="P168" s="20">
        <v>0.24369031968415741</v>
      </c>
      <c r="Q168" s="20">
        <v>0.35135158147978818</v>
      </c>
      <c r="R168" s="20">
        <v>0.36611789641571518</v>
      </c>
      <c r="S168" s="20">
        <v>0.2946249092873291</v>
      </c>
      <c r="T168" s="20">
        <v>0.33602692108147281</v>
      </c>
      <c r="U168" s="20">
        <v>0.34226453062154649</v>
      </c>
      <c r="V168" s="20">
        <v>0.34552831521198091</v>
      </c>
      <c r="W168" s="20">
        <v>0.25670552900852422</v>
      </c>
      <c r="X168" s="20">
        <v>0.2697282019538968</v>
      </c>
      <c r="Y168" s="20">
        <v>0.32219550555391308</v>
      </c>
      <c r="AA168" s="20">
        <v>0.35423459724172229</v>
      </c>
      <c r="AB168" s="20">
        <v>0.31553803392806851</v>
      </c>
      <c r="AC168" s="20">
        <v>0.26888219733992441</v>
      </c>
      <c r="AD168" s="20">
        <v>0.25291916480293453</v>
      </c>
      <c r="AF168" s="20">
        <v>0.27920156853116163</v>
      </c>
      <c r="AG168" s="20">
        <v>0.38655730988209369</v>
      </c>
      <c r="AI168" s="20">
        <v>0.122195156389346</v>
      </c>
      <c r="AJ168" s="20">
        <v>0.8020872735064678</v>
      </c>
      <c r="AK168" s="20">
        <v>0.21411678747057489</v>
      </c>
      <c r="AL168" s="20">
        <v>0.22171685016936349</v>
      </c>
      <c r="AM168" s="20">
        <v>0.15067953477332771</v>
      </c>
      <c r="AN168" s="20">
        <v>0.10315864249907369</v>
      </c>
      <c r="AO168" s="20">
        <v>4.0497445176537868E-2</v>
      </c>
      <c r="AP168" s="20">
        <v>0.20196872369055471</v>
      </c>
      <c r="AQ168" s="20">
        <v>9.5192539569086257E-2</v>
      </c>
      <c r="AS168" s="20">
        <v>0.30903357804139808</v>
      </c>
      <c r="AT168" s="20">
        <v>0.13679592078289479</v>
      </c>
    </row>
    <row r="169" spans="2:46" x14ac:dyDescent="0.35">
      <c r="B169" s="19" t="s">
        <v>176</v>
      </c>
      <c r="C169" s="20">
        <v>0.17905921318786561</v>
      </c>
      <c r="D169" s="20">
        <v>0.10546735794956461</v>
      </c>
      <c r="E169" s="20">
        <v>0.13848095287819759</v>
      </c>
      <c r="F169" s="20">
        <v>0.1507605065926354</v>
      </c>
      <c r="G169" s="20">
        <v>0.1283292754358116</v>
      </c>
      <c r="H169" s="20">
        <v>0.18199354500382381</v>
      </c>
      <c r="I169" s="20">
        <v>0.32311187888230031</v>
      </c>
      <c r="K169" s="20">
        <v>0.18263644093810119</v>
      </c>
      <c r="L169" s="20">
        <v>0.17629356816603819</v>
      </c>
      <c r="N169" s="20">
        <v>9.6993803048720795E-2</v>
      </c>
      <c r="O169" s="20">
        <v>0.1243130324579402</v>
      </c>
      <c r="P169" s="20">
        <v>0.1441770040957609</v>
      </c>
      <c r="Q169" s="20">
        <v>0.16180538778227371</v>
      </c>
      <c r="R169" s="20">
        <v>0.18825328264361871</v>
      </c>
      <c r="S169" s="20">
        <v>0.18452507052868969</v>
      </c>
      <c r="T169" s="20">
        <v>0.13811550618718249</v>
      </c>
      <c r="U169" s="20">
        <v>0.21536298784097629</v>
      </c>
      <c r="V169" s="20">
        <v>0.18568814850375209</v>
      </c>
      <c r="W169" s="20">
        <v>0.20932795998102779</v>
      </c>
      <c r="X169" s="20">
        <v>0.18551754521163641</v>
      </c>
      <c r="Y169" s="20">
        <v>0.22594947766396689</v>
      </c>
      <c r="AA169" s="20">
        <v>0.23819609984533499</v>
      </c>
      <c r="AB169" s="20">
        <v>0.17712101255430879</v>
      </c>
      <c r="AC169" s="20">
        <v>0.16926010287475859</v>
      </c>
      <c r="AD169" s="20">
        <v>0.1261702968972965</v>
      </c>
      <c r="AF169" s="20">
        <v>0.19147438271028039</v>
      </c>
      <c r="AG169" s="20">
        <v>0.13242925264507099</v>
      </c>
      <c r="AI169" s="20">
        <v>0.75952031823632871</v>
      </c>
      <c r="AJ169" s="20">
        <v>3.5027789741115728E-2</v>
      </c>
      <c r="AK169" s="20">
        <v>5.2619995086159013E-2</v>
      </c>
      <c r="AL169" s="20">
        <v>4.6137900748223798E-2</v>
      </c>
      <c r="AM169" s="20">
        <v>0.17937289282661059</v>
      </c>
      <c r="AN169" s="20">
        <v>3.3366597476744093E-2</v>
      </c>
      <c r="AO169" s="20">
        <v>1.83996685359583E-2</v>
      </c>
      <c r="AP169" s="20">
        <v>0.12963987880068631</v>
      </c>
      <c r="AQ169" s="20">
        <v>8.5161446312542077E-2</v>
      </c>
      <c r="AS169" s="20">
        <v>0.18185569678506941</v>
      </c>
      <c r="AT169" s="20">
        <v>0.1262135165098883</v>
      </c>
    </row>
    <row r="170" spans="2:46" x14ac:dyDescent="0.35">
      <c r="B170" s="19" t="s">
        <v>177</v>
      </c>
      <c r="C170" s="20">
        <v>6.3578229628938318E-2</v>
      </c>
      <c r="D170" s="20">
        <v>4.7373417477763961E-2</v>
      </c>
      <c r="E170" s="20">
        <v>5.671985155784233E-2</v>
      </c>
      <c r="F170" s="20">
        <v>4.7601770419950271E-2</v>
      </c>
      <c r="G170" s="20">
        <v>5.7587780475761893E-2</v>
      </c>
      <c r="H170" s="20">
        <v>8.5869556341454184E-2</v>
      </c>
      <c r="I170" s="20">
        <v>8.2829200995788346E-2</v>
      </c>
      <c r="K170" s="20">
        <v>6.2645550262355992E-2</v>
      </c>
      <c r="L170" s="20">
        <v>6.4747146534192765E-2</v>
      </c>
      <c r="N170" s="20">
        <v>5.518057840330913E-2</v>
      </c>
      <c r="O170" s="20">
        <v>4.2267448034960207E-2</v>
      </c>
      <c r="P170" s="20">
        <v>3.7347727832608972E-2</v>
      </c>
      <c r="Q170" s="20">
        <v>6.5481951129904695E-2</v>
      </c>
      <c r="R170" s="20">
        <v>2.3408696450556321E-2</v>
      </c>
      <c r="S170" s="20">
        <v>5.6078539700361432E-2</v>
      </c>
      <c r="T170" s="20">
        <v>5.1460364838953769E-2</v>
      </c>
      <c r="U170" s="20">
        <v>6.1704499419751188E-2</v>
      </c>
      <c r="V170" s="20">
        <v>5.2759087611573122E-2</v>
      </c>
      <c r="W170" s="20">
        <v>0.1258289837337766</v>
      </c>
      <c r="X170" s="20">
        <v>0.1096267685649043</v>
      </c>
      <c r="Y170" s="20">
        <v>4.5757980326274553E-2</v>
      </c>
      <c r="AA170" s="20">
        <v>8.1267794656941034E-2</v>
      </c>
      <c r="AB170" s="20">
        <v>8.2106381676956358E-2</v>
      </c>
      <c r="AC170" s="20">
        <v>5.4465187054818218E-2</v>
      </c>
      <c r="AD170" s="20">
        <v>3.2904972508274843E-2</v>
      </c>
      <c r="AF170" s="20">
        <v>7.0063764908645465E-2</v>
      </c>
      <c r="AG170" s="20">
        <v>3.9684491727096441E-2</v>
      </c>
      <c r="AI170" s="20">
        <v>3.120114725013717E-2</v>
      </c>
      <c r="AJ170" s="20">
        <v>2.7874152768846871E-2</v>
      </c>
      <c r="AK170" s="20">
        <v>0.47523180716572982</v>
      </c>
      <c r="AL170" s="20">
        <v>5.2730895027347999E-2</v>
      </c>
      <c r="AM170" s="20">
        <v>2.8579758660206751E-2</v>
      </c>
      <c r="AN170" s="20">
        <v>3.539328962152867E-2</v>
      </c>
      <c r="AO170" s="20">
        <v>5.6115215794521837E-3</v>
      </c>
      <c r="AP170" s="20">
        <v>7.2174230026240974E-2</v>
      </c>
      <c r="AQ170" s="20">
        <v>5.586754313118595E-2</v>
      </c>
      <c r="AS170" s="20">
        <v>6.3790939960976289E-2</v>
      </c>
      <c r="AT170" s="20">
        <v>5.9558600942973189E-2</v>
      </c>
    </row>
    <row r="171" spans="2:46" x14ac:dyDescent="0.35">
      <c r="B171" s="19" t="s">
        <v>178</v>
      </c>
      <c r="C171" s="20">
        <v>0.13252752110108171</v>
      </c>
      <c r="D171" s="20">
        <v>0.1166668722077851</v>
      </c>
      <c r="E171" s="20">
        <v>9.3183634201219182E-2</v>
      </c>
      <c r="F171" s="20">
        <v>0.12772659251617269</v>
      </c>
      <c r="G171" s="20">
        <v>0.15216186755268629</v>
      </c>
      <c r="H171" s="20">
        <v>0.16783983065370861</v>
      </c>
      <c r="I171" s="20">
        <v>0.1392979458698981</v>
      </c>
      <c r="K171" s="20">
        <v>0.14569451251431881</v>
      </c>
      <c r="L171" s="20">
        <v>0.1202091916545083</v>
      </c>
      <c r="N171" s="20">
        <v>9.3235763055052212E-2</v>
      </c>
      <c r="O171" s="20">
        <v>4.6872984238520099E-2</v>
      </c>
      <c r="P171" s="20">
        <v>0.16224892028811669</v>
      </c>
      <c r="Q171" s="20">
        <v>0.1568574662091656</v>
      </c>
      <c r="R171" s="20">
        <v>0.12534635907775871</v>
      </c>
      <c r="S171" s="20">
        <v>0.16534579985867259</v>
      </c>
      <c r="T171" s="20">
        <v>0.1820763551254711</v>
      </c>
      <c r="U171" s="20">
        <v>0.11573807961063649</v>
      </c>
      <c r="V171" s="20">
        <v>9.9864972265167315E-2</v>
      </c>
      <c r="W171" s="20">
        <v>0.1025723911138734</v>
      </c>
      <c r="X171" s="20">
        <v>0.19496824461053561</v>
      </c>
      <c r="Y171" s="20">
        <v>0.16929821420086891</v>
      </c>
      <c r="AA171" s="20">
        <v>9.5549064989631144E-2</v>
      </c>
      <c r="AB171" s="20">
        <v>0.13021367295607911</v>
      </c>
      <c r="AC171" s="20">
        <v>0.1707098726489609</v>
      </c>
      <c r="AD171" s="20">
        <v>0.14207257326577041</v>
      </c>
      <c r="AF171" s="20">
        <v>0.146869943740952</v>
      </c>
      <c r="AG171" s="20">
        <v>7.0034964675657882E-2</v>
      </c>
      <c r="AI171" s="20">
        <v>2.4254052766834559E-2</v>
      </c>
      <c r="AJ171" s="20">
        <v>9.4450713037948879E-3</v>
      </c>
      <c r="AK171" s="20">
        <v>4.3310871242078039E-2</v>
      </c>
      <c r="AL171" s="20">
        <v>2.7195510459745369E-2</v>
      </c>
      <c r="AM171" s="20">
        <v>0.48520433848152439</v>
      </c>
      <c r="AN171" s="20">
        <v>0</v>
      </c>
      <c r="AO171" s="20">
        <v>1.79926407958171E-2</v>
      </c>
      <c r="AP171" s="20">
        <v>4.467355112533139E-2</v>
      </c>
      <c r="AQ171" s="20">
        <v>0.17889063358501439</v>
      </c>
      <c r="AS171" s="20">
        <v>0.13510290134894301</v>
      </c>
      <c r="AT171" s="20">
        <v>8.3860057596194998E-2</v>
      </c>
    </row>
    <row r="172" spans="2:46" x14ac:dyDescent="0.35">
      <c r="B172" s="19" t="s">
        <v>179</v>
      </c>
      <c r="C172" s="20">
        <v>5.6557701523676257E-2</v>
      </c>
      <c r="D172" s="20">
        <v>0.12814511775156939</v>
      </c>
      <c r="E172" s="20">
        <v>6.2445772080809127E-2</v>
      </c>
      <c r="F172" s="20">
        <v>4.8561994891918529E-2</v>
      </c>
      <c r="G172" s="20">
        <v>5.7494384620263128E-2</v>
      </c>
      <c r="H172" s="20">
        <v>2.0110460503701449E-2</v>
      </c>
      <c r="I172" s="20">
        <v>3.4231315993538097E-2</v>
      </c>
      <c r="K172" s="20">
        <v>4.7654684098873891E-2</v>
      </c>
      <c r="L172" s="20">
        <v>6.4485703720579476E-2</v>
      </c>
      <c r="N172" s="20">
        <v>3.0629179340655541E-2</v>
      </c>
      <c r="O172" s="20">
        <v>2.807855037552481E-2</v>
      </c>
      <c r="P172" s="20">
        <v>3.7497458417406163E-2</v>
      </c>
      <c r="Q172" s="20">
        <v>2.2569918997101979E-2</v>
      </c>
      <c r="R172" s="20">
        <v>6.2452635107573831E-2</v>
      </c>
      <c r="S172" s="20">
        <v>5.5315289144101831E-2</v>
      </c>
      <c r="T172" s="20">
        <v>8.1697048214351406E-2</v>
      </c>
      <c r="U172" s="20">
        <v>5.0512270749914288E-2</v>
      </c>
      <c r="V172" s="20">
        <v>6.817034097142316E-2</v>
      </c>
      <c r="W172" s="20">
        <v>7.8104749831428413E-2</v>
      </c>
      <c r="X172" s="20">
        <v>4.6165106665533737E-2</v>
      </c>
      <c r="Y172" s="20">
        <v>5.7863752472825512E-2</v>
      </c>
      <c r="AA172" s="20">
        <v>6.1822757144703269E-2</v>
      </c>
      <c r="AB172" s="20">
        <v>4.4626683350708962E-2</v>
      </c>
      <c r="AC172" s="20">
        <v>5.9349547693762009E-2</v>
      </c>
      <c r="AD172" s="20">
        <v>6.120240024792032E-2</v>
      </c>
      <c r="AF172" s="20">
        <v>4.8063122262915169E-2</v>
      </c>
      <c r="AG172" s="20">
        <v>9.0708274700412816E-2</v>
      </c>
      <c r="AI172" s="20">
        <v>4.0122492254744601E-3</v>
      </c>
      <c r="AJ172" s="20">
        <v>1.1403336280070611E-2</v>
      </c>
      <c r="AK172" s="20">
        <v>4.9231424589598012E-2</v>
      </c>
      <c r="AL172" s="20">
        <v>0.43285686002036439</v>
      </c>
      <c r="AM172" s="20">
        <v>1.8662024566677531E-2</v>
      </c>
      <c r="AN172" s="20">
        <v>0</v>
      </c>
      <c r="AO172" s="20">
        <v>1.9553702169319911E-2</v>
      </c>
      <c r="AP172" s="20">
        <v>2.6660273929913721E-2</v>
      </c>
      <c r="AQ172" s="20">
        <v>3.4226948136896203E-2</v>
      </c>
      <c r="AS172" s="20">
        <v>5.3611667693304263E-2</v>
      </c>
      <c r="AT172" s="20">
        <v>0.11222947816437211</v>
      </c>
    </row>
    <row r="173" spans="2:46" x14ac:dyDescent="0.35">
      <c r="B173" s="19" t="s">
        <v>168</v>
      </c>
      <c r="C173" s="20">
        <v>2.6862778299216909E-2</v>
      </c>
      <c r="D173" s="20">
        <v>9.4589387149490618E-3</v>
      </c>
      <c r="E173" s="20">
        <v>2.3998926638764899E-2</v>
      </c>
      <c r="F173" s="20">
        <v>4.2191932252566379E-2</v>
      </c>
      <c r="G173" s="20">
        <v>2.4461168830509049E-2</v>
      </c>
      <c r="H173" s="20">
        <v>2.246160081207545E-2</v>
      </c>
      <c r="I173" s="20">
        <v>3.3225388886748503E-2</v>
      </c>
      <c r="K173" s="20">
        <v>3.1438954419206279E-2</v>
      </c>
      <c r="L173" s="20">
        <v>2.2503584639074349E-2</v>
      </c>
      <c r="N173" s="20">
        <v>0.29877907942726051</v>
      </c>
      <c r="O173" s="20">
        <v>0</v>
      </c>
      <c r="P173" s="20">
        <v>0</v>
      </c>
      <c r="Q173" s="20">
        <v>0</v>
      </c>
      <c r="R173" s="20">
        <v>0</v>
      </c>
      <c r="S173" s="20">
        <v>0</v>
      </c>
      <c r="T173" s="20">
        <v>0</v>
      </c>
      <c r="U173" s="20">
        <v>0</v>
      </c>
      <c r="V173" s="20">
        <v>0</v>
      </c>
      <c r="W173" s="20">
        <v>0</v>
      </c>
      <c r="X173" s="20">
        <v>0</v>
      </c>
      <c r="Y173" s="20">
        <v>0</v>
      </c>
      <c r="AA173" s="20">
        <v>2.805275141799635E-2</v>
      </c>
      <c r="AB173" s="20">
        <v>3.035977943262717E-2</v>
      </c>
      <c r="AC173" s="20">
        <v>3.357577423954624E-2</v>
      </c>
      <c r="AD173" s="20">
        <v>1.6204789976245769E-2</v>
      </c>
      <c r="AF173" s="20">
        <v>3.1566107100730427E-2</v>
      </c>
      <c r="AG173" s="20">
        <v>9.1420215287472458E-3</v>
      </c>
      <c r="AI173" s="20">
        <v>0</v>
      </c>
      <c r="AJ173" s="20">
        <v>6.0302216734259336E-3</v>
      </c>
      <c r="AK173" s="20">
        <v>0</v>
      </c>
      <c r="AL173" s="20">
        <v>1.009114090577589E-2</v>
      </c>
      <c r="AM173" s="20">
        <v>4.2495969092833591E-3</v>
      </c>
      <c r="AN173" s="20">
        <v>0.72276435011636275</v>
      </c>
      <c r="AO173" s="20">
        <v>6.5876037762032094E-3</v>
      </c>
      <c r="AP173" s="20">
        <v>2.4134506160505099E-2</v>
      </c>
      <c r="AQ173" s="20">
        <v>1.60828557824905E-2</v>
      </c>
      <c r="AS173" s="20">
        <v>2.7827813458560492E-2</v>
      </c>
      <c r="AT173" s="20">
        <v>8.6263204257476592E-3</v>
      </c>
    </row>
    <row r="174" spans="2:46" x14ac:dyDescent="0.35">
      <c r="B174" s="19" t="s">
        <v>169</v>
      </c>
      <c r="C174" s="20">
        <v>8.0943305682443442E-3</v>
      </c>
      <c r="D174" s="20">
        <v>5.2605099921011027E-3</v>
      </c>
      <c r="E174" s="20">
        <v>5.4133185538433257E-3</v>
      </c>
      <c r="F174" s="20">
        <v>1.0696356302382359E-2</v>
      </c>
      <c r="G174" s="20">
        <v>1.008277935830163E-2</v>
      </c>
      <c r="H174" s="20">
        <v>9.8777281187134892E-3</v>
      </c>
      <c r="I174" s="20">
        <v>7.2349122358487429E-3</v>
      </c>
      <c r="K174" s="20">
        <v>1.022102914716405E-2</v>
      </c>
      <c r="L174" s="20">
        <v>6.0506420375511568E-3</v>
      </c>
      <c r="N174" s="20">
        <v>0</v>
      </c>
      <c r="O174" s="20">
        <v>0</v>
      </c>
      <c r="P174" s="20">
        <v>0.16188617184829221</v>
      </c>
      <c r="Q174" s="20">
        <v>0</v>
      </c>
      <c r="R174" s="20">
        <v>0</v>
      </c>
      <c r="S174" s="20">
        <v>0</v>
      </c>
      <c r="T174" s="20">
        <v>0</v>
      </c>
      <c r="U174" s="20">
        <v>0</v>
      </c>
      <c r="V174" s="20">
        <v>0</v>
      </c>
      <c r="W174" s="20">
        <v>0</v>
      </c>
      <c r="X174" s="20">
        <v>0</v>
      </c>
      <c r="Y174" s="20">
        <v>0</v>
      </c>
      <c r="AA174" s="20">
        <v>9.4987756264009408E-3</v>
      </c>
      <c r="AB174" s="20">
        <v>6.6999888385831522E-3</v>
      </c>
      <c r="AC174" s="20">
        <v>4.1360006440753451E-3</v>
      </c>
      <c r="AD174" s="20">
        <v>1.1569091935061251E-2</v>
      </c>
      <c r="AF174" s="20">
        <v>9.2922694095533762E-3</v>
      </c>
      <c r="AG174" s="20">
        <v>3.606422275979159E-3</v>
      </c>
      <c r="AI174" s="20">
        <v>0</v>
      </c>
      <c r="AJ174" s="20">
        <v>0</v>
      </c>
      <c r="AK174" s="20">
        <v>0</v>
      </c>
      <c r="AL174" s="20">
        <v>0</v>
      </c>
      <c r="AM174" s="20">
        <v>0</v>
      </c>
      <c r="AN174" s="20">
        <v>0</v>
      </c>
      <c r="AO174" s="20">
        <v>0</v>
      </c>
      <c r="AP174" s="20">
        <v>0</v>
      </c>
      <c r="AQ174" s="20">
        <v>0.12597242574356729</v>
      </c>
      <c r="AS174" s="20">
        <v>8.0082138071707765E-3</v>
      </c>
      <c r="AT174" s="20">
        <v>9.7216958204969107E-3</v>
      </c>
    </row>
    <row r="175" spans="2:46" ht="29" x14ac:dyDescent="0.35">
      <c r="B175" s="19" t="s">
        <v>170</v>
      </c>
      <c r="C175" s="20">
        <v>8.2637703013850473E-3</v>
      </c>
      <c r="D175" s="20">
        <v>5.7446574427319859E-3</v>
      </c>
      <c r="E175" s="20">
        <v>1.258605423478767E-2</v>
      </c>
      <c r="F175" s="20">
        <v>4.9076132447273373E-3</v>
      </c>
      <c r="G175" s="20">
        <v>4.7050674446915573E-3</v>
      </c>
      <c r="H175" s="20">
        <v>1.9376185313179941E-2</v>
      </c>
      <c r="I175" s="20">
        <v>4.6029489573830339E-3</v>
      </c>
      <c r="K175" s="20">
        <v>1.0547713154086039E-2</v>
      </c>
      <c r="L175" s="20">
        <v>6.0672325524515538E-3</v>
      </c>
      <c r="N175" s="20">
        <v>5.644729254366319E-3</v>
      </c>
      <c r="O175" s="20">
        <v>0.18964222691752011</v>
      </c>
      <c r="P175" s="20">
        <v>0</v>
      </c>
      <c r="Q175" s="20">
        <v>0</v>
      </c>
      <c r="R175" s="20">
        <v>0</v>
      </c>
      <c r="S175" s="20">
        <v>5.2464029267613741E-3</v>
      </c>
      <c r="T175" s="20">
        <v>6.0303917863610626E-3</v>
      </c>
      <c r="U175" s="20">
        <v>1.398519787615593E-2</v>
      </c>
      <c r="V175" s="20">
        <v>0</v>
      </c>
      <c r="W175" s="20">
        <v>0</v>
      </c>
      <c r="X175" s="20">
        <v>0</v>
      </c>
      <c r="Y175" s="20">
        <v>0</v>
      </c>
      <c r="AA175" s="20">
        <v>9.0434909874492434E-3</v>
      </c>
      <c r="AB175" s="20">
        <v>1.0199643042776639E-2</v>
      </c>
      <c r="AC175" s="20">
        <v>1.056126341411109E-2</v>
      </c>
      <c r="AD175" s="20">
        <v>3.439298034975028E-3</v>
      </c>
      <c r="AF175" s="20">
        <v>1.043467609865324E-2</v>
      </c>
      <c r="AG175" s="20">
        <v>0</v>
      </c>
      <c r="AI175" s="20">
        <v>0</v>
      </c>
      <c r="AJ175" s="20">
        <v>0</v>
      </c>
      <c r="AK175" s="20">
        <v>6.6171102056818932E-3</v>
      </c>
      <c r="AL175" s="20">
        <v>4.5394910601836676E-3</v>
      </c>
      <c r="AM175" s="20">
        <v>6.0788129534519097E-3</v>
      </c>
      <c r="AN175" s="20">
        <v>1.834326319356305E-2</v>
      </c>
      <c r="AO175" s="20">
        <v>5.8482920981052901E-3</v>
      </c>
      <c r="AP175" s="20">
        <v>5.318153389806215E-3</v>
      </c>
      <c r="AQ175" s="20">
        <v>7.2994826672077642E-2</v>
      </c>
      <c r="AS175" s="20">
        <v>8.2262677864462317E-3</v>
      </c>
      <c r="AT175" s="20">
        <v>8.9724626502690769E-3</v>
      </c>
    </row>
    <row r="176" spans="2:46" x14ac:dyDescent="0.35">
      <c r="B176" s="19" t="s">
        <v>171</v>
      </c>
      <c r="C176" s="20">
        <v>5.6035274316523706E-3</v>
      </c>
      <c r="D176" s="20">
        <v>3.0211663257821552E-3</v>
      </c>
      <c r="E176" s="20">
        <v>6.7709680144669576E-3</v>
      </c>
      <c r="F176" s="20">
        <v>1.001265106704558E-2</v>
      </c>
      <c r="G176" s="20">
        <v>4.9172877912726969E-3</v>
      </c>
      <c r="H176" s="20">
        <v>3.4309863871406091E-3</v>
      </c>
      <c r="I176" s="20">
        <v>4.8090187907411609E-3</v>
      </c>
      <c r="K176" s="20">
        <v>6.7736457408904983E-3</v>
      </c>
      <c r="L176" s="20">
        <v>4.483752318323082E-3</v>
      </c>
      <c r="N176" s="20">
        <v>0</v>
      </c>
      <c r="O176" s="20">
        <v>0.1592272502873007</v>
      </c>
      <c r="P176" s="20">
        <v>8.6724904203802199E-3</v>
      </c>
      <c r="Q176" s="20">
        <v>0</v>
      </c>
      <c r="R176" s="20">
        <v>0</v>
      </c>
      <c r="S176" s="20">
        <v>0</v>
      </c>
      <c r="T176" s="20">
        <v>0</v>
      </c>
      <c r="U176" s="20">
        <v>0</v>
      </c>
      <c r="V176" s="20">
        <v>0</v>
      </c>
      <c r="W176" s="20">
        <v>3.2414914651766789E-3</v>
      </c>
      <c r="X176" s="20">
        <v>0</v>
      </c>
      <c r="Y176" s="20">
        <v>0</v>
      </c>
      <c r="AA176" s="20">
        <v>4.3897798032394193E-3</v>
      </c>
      <c r="AB176" s="20">
        <v>1.1510884959361509E-2</v>
      </c>
      <c r="AC176" s="20">
        <v>2.1934968781984901E-3</v>
      </c>
      <c r="AD176" s="20">
        <v>3.807345450117806E-3</v>
      </c>
      <c r="AF176" s="20">
        <v>7.0755831329690714E-3</v>
      </c>
      <c r="AG176" s="20">
        <v>0</v>
      </c>
      <c r="AI176" s="20">
        <v>0</v>
      </c>
      <c r="AJ176" s="20">
        <v>0</v>
      </c>
      <c r="AK176" s="20">
        <v>0</v>
      </c>
      <c r="AL176" s="20">
        <v>0</v>
      </c>
      <c r="AM176" s="20">
        <v>0</v>
      </c>
      <c r="AN176" s="20">
        <v>0</v>
      </c>
      <c r="AO176" s="20">
        <v>0</v>
      </c>
      <c r="AP176" s="20">
        <v>0</v>
      </c>
      <c r="AQ176" s="20">
        <v>8.7207946022765187E-2</v>
      </c>
      <c r="AS176" s="20">
        <v>5.9000543682653124E-3</v>
      </c>
      <c r="AT176" s="20">
        <v>0</v>
      </c>
    </row>
    <row r="177" spans="2:46" x14ac:dyDescent="0.35">
      <c r="B177" s="19" t="s">
        <v>180</v>
      </c>
      <c r="C177" s="20">
        <v>1.8203717433975641E-3</v>
      </c>
      <c r="D177" s="20">
        <v>0</v>
      </c>
      <c r="E177" s="20">
        <v>2.4544052320901008E-3</v>
      </c>
      <c r="F177" s="20">
        <v>0</v>
      </c>
      <c r="G177" s="20">
        <v>0</v>
      </c>
      <c r="H177" s="20">
        <v>3.3045272050623532E-3</v>
      </c>
      <c r="I177" s="20">
        <v>4.4792418346935653E-3</v>
      </c>
      <c r="K177" s="20">
        <v>2.750304881162003E-3</v>
      </c>
      <c r="L177" s="20">
        <v>9.19754306135291E-4</v>
      </c>
      <c r="N177" s="20">
        <v>0</v>
      </c>
      <c r="O177" s="20">
        <v>6.1052286688182307E-2</v>
      </c>
      <c r="P177" s="20">
        <v>0</v>
      </c>
      <c r="Q177" s="20">
        <v>0</v>
      </c>
      <c r="R177" s="20">
        <v>0</v>
      </c>
      <c r="S177" s="20">
        <v>0</v>
      </c>
      <c r="T177" s="20">
        <v>0</v>
      </c>
      <c r="U177" s="20">
        <v>0</v>
      </c>
      <c r="V177" s="20">
        <v>0</v>
      </c>
      <c r="W177" s="20">
        <v>0</v>
      </c>
      <c r="X177" s="20">
        <v>0</v>
      </c>
      <c r="Y177" s="20">
        <v>0</v>
      </c>
      <c r="AA177" s="20">
        <v>3.4874896244221389E-3</v>
      </c>
      <c r="AB177" s="20">
        <v>1.7884859625470529E-3</v>
      </c>
      <c r="AC177" s="20">
        <v>1.896270468848129E-3</v>
      </c>
      <c r="AD177" s="20">
        <v>0</v>
      </c>
      <c r="AF177" s="20">
        <v>2.298586338769682E-3</v>
      </c>
      <c r="AG177" s="20">
        <v>0</v>
      </c>
      <c r="AI177" s="20">
        <v>0</v>
      </c>
      <c r="AJ177" s="20">
        <v>0</v>
      </c>
      <c r="AK177" s="20">
        <v>0</v>
      </c>
      <c r="AL177" s="20">
        <v>0</v>
      </c>
      <c r="AM177" s="20">
        <v>0</v>
      </c>
      <c r="AN177" s="20">
        <v>0</v>
      </c>
      <c r="AO177" s="20">
        <v>0</v>
      </c>
      <c r="AP177" s="20">
        <v>0</v>
      </c>
      <c r="AQ177" s="20">
        <v>2.8330526204414268E-2</v>
      </c>
      <c r="AS177" s="20">
        <v>1.422293554748222E-3</v>
      </c>
      <c r="AT177" s="20">
        <v>9.3429330173190814E-3</v>
      </c>
    </row>
    <row r="178" spans="2:46" ht="29" x14ac:dyDescent="0.35">
      <c r="B178" s="19" t="s">
        <v>181</v>
      </c>
      <c r="C178" s="20">
        <v>4.4852602913396031E-4</v>
      </c>
      <c r="D178" s="20">
        <v>0</v>
      </c>
      <c r="E178" s="20">
        <v>0</v>
      </c>
      <c r="F178" s="20">
        <v>0</v>
      </c>
      <c r="G178" s="20">
        <v>2.6409577285753669E-3</v>
      </c>
      <c r="H178" s="20">
        <v>0</v>
      </c>
      <c r="I178" s="20">
        <v>0</v>
      </c>
      <c r="K178" s="20">
        <v>0</v>
      </c>
      <c r="L178" s="20">
        <v>8.8830021761130275E-4</v>
      </c>
      <c r="N178" s="20">
        <v>0</v>
      </c>
      <c r="O178" s="20">
        <v>1.504282837674111E-2</v>
      </c>
      <c r="P178" s="20">
        <v>0</v>
      </c>
      <c r="Q178" s="20">
        <v>0</v>
      </c>
      <c r="R178" s="20">
        <v>0</v>
      </c>
      <c r="S178" s="20">
        <v>0</v>
      </c>
      <c r="T178" s="20">
        <v>0</v>
      </c>
      <c r="U178" s="20">
        <v>0</v>
      </c>
      <c r="V178" s="20">
        <v>0</v>
      </c>
      <c r="W178" s="20">
        <v>0</v>
      </c>
      <c r="X178" s="20">
        <v>0</v>
      </c>
      <c r="Y178" s="20">
        <v>0</v>
      </c>
      <c r="AA178" s="20">
        <v>0</v>
      </c>
      <c r="AB178" s="20">
        <v>0</v>
      </c>
      <c r="AC178" s="20">
        <v>0</v>
      </c>
      <c r="AD178" s="20">
        <v>1.797049463361309E-3</v>
      </c>
      <c r="AF178" s="20">
        <v>5.6635454098277077E-4</v>
      </c>
      <c r="AG178" s="20">
        <v>0</v>
      </c>
      <c r="AI178" s="20">
        <v>0</v>
      </c>
      <c r="AJ178" s="20">
        <v>0</v>
      </c>
      <c r="AK178" s="20">
        <v>0</v>
      </c>
      <c r="AL178" s="20">
        <v>0</v>
      </c>
      <c r="AM178" s="20">
        <v>0</v>
      </c>
      <c r="AN178" s="20">
        <v>0</v>
      </c>
      <c r="AO178" s="20">
        <v>0</v>
      </c>
      <c r="AP178" s="20">
        <v>0</v>
      </c>
      <c r="AQ178" s="20">
        <v>6.9804304905464439E-3</v>
      </c>
      <c r="AS178" s="20">
        <v>4.7226108727947572E-4</v>
      </c>
      <c r="AT178" s="20">
        <v>0</v>
      </c>
    </row>
    <row r="179" spans="2:46" x14ac:dyDescent="0.35">
      <c r="B179" s="19" t="s">
        <v>182</v>
      </c>
      <c r="C179" s="20">
        <v>3.1018875777798689E-3</v>
      </c>
      <c r="D179" s="20">
        <v>0</v>
      </c>
      <c r="E179" s="20">
        <v>4.9354799080634452E-3</v>
      </c>
      <c r="F179" s="20">
        <v>5.4793486312165454E-3</v>
      </c>
      <c r="G179" s="20">
        <v>2.458643895636348E-3</v>
      </c>
      <c r="H179" s="20">
        <v>3.0445849208030479E-3</v>
      </c>
      <c r="I179" s="20">
        <v>2.312238869378543E-3</v>
      </c>
      <c r="K179" s="20">
        <v>1.9119913213716561E-3</v>
      </c>
      <c r="L179" s="20">
        <v>4.2763316441303493E-3</v>
      </c>
      <c r="N179" s="20">
        <v>0</v>
      </c>
      <c r="O179" s="20">
        <v>8.6767375240696568E-2</v>
      </c>
      <c r="P179" s="20">
        <v>0</v>
      </c>
      <c r="Q179" s="20">
        <v>0</v>
      </c>
      <c r="R179" s="20">
        <v>0</v>
      </c>
      <c r="S179" s="20">
        <v>0</v>
      </c>
      <c r="T179" s="20">
        <v>0</v>
      </c>
      <c r="U179" s="20">
        <v>0</v>
      </c>
      <c r="V179" s="20">
        <v>3.679414582504393E-3</v>
      </c>
      <c r="W179" s="20">
        <v>0</v>
      </c>
      <c r="X179" s="20">
        <v>0</v>
      </c>
      <c r="Y179" s="20">
        <v>0</v>
      </c>
      <c r="AA179" s="20">
        <v>3.098572459859636E-3</v>
      </c>
      <c r="AB179" s="20">
        <v>5.087377273299813E-3</v>
      </c>
      <c r="AC179" s="20">
        <v>1.9638572974881151E-3</v>
      </c>
      <c r="AD179" s="20">
        <v>2.0624974911727248E-3</v>
      </c>
      <c r="AF179" s="20">
        <v>3.9167584514230858E-3</v>
      </c>
      <c r="AG179" s="20">
        <v>0</v>
      </c>
      <c r="AI179" s="20">
        <v>0</v>
      </c>
      <c r="AJ179" s="20">
        <v>0</v>
      </c>
      <c r="AK179" s="20">
        <v>0</v>
      </c>
      <c r="AL179" s="20">
        <v>0</v>
      </c>
      <c r="AM179" s="20">
        <v>0</v>
      </c>
      <c r="AN179" s="20">
        <v>0</v>
      </c>
      <c r="AO179" s="20">
        <v>0</v>
      </c>
      <c r="AP179" s="20">
        <v>4.7578869092018998E-3</v>
      </c>
      <c r="AQ179" s="20">
        <v>4.194819674294592E-2</v>
      </c>
      <c r="AS179" s="20">
        <v>2.7240126620679339E-3</v>
      </c>
      <c r="AT179" s="20">
        <v>1.0242663657388009E-2</v>
      </c>
    </row>
    <row r="180" spans="2:46" ht="43.5" x14ac:dyDescent="0.35">
      <c r="B180" s="19" t="s">
        <v>183</v>
      </c>
      <c r="C180" s="20">
        <v>6.1349343509911891E-3</v>
      </c>
      <c r="D180" s="20">
        <v>5.4823149267811131E-3</v>
      </c>
      <c r="E180" s="20">
        <v>2.5390594884764348E-3</v>
      </c>
      <c r="F180" s="20">
        <v>2.6655266762765431E-3</v>
      </c>
      <c r="G180" s="20">
        <v>2.548999479943356E-3</v>
      </c>
      <c r="H180" s="20">
        <v>1.4200314803409679E-2</v>
      </c>
      <c r="I180" s="20">
        <v>9.8003626091673172E-3</v>
      </c>
      <c r="K180" s="20">
        <v>3.6228765308976021E-3</v>
      </c>
      <c r="L180" s="20">
        <v>8.6126901738190851E-3</v>
      </c>
      <c r="N180" s="20">
        <v>0</v>
      </c>
      <c r="O180" s="20">
        <v>1.5228108012310971E-2</v>
      </c>
      <c r="P180" s="20">
        <v>0</v>
      </c>
      <c r="Q180" s="20">
        <v>0</v>
      </c>
      <c r="R180" s="20">
        <v>1.777534985442495E-2</v>
      </c>
      <c r="S180" s="20">
        <v>0</v>
      </c>
      <c r="T180" s="20">
        <v>0</v>
      </c>
      <c r="U180" s="20">
        <v>0</v>
      </c>
      <c r="V180" s="20">
        <v>1.0720336083990719E-2</v>
      </c>
      <c r="W180" s="20">
        <v>1.443525217246386E-2</v>
      </c>
      <c r="X180" s="20">
        <v>0</v>
      </c>
      <c r="Y180" s="20">
        <v>3.8211689922454418E-3</v>
      </c>
      <c r="AA180" s="20">
        <v>8.6055454608019531E-3</v>
      </c>
      <c r="AB180" s="20">
        <v>8.8856277808104459E-3</v>
      </c>
      <c r="AC180" s="20">
        <v>0</v>
      </c>
      <c r="AD180" s="20">
        <v>6.051195051597508E-3</v>
      </c>
      <c r="AF180" s="20">
        <v>5.8761439481944556E-3</v>
      </c>
      <c r="AG180" s="20">
        <v>4.9373129606080056E-3</v>
      </c>
      <c r="AI180" s="20">
        <v>1.035494589198421E-2</v>
      </c>
      <c r="AJ180" s="20">
        <v>0</v>
      </c>
      <c r="AK180" s="20">
        <v>0</v>
      </c>
      <c r="AL180" s="20">
        <v>8.5971166199286016E-3</v>
      </c>
      <c r="AM180" s="20">
        <v>0</v>
      </c>
      <c r="AN180" s="20">
        <v>0</v>
      </c>
      <c r="AO180" s="20">
        <v>0</v>
      </c>
      <c r="AP180" s="20">
        <v>2.8495466950688931E-2</v>
      </c>
      <c r="AQ180" s="20">
        <v>2.2781024744416831E-2</v>
      </c>
      <c r="AS180" s="20">
        <v>6.4595822288877154E-3</v>
      </c>
      <c r="AT180" s="20">
        <v>0</v>
      </c>
    </row>
    <row r="181" spans="2:46" x14ac:dyDescent="0.35">
      <c r="B181" s="19" t="s">
        <v>135</v>
      </c>
      <c r="C181" s="20">
        <v>4.3164537214991257E-3</v>
      </c>
      <c r="D181" s="20">
        <v>3.059545720027227E-3</v>
      </c>
      <c r="E181" s="20">
        <v>2.636577349877104E-3</v>
      </c>
      <c r="F181" s="20">
        <v>2.6956730885972788E-3</v>
      </c>
      <c r="G181" s="20">
        <v>2.5054252315227349E-3</v>
      </c>
      <c r="H181" s="20">
        <v>7.0247022674577364E-3</v>
      </c>
      <c r="I181" s="20">
        <v>7.4837866457314979E-3</v>
      </c>
      <c r="K181" s="20">
        <v>6.7772752176139617E-3</v>
      </c>
      <c r="L181" s="20">
        <v>1.931174940846227E-3</v>
      </c>
      <c r="N181" s="20">
        <v>0</v>
      </c>
      <c r="O181" s="20">
        <v>1.467763000717413E-2</v>
      </c>
      <c r="P181" s="20">
        <v>0</v>
      </c>
      <c r="Q181" s="20">
        <v>1.122026039203981E-2</v>
      </c>
      <c r="R181" s="20">
        <v>5.0824585459774913E-3</v>
      </c>
      <c r="S181" s="20">
        <v>1.1397274137186031E-2</v>
      </c>
      <c r="T181" s="20">
        <v>0</v>
      </c>
      <c r="U181" s="20">
        <v>0</v>
      </c>
      <c r="V181" s="20">
        <v>3.717521285411599E-3</v>
      </c>
      <c r="W181" s="20">
        <v>0</v>
      </c>
      <c r="X181" s="20">
        <v>1.2243645613482009E-2</v>
      </c>
      <c r="Y181" s="20">
        <v>5.1077223309455161E-3</v>
      </c>
      <c r="AA181" s="20">
        <v>1.9314672282256531E-3</v>
      </c>
      <c r="AB181" s="20">
        <v>5.2088366222798888E-3</v>
      </c>
      <c r="AC181" s="20">
        <v>4.0345182152381164E-3</v>
      </c>
      <c r="AD181" s="20">
        <v>6.2378628969385818E-3</v>
      </c>
      <c r="AF181" s="20">
        <v>4.8705255949934743E-3</v>
      </c>
      <c r="AG181" s="20">
        <v>2.2523949204968979E-3</v>
      </c>
      <c r="AI181" s="20">
        <v>0</v>
      </c>
      <c r="AJ181" s="20">
        <v>0</v>
      </c>
      <c r="AK181" s="20">
        <v>8.7192843863103629E-3</v>
      </c>
      <c r="AL181" s="20">
        <v>4.9498544256335068E-3</v>
      </c>
      <c r="AM181" s="20">
        <v>4.8034097331821589E-3</v>
      </c>
      <c r="AN181" s="20">
        <v>0</v>
      </c>
      <c r="AO181" s="20">
        <v>0</v>
      </c>
      <c r="AP181" s="20">
        <v>0</v>
      </c>
      <c r="AQ181" s="20">
        <v>3.5152071000982103E-2</v>
      </c>
      <c r="AS181" s="20">
        <v>4.029562904742795E-3</v>
      </c>
      <c r="AT181" s="20">
        <v>9.7378855143270306E-3</v>
      </c>
    </row>
    <row r="182" spans="2:46" ht="29" x14ac:dyDescent="0.35">
      <c r="B182" s="19" t="s">
        <v>184</v>
      </c>
      <c r="C182" s="20">
        <v>0.17255224079595829</v>
      </c>
      <c r="D182" s="20">
        <v>0.2958898534597792</v>
      </c>
      <c r="E182" s="20">
        <v>0.15627467843346479</v>
      </c>
      <c r="F182" s="20">
        <v>0.19719763857592651</v>
      </c>
      <c r="G182" s="20">
        <v>0.1854962175866138</v>
      </c>
      <c r="H182" s="20">
        <v>0.1524926307282703</v>
      </c>
      <c r="I182" s="20">
        <v>8.6447030082130838E-2</v>
      </c>
      <c r="K182" s="20">
        <v>0.15091414590172789</v>
      </c>
      <c r="L182" s="20">
        <v>0.1923509473589656</v>
      </c>
      <c r="N182" s="20">
        <v>0.16955144059671251</v>
      </c>
      <c r="O182" s="20">
        <v>9.9394276613884933E-2</v>
      </c>
      <c r="P182" s="20">
        <v>0.18887936997808211</v>
      </c>
      <c r="Q182" s="20">
        <v>0.2189517399813192</v>
      </c>
      <c r="R182" s="20">
        <v>0.1820546067115969</v>
      </c>
      <c r="S182" s="20">
        <v>0.17190313608175189</v>
      </c>
      <c r="T182" s="20">
        <v>0.17906928409231859</v>
      </c>
      <c r="U182" s="20">
        <v>0.16117457503767479</v>
      </c>
      <c r="V182" s="20">
        <v>0.17581031410716269</v>
      </c>
      <c r="W182" s="20">
        <v>0.18881092086358259</v>
      </c>
      <c r="X182" s="20">
        <v>0.1512208730487313</v>
      </c>
      <c r="Y182" s="20">
        <v>0.15568203256188509</v>
      </c>
      <c r="AA182" s="20">
        <v>9.1330431927907157E-2</v>
      </c>
      <c r="AB182" s="20">
        <v>0.14678159503971949</v>
      </c>
      <c r="AC182" s="20">
        <v>0.1776444271941546</v>
      </c>
      <c r="AD182" s="20">
        <v>0.28202899512064689</v>
      </c>
      <c r="AF182" s="20">
        <v>0.15857451531432881</v>
      </c>
      <c r="AG182" s="20">
        <v>0.22800806853358571</v>
      </c>
      <c r="AI182" s="20">
        <v>4.5345590083205087E-2</v>
      </c>
      <c r="AJ182" s="20">
        <v>9.9272430195105621E-2</v>
      </c>
      <c r="AK182" s="20">
        <v>0.14278341732067451</v>
      </c>
      <c r="AL182" s="20">
        <v>0.17304213530022999</v>
      </c>
      <c r="AM182" s="20">
        <v>0.101195131948878</v>
      </c>
      <c r="AN182" s="20">
        <v>7.0072464470135098E-2</v>
      </c>
      <c r="AO182" s="20">
        <v>0.8262725991440959</v>
      </c>
      <c r="AP182" s="20">
        <v>0.27927464607541103</v>
      </c>
      <c r="AQ182" s="20">
        <v>0.1007218751393667</v>
      </c>
      <c r="AS182" s="20">
        <v>0.16754418538355101</v>
      </c>
      <c r="AT182" s="20">
        <v>0.26719044197661612</v>
      </c>
    </row>
    <row r="183" spans="2:46" x14ac:dyDescent="0.35">
      <c r="B183" s="19" t="s">
        <v>173</v>
      </c>
      <c r="C183" s="20">
        <v>3.0701314383198241E-2</v>
      </c>
      <c r="D183" s="20">
        <v>5.6355470978077138E-2</v>
      </c>
      <c r="E183" s="20">
        <v>2.4067873488562461E-2</v>
      </c>
      <c r="F183" s="20">
        <v>5.743604574260415E-2</v>
      </c>
      <c r="G183" s="20">
        <v>2.7476297686526849E-2</v>
      </c>
      <c r="H183" s="20">
        <v>1.9017062734287039E-2</v>
      </c>
      <c r="I183" s="20">
        <v>7.6931162076148644E-3</v>
      </c>
      <c r="K183" s="20">
        <v>1.8899829979761789E-2</v>
      </c>
      <c r="L183" s="20">
        <v>4.1312724950014958E-2</v>
      </c>
      <c r="N183" s="20">
        <v>1.7071128349445269E-2</v>
      </c>
      <c r="O183" s="20">
        <v>2.906287359300451E-2</v>
      </c>
      <c r="P183" s="20">
        <v>1.560053743519501E-2</v>
      </c>
      <c r="Q183" s="20">
        <v>1.1761694028406921E-2</v>
      </c>
      <c r="R183" s="20">
        <v>2.9508715192778021E-2</v>
      </c>
      <c r="S183" s="20">
        <v>5.5563578335146052E-2</v>
      </c>
      <c r="T183" s="20">
        <v>2.5524128673888941E-2</v>
      </c>
      <c r="U183" s="20">
        <v>3.925785884334456E-2</v>
      </c>
      <c r="V183" s="20">
        <v>5.4061549377033682E-2</v>
      </c>
      <c r="W183" s="20">
        <v>2.0972721830146292E-2</v>
      </c>
      <c r="X183" s="20">
        <v>3.0529614331279719E-2</v>
      </c>
      <c r="Y183" s="20">
        <v>1.432414589707467E-2</v>
      </c>
      <c r="AA183" s="20">
        <v>9.4913815853647759E-3</v>
      </c>
      <c r="AB183" s="20">
        <v>2.3871996581873021E-2</v>
      </c>
      <c r="AC183" s="20">
        <v>4.1327484036115872E-2</v>
      </c>
      <c r="AD183" s="20">
        <v>5.1532466857686622E-2</v>
      </c>
      <c r="AF183" s="20">
        <v>2.985569791544701E-2</v>
      </c>
      <c r="AG183" s="20">
        <v>3.2639486150251043E-2</v>
      </c>
      <c r="AI183" s="20">
        <v>3.1165401566898439E-3</v>
      </c>
      <c r="AJ183" s="20">
        <v>8.859724531172496E-3</v>
      </c>
      <c r="AK183" s="20">
        <v>7.3693025331935469E-3</v>
      </c>
      <c r="AL183" s="20">
        <v>1.8142245263203131E-2</v>
      </c>
      <c r="AM183" s="20">
        <v>2.1174499146857571E-2</v>
      </c>
      <c r="AN183" s="20">
        <v>1.6901392622592552E-2</v>
      </c>
      <c r="AO183" s="20">
        <v>5.9236526724510248E-2</v>
      </c>
      <c r="AP183" s="20">
        <v>0.18290268294165971</v>
      </c>
      <c r="AQ183" s="20">
        <v>1.2488710721701971E-2</v>
      </c>
      <c r="AS183" s="20">
        <v>2.3990968928588999E-2</v>
      </c>
      <c r="AT183" s="20">
        <v>0.15750802294151259</v>
      </c>
    </row>
    <row r="185" spans="2:46" ht="101.5" x14ac:dyDescent="0.35">
      <c r="B185" s="17" t="s">
        <v>185</v>
      </c>
    </row>
    <row r="186" spans="2:46" x14ac:dyDescent="0.35">
      <c r="B186" s="18" t="s">
        <v>16</v>
      </c>
    </row>
    <row r="187" spans="2:46" x14ac:dyDescent="0.35">
      <c r="B187" s="19" t="s">
        <v>186</v>
      </c>
      <c r="C187" s="20">
        <v>6.3263706878779913E-2</v>
      </c>
      <c r="D187" s="20">
        <v>6.5011339012755229E-2</v>
      </c>
      <c r="E187" s="20">
        <v>5.8236199990165008E-2</v>
      </c>
      <c r="F187" s="20">
        <v>8.3787564082559413E-2</v>
      </c>
      <c r="G187" s="20">
        <v>7.2995922321698312E-2</v>
      </c>
      <c r="H187" s="20">
        <v>4.5416958989978128E-2</v>
      </c>
      <c r="I187" s="20">
        <v>5.3573944988076841E-2</v>
      </c>
      <c r="K187" s="20">
        <v>5.7215435144426049E-2</v>
      </c>
      <c r="L187" s="20">
        <v>6.9426343881590205E-2</v>
      </c>
      <c r="N187" s="20">
        <v>5.3950555564806137E-2</v>
      </c>
      <c r="O187" s="20">
        <v>4.2371285200116328E-2</v>
      </c>
      <c r="P187" s="20">
        <v>8.9858380093332343E-2</v>
      </c>
      <c r="Q187" s="20">
        <v>0.1215424558734067</v>
      </c>
      <c r="R187" s="20">
        <v>5.4806500030463459E-2</v>
      </c>
      <c r="S187" s="20">
        <v>6.5106298816959146E-2</v>
      </c>
      <c r="T187" s="20">
        <v>6.8665548886044786E-2</v>
      </c>
      <c r="U187" s="20">
        <v>6.0888961956870713E-2</v>
      </c>
      <c r="V187" s="20">
        <v>6.1457263716257732E-2</v>
      </c>
      <c r="W187" s="20">
        <v>5.1858632993522898E-2</v>
      </c>
      <c r="X187" s="20">
        <v>7.819749409599755E-2</v>
      </c>
      <c r="Y187" s="20">
        <v>5.1794692605303762E-2</v>
      </c>
      <c r="AA187" s="20">
        <v>3.0394497577625471E-2</v>
      </c>
      <c r="AB187" s="20">
        <v>4.6657332734191113E-2</v>
      </c>
      <c r="AC187" s="20">
        <v>7.133665478217692E-2</v>
      </c>
      <c r="AD187" s="20">
        <v>0.10848804099444929</v>
      </c>
      <c r="AF187" s="20">
        <v>6.2085364262290242E-2</v>
      </c>
      <c r="AG187" s="20">
        <v>6.9132554396906978E-2</v>
      </c>
      <c r="AI187" s="20">
        <v>3.2457039421958391E-3</v>
      </c>
      <c r="AJ187" s="20">
        <v>7.8571477727190902E-3</v>
      </c>
      <c r="AK187" s="20">
        <v>1.4626433273556611E-2</v>
      </c>
      <c r="AL187" s="20">
        <v>1.954885579191434E-2</v>
      </c>
      <c r="AM187" s="20">
        <v>1.1966735090383041E-2</v>
      </c>
      <c r="AN187" s="20">
        <v>0</v>
      </c>
      <c r="AO187" s="20">
        <v>0.6562667713098439</v>
      </c>
      <c r="AP187" s="20">
        <v>4.8814956351621613E-2</v>
      </c>
      <c r="AQ187" s="20">
        <v>1.3470429254287359E-2</v>
      </c>
      <c r="AS187" s="20">
        <v>5.9452004062468047E-2</v>
      </c>
      <c r="AT187" s="20">
        <v>0.13529419940833501</v>
      </c>
    </row>
    <row r="188" spans="2:46" x14ac:dyDescent="0.35">
      <c r="B188" s="19" t="s">
        <v>187</v>
      </c>
      <c r="C188" s="20">
        <v>1.4681665489378109E-2</v>
      </c>
      <c r="D188" s="20">
        <v>1.225414813190928E-2</v>
      </c>
      <c r="E188" s="20">
        <v>2.719515054001485E-2</v>
      </c>
      <c r="F188" s="20">
        <v>1.50389959993531E-2</v>
      </c>
      <c r="G188" s="20">
        <v>1.8624326704635069E-2</v>
      </c>
      <c r="H188" s="20">
        <v>1.083972249472823E-2</v>
      </c>
      <c r="I188" s="20">
        <v>5.2547411565694348E-3</v>
      </c>
      <c r="K188" s="20">
        <v>1.0835071872266219E-2</v>
      </c>
      <c r="L188" s="20">
        <v>1.8497209552698009E-2</v>
      </c>
      <c r="N188" s="20">
        <v>2.2073921652523251E-2</v>
      </c>
      <c r="O188" s="20">
        <v>0</v>
      </c>
      <c r="P188" s="20">
        <v>1.753781859719554E-2</v>
      </c>
      <c r="Q188" s="20">
        <v>3.3826586518321419E-2</v>
      </c>
      <c r="R188" s="20">
        <v>1.6794560784810449E-2</v>
      </c>
      <c r="S188" s="20">
        <v>1.1378217380264651E-2</v>
      </c>
      <c r="T188" s="20">
        <v>6.8907393034593114E-3</v>
      </c>
      <c r="U188" s="20">
        <v>1.0486579971477041E-2</v>
      </c>
      <c r="V188" s="20">
        <v>1.218396320252519E-2</v>
      </c>
      <c r="W188" s="20">
        <v>1.4177187553447971E-2</v>
      </c>
      <c r="X188" s="20">
        <v>6.8830376201171146E-3</v>
      </c>
      <c r="Y188" s="20">
        <v>2.4251943605718331E-2</v>
      </c>
      <c r="AA188" s="20">
        <v>1.5723325365495991E-3</v>
      </c>
      <c r="AB188" s="20">
        <v>6.8397113084361742E-3</v>
      </c>
      <c r="AC188" s="20">
        <v>2.180618294983715E-2</v>
      </c>
      <c r="AD188" s="20">
        <v>2.9980753663091841E-2</v>
      </c>
      <c r="AF188" s="20">
        <v>1.3602714662763761E-2</v>
      </c>
      <c r="AG188" s="20">
        <v>1.7199079528033501E-2</v>
      </c>
      <c r="AI188" s="20">
        <v>0</v>
      </c>
      <c r="AJ188" s="20">
        <v>5.7150106149527289E-3</v>
      </c>
      <c r="AK188" s="20">
        <v>3.207483812334514E-3</v>
      </c>
      <c r="AL188" s="20">
        <v>4.617419616604241E-3</v>
      </c>
      <c r="AM188" s="20">
        <v>4.1775878802466871E-3</v>
      </c>
      <c r="AN188" s="20">
        <v>1.643739785922314E-2</v>
      </c>
      <c r="AO188" s="20">
        <v>8.4499435055228472E-2</v>
      </c>
      <c r="AP188" s="20">
        <v>5.1140625558615753E-2</v>
      </c>
      <c r="AQ188" s="20">
        <v>7.3251024564769292E-3</v>
      </c>
      <c r="AS188" s="20">
        <v>1.449506696854546E-2</v>
      </c>
      <c r="AT188" s="20">
        <v>1.8207854179467711E-2</v>
      </c>
    </row>
    <row r="189" spans="2:46" x14ac:dyDescent="0.35">
      <c r="B189" s="19" t="s">
        <v>188</v>
      </c>
      <c r="C189" s="20">
        <v>1.518787350954556E-2</v>
      </c>
      <c r="D189" s="20">
        <v>3.3704445580854663E-2</v>
      </c>
      <c r="E189" s="20">
        <v>1.8742616915153529E-2</v>
      </c>
      <c r="F189" s="20">
        <v>8.3402433524722552E-3</v>
      </c>
      <c r="G189" s="20">
        <v>1.0642297693119271E-2</v>
      </c>
      <c r="H189" s="20">
        <v>2.0965300815630871E-2</v>
      </c>
      <c r="I189" s="20">
        <v>5.3372374417037429E-3</v>
      </c>
      <c r="K189" s="20">
        <v>1.5771824951073179E-2</v>
      </c>
      <c r="L189" s="20">
        <v>1.4679374033009869E-2</v>
      </c>
      <c r="N189" s="20">
        <v>0</v>
      </c>
      <c r="O189" s="20">
        <v>1.5766008437990389E-2</v>
      </c>
      <c r="P189" s="20">
        <v>8.1243871412554729E-3</v>
      </c>
      <c r="Q189" s="20">
        <v>0</v>
      </c>
      <c r="R189" s="20">
        <v>2.09045814752509E-2</v>
      </c>
      <c r="S189" s="20">
        <v>1.6567722000104E-2</v>
      </c>
      <c r="T189" s="20">
        <v>1.2824831465674031E-2</v>
      </c>
      <c r="U189" s="20">
        <v>2.5689650806119659E-2</v>
      </c>
      <c r="V189" s="20">
        <v>3.6973590362531422E-2</v>
      </c>
      <c r="W189" s="20">
        <v>7.5362932240933718E-3</v>
      </c>
      <c r="X189" s="20">
        <v>6.0001595693743998E-3</v>
      </c>
      <c r="Y189" s="20">
        <v>9.3068990301053336E-3</v>
      </c>
      <c r="AA189" s="20">
        <v>0</v>
      </c>
      <c r="AB189" s="20">
        <v>1.3637786280948789E-2</v>
      </c>
      <c r="AC189" s="20">
        <v>2.0760480891211502E-2</v>
      </c>
      <c r="AD189" s="20">
        <v>2.8378465959080439E-2</v>
      </c>
      <c r="AF189" s="20">
        <v>1.2876189423569349E-2</v>
      </c>
      <c r="AG189" s="20">
        <v>2.204059446201662E-2</v>
      </c>
      <c r="AI189" s="20">
        <v>9.9635438665160708E-3</v>
      </c>
      <c r="AJ189" s="20">
        <v>7.5976575219044041E-3</v>
      </c>
      <c r="AK189" s="20">
        <v>1.3578073312704161E-2</v>
      </c>
      <c r="AL189" s="20">
        <v>9.8248756714891545E-3</v>
      </c>
      <c r="AM189" s="20">
        <v>1.286454354251395E-2</v>
      </c>
      <c r="AN189" s="20">
        <v>0</v>
      </c>
      <c r="AO189" s="20">
        <v>4.2912011156433533E-2</v>
      </c>
      <c r="AP189" s="20">
        <v>1.747785765824254E-2</v>
      </c>
      <c r="AQ189" s="20">
        <v>4.144532639299827E-2</v>
      </c>
      <c r="AS189" s="20">
        <v>1.4547111379799501E-2</v>
      </c>
      <c r="AT189" s="20">
        <v>2.729648061353623E-2</v>
      </c>
    </row>
    <row r="190" spans="2:46" x14ac:dyDescent="0.35">
      <c r="B190" s="19" t="s">
        <v>189</v>
      </c>
      <c r="C190" s="20">
        <v>1.334869151026402E-2</v>
      </c>
      <c r="D190" s="20">
        <v>2.1001723442032289E-2</v>
      </c>
      <c r="E190" s="20">
        <v>2.4248772883435261E-2</v>
      </c>
      <c r="F190" s="20">
        <v>2.5774978966401071E-2</v>
      </c>
      <c r="G190" s="20">
        <v>8.2293071637202057E-3</v>
      </c>
      <c r="H190" s="20">
        <v>0</v>
      </c>
      <c r="I190" s="20">
        <v>2.4148420412004601E-3</v>
      </c>
      <c r="K190" s="20">
        <v>1.371143440184458E-2</v>
      </c>
      <c r="L190" s="20">
        <v>1.3048715938088941E-2</v>
      </c>
      <c r="N190" s="20">
        <v>9.827128672344065E-3</v>
      </c>
      <c r="O190" s="20">
        <v>1.4664967060337739E-2</v>
      </c>
      <c r="P190" s="20">
        <v>0</v>
      </c>
      <c r="Q190" s="20">
        <v>2.241547561239942E-2</v>
      </c>
      <c r="R190" s="20">
        <v>1.443307366031402E-2</v>
      </c>
      <c r="S190" s="20">
        <v>5.6241218910020787E-3</v>
      </c>
      <c r="T190" s="20">
        <v>1.317726077568168E-2</v>
      </c>
      <c r="U190" s="20">
        <v>9.0741502798398002E-3</v>
      </c>
      <c r="V190" s="20">
        <v>2.0221122353194381E-2</v>
      </c>
      <c r="W190" s="20">
        <v>1.355798321578479E-2</v>
      </c>
      <c r="X190" s="20">
        <v>1.215301337322435E-2</v>
      </c>
      <c r="Y190" s="20">
        <v>1.9874067333072318E-2</v>
      </c>
      <c r="AA190" s="20">
        <v>8.2780724960485105E-3</v>
      </c>
      <c r="AB190" s="20">
        <v>9.6103113645394402E-3</v>
      </c>
      <c r="AC190" s="20">
        <v>8.0135070601405015E-3</v>
      </c>
      <c r="AD190" s="20">
        <v>2.6702914034881561E-2</v>
      </c>
      <c r="AF190" s="20">
        <v>1.1906203586641051E-2</v>
      </c>
      <c r="AG190" s="20">
        <v>1.922435274760487E-2</v>
      </c>
      <c r="AI190" s="20">
        <v>7.2155228140068292E-3</v>
      </c>
      <c r="AJ190" s="20">
        <v>9.5819545529743349E-3</v>
      </c>
      <c r="AK190" s="20">
        <v>7.0354145431704238E-3</v>
      </c>
      <c r="AL190" s="20">
        <v>2.8230534396009491E-2</v>
      </c>
      <c r="AM190" s="20">
        <v>1.108068821334283E-2</v>
      </c>
      <c r="AN190" s="20">
        <v>1.6842152655870361E-2</v>
      </c>
      <c r="AO190" s="20">
        <v>1.097369576783162E-2</v>
      </c>
      <c r="AP190" s="20">
        <v>2.01701928552462E-2</v>
      </c>
      <c r="AQ190" s="20">
        <v>2.501758353661546E-2</v>
      </c>
      <c r="AS190" s="20">
        <v>1.2505860013788089E-2</v>
      </c>
      <c r="AT190" s="20">
        <v>2.9275842900656261E-2</v>
      </c>
    </row>
    <row r="191" spans="2:46" x14ac:dyDescent="0.35">
      <c r="B191" s="19" t="s">
        <v>190</v>
      </c>
      <c r="C191" s="20">
        <v>2.9072467637889381E-2</v>
      </c>
      <c r="D191" s="20">
        <v>8.5459405082133691E-2</v>
      </c>
      <c r="E191" s="20">
        <v>4.3424286433379707E-2</v>
      </c>
      <c r="F191" s="20">
        <v>2.4209397539265751E-2</v>
      </c>
      <c r="G191" s="20">
        <v>1.279822871988899E-2</v>
      </c>
      <c r="H191" s="20">
        <v>2.1005405741101081E-2</v>
      </c>
      <c r="I191" s="20">
        <v>2.3966835317523502E-3</v>
      </c>
      <c r="K191" s="20">
        <v>2.518176955714042E-2</v>
      </c>
      <c r="L191" s="20">
        <v>3.2074537995233493E-2</v>
      </c>
      <c r="N191" s="20">
        <v>9.6773063151116539E-3</v>
      </c>
      <c r="O191" s="20">
        <v>6.9589099150514352E-2</v>
      </c>
      <c r="P191" s="20">
        <v>3.3927504422348813E-2</v>
      </c>
      <c r="Q191" s="20">
        <v>2.1580584760589459E-2</v>
      </c>
      <c r="R191" s="20">
        <v>2.1585260994999651E-2</v>
      </c>
      <c r="S191" s="20">
        <v>3.039052040423847E-2</v>
      </c>
      <c r="T191" s="20">
        <v>3.713852624683462E-2</v>
      </c>
      <c r="U191" s="20">
        <v>1.868535417847034E-2</v>
      </c>
      <c r="V191" s="20">
        <v>3.5662262920433507E-2</v>
      </c>
      <c r="W191" s="20">
        <v>3.1491965098362683E-2</v>
      </c>
      <c r="X191" s="20">
        <v>1.199883886503271E-2</v>
      </c>
      <c r="Y191" s="20">
        <v>4.9135069746867939E-2</v>
      </c>
      <c r="AA191" s="20">
        <v>1.2955381068727101E-2</v>
      </c>
      <c r="AB191" s="20">
        <v>2.4839124130729029E-2</v>
      </c>
      <c r="AC191" s="20">
        <v>2.947269173477448E-2</v>
      </c>
      <c r="AD191" s="20">
        <v>5.0703828254314708E-2</v>
      </c>
      <c r="AF191" s="20">
        <v>2.3826055484714819E-2</v>
      </c>
      <c r="AG191" s="20">
        <v>5.0044877629759989E-2</v>
      </c>
      <c r="AI191" s="20">
        <v>6.4923004647145293E-3</v>
      </c>
      <c r="AJ191" s="20">
        <v>1.339352968181174E-2</v>
      </c>
      <c r="AK191" s="20">
        <v>2.04686243889485E-2</v>
      </c>
      <c r="AL191" s="20">
        <v>4.497210332493546E-2</v>
      </c>
      <c r="AM191" s="20">
        <v>2.8919407744070879E-2</v>
      </c>
      <c r="AN191" s="20">
        <v>0</v>
      </c>
      <c r="AO191" s="20">
        <v>3.8763919724249273E-2</v>
      </c>
      <c r="AP191" s="20">
        <v>2.7376238332100001E-2</v>
      </c>
      <c r="AQ191" s="20">
        <v>0.1241319162804304</v>
      </c>
      <c r="AS191" s="20">
        <v>2.657566581154831E-2</v>
      </c>
      <c r="AT191" s="20">
        <v>7.6255019365270862E-2</v>
      </c>
    </row>
    <row r="192" spans="2:46" x14ac:dyDescent="0.35">
      <c r="B192" s="19" t="s">
        <v>191</v>
      </c>
      <c r="C192" s="20">
        <v>5.1530753892024897E-2</v>
      </c>
      <c r="D192" s="20">
        <v>0.10651803430077771</v>
      </c>
      <c r="E192" s="20">
        <v>5.2130817181089938E-2</v>
      </c>
      <c r="F192" s="20">
        <v>6.1733925158785292E-2</v>
      </c>
      <c r="G192" s="20">
        <v>6.0325581009989332E-2</v>
      </c>
      <c r="H192" s="20">
        <v>3.1880521687119072E-2</v>
      </c>
      <c r="I192" s="20">
        <v>1.2142932999082539E-2</v>
      </c>
      <c r="K192" s="20">
        <v>3.9559838410582221E-2</v>
      </c>
      <c r="L192" s="20">
        <v>6.342876073886973E-2</v>
      </c>
      <c r="N192" s="20">
        <v>3.6857915946160738E-2</v>
      </c>
      <c r="O192" s="20">
        <v>5.6631675848816003E-2</v>
      </c>
      <c r="P192" s="20">
        <v>7.0821106468029874E-2</v>
      </c>
      <c r="Q192" s="20">
        <v>4.2300982148595782E-2</v>
      </c>
      <c r="R192" s="20">
        <v>4.4837871859555907E-2</v>
      </c>
      <c r="S192" s="20">
        <v>7.9841395188233549E-2</v>
      </c>
      <c r="T192" s="20">
        <v>4.4301353958343927E-2</v>
      </c>
      <c r="U192" s="20">
        <v>6.4158046643589456E-2</v>
      </c>
      <c r="V192" s="20">
        <v>3.8971877540725987E-2</v>
      </c>
      <c r="W192" s="20">
        <v>4.3696330152449718E-2</v>
      </c>
      <c r="X192" s="20">
        <v>4.6873447244474981E-2</v>
      </c>
      <c r="Y192" s="20">
        <v>6.8844682000417254E-2</v>
      </c>
      <c r="AA192" s="20">
        <v>3.112412373092872E-2</v>
      </c>
      <c r="AB192" s="20">
        <v>4.2627866246853142E-2</v>
      </c>
      <c r="AC192" s="20">
        <v>7.0033942520109485E-2</v>
      </c>
      <c r="AD192" s="20">
        <v>6.6851720661833119E-2</v>
      </c>
      <c r="AF192" s="20">
        <v>4.8130751625357078E-2</v>
      </c>
      <c r="AG192" s="20">
        <v>6.5789679146744537E-2</v>
      </c>
      <c r="AI192" s="20">
        <v>2.5679664899256129E-2</v>
      </c>
      <c r="AJ192" s="20">
        <v>3.8120241254480471E-2</v>
      </c>
      <c r="AK192" s="20">
        <v>4.0765282555478607E-2</v>
      </c>
      <c r="AL192" s="20">
        <v>0.1025419056660677</v>
      </c>
      <c r="AM192" s="20">
        <v>3.8000731834763747E-2</v>
      </c>
      <c r="AN192" s="20">
        <v>3.4685722544322312E-2</v>
      </c>
      <c r="AO192" s="20">
        <v>3.8496276904804533E-2</v>
      </c>
      <c r="AP192" s="20">
        <v>0.14316629168730399</v>
      </c>
      <c r="AQ192" s="20">
        <v>3.9822661770101089E-2</v>
      </c>
      <c r="AS192" s="20">
        <v>4.9536242679495107E-2</v>
      </c>
      <c r="AT192" s="20">
        <v>8.9221421794946271E-2</v>
      </c>
    </row>
    <row r="193" spans="2:46" x14ac:dyDescent="0.35">
      <c r="B193" s="19" t="s">
        <v>192</v>
      </c>
      <c r="C193" s="20">
        <v>3.7015791238163752E-2</v>
      </c>
      <c r="D193" s="20">
        <v>6.1889095636296097E-2</v>
      </c>
      <c r="E193" s="20">
        <v>6.7220373312679702E-2</v>
      </c>
      <c r="F193" s="20">
        <v>4.0901986833756128E-2</v>
      </c>
      <c r="G193" s="20">
        <v>2.9819314972444461E-2</v>
      </c>
      <c r="H193" s="20">
        <v>1.7009559150370002E-2</v>
      </c>
      <c r="I193" s="20">
        <v>1.204834360518264E-2</v>
      </c>
      <c r="K193" s="20">
        <v>3.6658711885682031E-2</v>
      </c>
      <c r="L193" s="20">
        <v>3.7514793330811827E-2</v>
      </c>
      <c r="N193" s="20">
        <v>4.4621233284159581E-2</v>
      </c>
      <c r="O193" s="20">
        <v>7.5807076252836669E-2</v>
      </c>
      <c r="P193" s="20">
        <v>1.6591228147453809E-2</v>
      </c>
      <c r="Q193" s="20">
        <v>2.9296650127873549E-2</v>
      </c>
      <c r="R193" s="20">
        <v>2.4629495124701039E-2</v>
      </c>
      <c r="S193" s="20">
        <v>1.5816584616019522E-2</v>
      </c>
      <c r="T193" s="20">
        <v>5.8095014148258142E-2</v>
      </c>
      <c r="U193" s="20">
        <v>6.6879224455327083E-2</v>
      </c>
      <c r="V193" s="20">
        <v>2.4792444163503381E-2</v>
      </c>
      <c r="W193" s="20">
        <v>3.069051652971852E-2</v>
      </c>
      <c r="X193" s="20">
        <v>2.845167475722301E-2</v>
      </c>
      <c r="Y193" s="20">
        <v>5.4896275111944538E-2</v>
      </c>
      <c r="AA193" s="20">
        <v>2.494655541153231E-2</v>
      </c>
      <c r="AB193" s="20">
        <v>3.4679854353182847E-2</v>
      </c>
      <c r="AC193" s="20">
        <v>4.3016213259427567E-2</v>
      </c>
      <c r="AD193" s="20">
        <v>4.7425807425568123E-2</v>
      </c>
      <c r="AF193" s="20">
        <v>2.9413337427925169E-2</v>
      </c>
      <c r="AG193" s="20">
        <v>6.7302031851934827E-2</v>
      </c>
      <c r="AI193" s="20">
        <v>2.0123560950675471E-2</v>
      </c>
      <c r="AJ193" s="20">
        <v>4.2336418465714919E-2</v>
      </c>
      <c r="AK193" s="20">
        <v>5.4762608245811251E-2</v>
      </c>
      <c r="AL193" s="20">
        <v>4.310958347905005E-2</v>
      </c>
      <c r="AM193" s="20">
        <v>3.4143358300849302E-2</v>
      </c>
      <c r="AN193" s="20">
        <v>4.9762974485139527E-2</v>
      </c>
      <c r="AO193" s="20">
        <v>1.8235219416689048E-2</v>
      </c>
      <c r="AP193" s="20">
        <v>4.6585156426023157E-2</v>
      </c>
      <c r="AQ193" s="20">
        <v>4.169676663894447E-2</v>
      </c>
      <c r="AS193" s="20">
        <v>3.4689815794175669E-2</v>
      </c>
      <c r="AT193" s="20">
        <v>8.0970203456538645E-2</v>
      </c>
    </row>
    <row r="194" spans="2:46" x14ac:dyDescent="0.35">
      <c r="B194" s="19" t="s">
        <v>193</v>
      </c>
      <c r="C194" s="20">
        <v>4.7003337751648007E-2</v>
      </c>
      <c r="D194" s="20">
        <v>9.5177412431108166E-2</v>
      </c>
      <c r="E194" s="20">
        <v>7.330043789863358E-2</v>
      </c>
      <c r="F194" s="20">
        <v>7.3265538147998757E-2</v>
      </c>
      <c r="G194" s="20">
        <v>3.3521168539563662E-2</v>
      </c>
      <c r="H194" s="20">
        <v>1.7846800240558749E-2</v>
      </c>
      <c r="I194" s="20">
        <v>2.7108874755301699E-3</v>
      </c>
      <c r="K194" s="20">
        <v>4.6175758110990943E-2</v>
      </c>
      <c r="L194" s="20">
        <v>4.8002313230383592E-2</v>
      </c>
      <c r="N194" s="20">
        <v>4.7999684352183207E-2</v>
      </c>
      <c r="O194" s="20">
        <v>4.1947844520356339E-2</v>
      </c>
      <c r="P194" s="20">
        <v>6.1742473808937243E-2</v>
      </c>
      <c r="Q194" s="20">
        <v>4.3035760159664371E-2</v>
      </c>
      <c r="R194" s="20">
        <v>4.7494448480046511E-2</v>
      </c>
      <c r="S194" s="20">
        <v>5.2555816931925368E-2</v>
      </c>
      <c r="T194" s="20">
        <v>4.3739296866074057E-2</v>
      </c>
      <c r="U194" s="20">
        <v>4.7181827000314328E-2</v>
      </c>
      <c r="V194" s="20">
        <v>4.7411599310104552E-2</v>
      </c>
      <c r="W194" s="20">
        <v>4.9426376733441191E-2</v>
      </c>
      <c r="X194" s="20">
        <v>4.8649115257047397E-2</v>
      </c>
      <c r="Y194" s="20">
        <v>3.2451196528179627E-2</v>
      </c>
      <c r="AA194" s="20">
        <v>4.4142605470225811E-2</v>
      </c>
      <c r="AB194" s="20">
        <v>4.564193818729697E-2</v>
      </c>
      <c r="AC194" s="20">
        <v>5.0390939513533718E-2</v>
      </c>
      <c r="AD194" s="20">
        <v>4.8831216430481147E-2</v>
      </c>
      <c r="AF194" s="20">
        <v>4.3488479577693383E-2</v>
      </c>
      <c r="AG194" s="20">
        <v>6.1615955747194792E-2</v>
      </c>
      <c r="AI194" s="20">
        <v>5.072868854621139E-2</v>
      </c>
      <c r="AJ194" s="20">
        <v>6.5612738427824224E-2</v>
      </c>
      <c r="AK194" s="20">
        <v>2.9239435834552401E-2</v>
      </c>
      <c r="AL194" s="20">
        <v>6.1878031308444298E-2</v>
      </c>
      <c r="AM194" s="20">
        <v>4.1367434328367737E-2</v>
      </c>
      <c r="AN194" s="20">
        <v>3.6040241664482497E-2</v>
      </c>
      <c r="AO194" s="20">
        <v>5.7362440288985222E-3</v>
      </c>
      <c r="AP194" s="20">
        <v>2.7191859782957791E-2</v>
      </c>
      <c r="AQ194" s="20">
        <v>6.7193901074238768E-2</v>
      </c>
      <c r="AS194" s="20">
        <v>4.6373769644034703E-2</v>
      </c>
      <c r="AT194" s="20">
        <v>5.8900409233250267E-2</v>
      </c>
    </row>
    <row r="195" spans="2:46" x14ac:dyDescent="0.35">
      <c r="B195" s="19" t="s">
        <v>194</v>
      </c>
      <c r="C195" s="20">
        <v>8.4986425552687289E-2</v>
      </c>
      <c r="D195" s="20">
        <v>0.1060401414454737</v>
      </c>
      <c r="E195" s="20">
        <v>0.11285702621932139</v>
      </c>
      <c r="F195" s="20">
        <v>8.9433052742362532E-2</v>
      </c>
      <c r="G195" s="20">
        <v>9.6299133358480449E-2</v>
      </c>
      <c r="H195" s="20">
        <v>5.5673686134772263E-2</v>
      </c>
      <c r="I195" s="20">
        <v>5.5245603179003039E-2</v>
      </c>
      <c r="K195" s="20">
        <v>9.9694714869878867E-2</v>
      </c>
      <c r="L195" s="20">
        <v>6.9933483321704334E-2</v>
      </c>
      <c r="N195" s="20">
        <v>0.12606334908711531</v>
      </c>
      <c r="O195" s="20">
        <v>8.5944623566445319E-2</v>
      </c>
      <c r="P195" s="20">
        <v>7.9415030772401779E-2</v>
      </c>
      <c r="Q195" s="20">
        <v>5.7343418581004758E-2</v>
      </c>
      <c r="R195" s="20">
        <v>8.2896385654175619E-2</v>
      </c>
      <c r="S195" s="20">
        <v>2.749809229769461E-2</v>
      </c>
      <c r="T195" s="20">
        <v>8.3582580567425888E-2</v>
      </c>
      <c r="U195" s="20">
        <v>0.10469318758014159</v>
      </c>
      <c r="V195" s="20">
        <v>0.1030328302346659</v>
      </c>
      <c r="W195" s="20">
        <v>9.7040989829583299E-2</v>
      </c>
      <c r="X195" s="20">
        <v>7.0826146439698756E-2</v>
      </c>
      <c r="Y195" s="20">
        <v>6.1259041476382149E-2</v>
      </c>
      <c r="AA195" s="20">
        <v>8.8349440298519072E-2</v>
      </c>
      <c r="AB195" s="20">
        <v>7.2894378623508158E-2</v>
      </c>
      <c r="AC195" s="20">
        <v>9.3418956828480504E-2</v>
      </c>
      <c r="AD195" s="20">
        <v>8.7069504182493263E-2</v>
      </c>
      <c r="AF195" s="20">
        <v>7.4375242081812842E-2</v>
      </c>
      <c r="AG195" s="20">
        <v>0.12561094976917869</v>
      </c>
      <c r="AI195" s="20">
        <v>8.0448136878506313E-2</v>
      </c>
      <c r="AJ195" s="20">
        <v>0.1234636993007882</v>
      </c>
      <c r="AK195" s="20">
        <v>0.1002905288763873</v>
      </c>
      <c r="AL195" s="20">
        <v>0.1035163378745807</v>
      </c>
      <c r="AM195" s="20">
        <v>6.1597140652068963E-2</v>
      </c>
      <c r="AN195" s="20">
        <v>0.13961658188785661</v>
      </c>
      <c r="AO195" s="20">
        <v>6.5876037762032094E-3</v>
      </c>
      <c r="AP195" s="20">
        <v>6.5126912560474773E-2</v>
      </c>
      <c r="AQ195" s="20">
        <v>8.8743366050246228E-2</v>
      </c>
      <c r="AS195" s="20">
        <v>8.6071417745811535E-2</v>
      </c>
      <c r="AT195" s="20">
        <v>6.4483116184754816E-2</v>
      </c>
    </row>
    <row r="196" spans="2:46" x14ac:dyDescent="0.35">
      <c r="B196" s="19" t="s">
        <v>195</v>
      </c>
      <c r="C196" s="20">
        <v>9.4894236934250156E-2</v>
      </c>
      <c r="D196" s="20">
        <v>6.5054562322205009E-2</v>
      </c>
      <c r="E196" s="20">
        <v>9.7441647224360745E-2</v>
      </c>
      <c r="F196" s="20">
        <v>8.945901083488525E-2</v>
      </c>
      <c r="G196" s="20">
        <v>9.8539828937777865E-2</v>
      </c>
      <c r="H196" s="20">
        <v>9.2435360825876847E-2</v>
      </c>
      <c r="I196" s="20">
        <v>0.11583557397448541</v>
      </c>
      <c r="K196" s="20">
        <v>9.990691090811421E-2</v>
      </c>
      <c r="L196" s="20">
        <v>9.0385146799428648E-2</v>
      </c>
      <c r="N196" s="20">
        <v>6.6910525688085892E-2</v>
      </c>
      <c r="O196" s="20">
        <v>0.1144910571033869</v>
      </c>
      <c r="P196" s="20">
        <v>9.963073078448334E-2</v>
      </c>
      <c r="Q196" s="20">
        <v>8.4053950238629063E-2</v>
      </c>
      <c r="R196" s="20">
        <v>9.9625053152209916E-2</v>
      </c>
      <c r="S196" s="20">
        <v>0.1186463948318468</v>
      </c>
      <c r="T196" s="20">
        <v>0.1219633743905883</v>
      </c>
      <c r="U196" s="20">
        <v>6.4579792050254409E-2</v>
      </c>
      <c r="V196" s="20">
        <v>7.6493733911726453E-2</v>
      </c>
      <c r="W196" s="20">
        <v>0.1005207789165901</v>
      </c>
      <c r="X196" s="20">
        <v>0.11766812740282979</v>
      </c>
      <c r="Y196" s="20">
        <v>0.1010035391251517</v>
      </c>
      <c r="AA196" s="20">
        <v>0.1139610839725618</v>
      </c>
      <c r="AB196" s="20">
        <v>0.1094956992510359</v>
      </c>
      <c r="AC196" s="20">
        <v>9.4616593480283465E-2</v>
      </c>
      <c r="AD196" s="20">
        <v>5.9244237491123418E-2</v>
      </c>
      <c r="AF196" s="20">
        <v>9.8509276469783233E-2</v>
      </c>
      <c r="AG196" s="20">
        <v>8.2789883586304444E-2</v>
      </c>
      <c r="AI196" s="20">
        <v>0.1454726227276342</v>
      </c>
      <c r="AJ196" s="20">
        <v>0.117408680223441</v>
      </c>
      <c r="AK196" s="20">
        <v>0.10495727691710439</v>
      </c>
      <c r="AL196" s="20">
        <v>5.2447752091518279E-2</v>
      </c>
      <c r="AM196" s="20">
        <v>9.8679911809785789E-2</v>
      </c>
      <c r="AN196" s="20">
        <v>0.1147995034726261</v>
      </c>
      <c r="AO196" s="20">
        <v>7.124943952685728E-3</v>
      </c>
      <c r="AP196" s="20">
        <v>6.7778975082607135E-2</v>
      </c>
      <c r="AQ196" s="20">
        <v>7.5062427923531683E-2</v>
      </c>
      <c r="AS196" s="20">
        <v>9.7903057352708669E-2</v>
      </c>
      <c r="AT196" s="20">
        <v>3.8035969876523752E-2</v>
      </c>
    </row>
    <row r="197" spans="2:46" x14ac:dyDescent="0.35">
      <c r="B197" s="19" t="s">
        <v>196</v>
      </c>
      <c r="C197" s="20">
        <v>0.5258258705612463</v>
      </c>
      <c r="D197" s="20">
        <v>0.32328062572072908</v>
      </c>
      <c r="E197" s="20">
        <v>0.40651590560440248</v>
      </c>
      <c r="F197" s="20">
        <v>0.45490616098715769</v>
      </c>
      <c r="G197" s="20">
        <v>0.53348339094783215</v>
      </c>
      <c r="H197" s="20">
        <v>0.6617472054175445</v>
      </c>
      <c r="I197" s="20">
        <v>0.71781769258601857</v>
      </c>
      <c r="K197" s="20">
        <v>0.54335262858269473</v>
      </c>
      <c r="L197" s="20">
        <v>0.50873796544012384</v>
      </c>
      <c r="N197" s="20">
        <v>0.54943522188172544</v>
      </c>
      <c r="O197" s="20">
        <v>0.4827863628591999</v>
      </c>
      <c r="P197" s="20">
        <v>0.48557969934406919</v>
      </c>
      <c r="Q197" s="20">
        <v>0.49667215878234622</v>
      </c>
      <c r="R197" s="20">
        <v>0.54994159352612182</v>
      </c>
      <c r="S197" s="20">
        <v>0.54804592710760003</v>
      </c>
      <c r="T197" s="20">
        <v>0.50327203792045772</v>
      </c>
      <c r="U197" s="20">
        <v>0.52768322507759557</v>
      </c>
      <c r="V197" s="20">
        <v>0.49406223682767042</v>
      </c>
      <c r="W197" s="20">
        <v>0.54313726224416892</v>
      </c>
      <c r="X197" s="20">
        <v>0.55998694341669897</v>
      </c>
      <c r="Y197" s="20">
        <v>0.51220975007226432</v>
      </c>
      <c r="AA197" s="20">
        <v>0.63261406344326465</v>
      </c>
      <c r="AB197" s="20">
        <v>0.57703833315443864</v>
      </c>
      <c r="AC197" s="20">
        <v>0.47573499149025578</v>
      </c>
      <c r="AD197" s="20">
        <v>0.40152821649076709</v>
      </c>
      <c r="AF197" s="20">
        <v>0.55799063311482544</v>
      </c>
      <c r="AG197" s="20">
        <v>0.40301411212802668</v>
      </c>
      <c r="AI197" s="20">
        <v>0.65063025491028326</v>
      </c>
      <c r="AJ197" s="20">
        <v>0.55313520505769442</v>
      </c>
      <c r="AK197" s="20">
        <v>0.59063006521300521</v>
      </c>
      <c r="AL197" s="20">
        <v>0.51487697819161826</v>
      </c>
      <c r="AM197" s="20">
        <v>0.64808443996227427</v>
      </c>
      <c r="AN197" s="20">
        <v>0.57167733071581006</v>
      </c>
      <c r="AO197" s="20">
        <v>2.5433069861092481E-2</v>
      </c>
      <c r="AP197" s="20">
        <v>0.37611357233076459</v>
      </c>
      <c r="AQ197" s="20">
        <v>0.47609051862212931</v>
      </c>
      <c r="AS197" s="20">
        <v>0.53836523022126925</v>
      </c>
      <c r="AT197" s="20">
        <v>0.28886714218099607</v>
      </c>
    </row>
    <row r="198" spans="2:46" x14ac:dyDescent="0.35">
      <c r="B198" s="19" t="s">
        <v>197</v>
      </c>
      <c r="C198" s="20">
        <v>2.3189179044122502E-2</v>
      </c>
      <c r="D198" s="20">
        <v>2.460906689372494E-2</v>
      </c>
      <c r="E198" s="20">
        <v>1.8686765797363732E-2</v>
      </c>
      <c r="F198" s="20">
        <v>3.3149145355002463E-2</v>
      </c>
      <c r="G198" s="20">
        <v>2.472149963085029E-2</v>
      </c>
      <c r="H198" s="20">
        <v>2.517947850232044E-2</v>
      </c>
      <c r="I198" s="20">
        <v>1.522151702139476E-2</v>
      </c>
      <c r="K198" s="20">
        <v>1.193590130530651E-2</v>
      </c>
      <c r="L198" s="20">
        <v>3.4271355738057417E-2</v>
      </c>
      <c r="N198" s="20">
        <v>3.2583157555784698E-2</v>
      </c>
      <c r="O198" s="20">
        <v>0</v>
      </c>
      <c r="P198" s="20">
        <v>3.6771640420492267E-2</v>
      </c>
      <c r="Q198" s="20">
        <v>4.7931977197169323E-2</v>
      </c>
      <c r="R198" s="20">
        <v>2.2051175257350741E-2</v>
      </c>
      <c r="S198" s="20">
        <v>2.852890853411176E-2</v>
      </c>
      <c r="T198" s="20">
        <v>6.3494354711576984E-3</v>
      </c>
      <c r="U198" s="20">
        <v>0</v>
      </c>
      <c r="V198" s="20">
        <v>4.8737075456660992E-2</v>
      </c>
      <c r="W198" s="20">
        <v>1.686568350883658E-2</v>
      </c>
      <c r="X198" s="20">
        <v>1.231200195828089E-2</v>
      </c>
      <c r="Y198" s="20">
        <v>1.4972843364592399E-2</v>
      </c>
      <c r="AA198" s="20">
        <v>1.166184399401704E-2</v>
      </c>
      <c r="AB198" s="20">
        <v>1.6037664364839659E-2</v>
      </c>
      <c r="AC198" s="20">
        <v>2.1398845489768961E-2</v>
      </c>
      <c r="AD198" s="20">
        <v>4.4795294411915848E-2</v>
      </c>
      <c r="AF198" s="20">
        <v>2.3795752282623629E-2</v>
      </c>
      <c r="AG198" s="20">
        <v>1.6235929006293899E-2</v>
      </c>
      <c r="AI198" s="20">
        <v>0</v>
      </c>
      <c r="AJ198" s="20">
        <v>1.5777717125694431E-2</v>
      </c>
      <c r="AK198" s="20">
        <v>2.043877302694656E-2</v>
      </c>
      <c r="AL198" s="20">
        <v>1.443562258776796E-2</v>
      </c>
      <c r="AM198" s="20">
        <v>9.1180206413328437E-3</v>
      </c>
      <c r="AN198" s="20">
        <v>2.0138094714669409E-2</v>
      </c>
      <c r="AO198" s="20">
        <v>6.4970809046039871E-2</v>
      </c>
      <c r="AP198" s="20">
        <v>0.10905736137404221</v>
      </c>
      <c r="AQ198" s="20">
        <v>0</v>
      </c>
      <c r="AS198" s="20">
        <v>1.948475832635569E-2</v>
      </c>
      <c r="AT198" s="20">
        <v>9.3192340805723889E-2</v>
      </c>
    </row>
    <row r="200" spans="2:46" ht="43.5" x14ac:dyDescent="0.35">
      <c r="B200" s="17" t="s">
        <v>198</v>
      </c>
    </row>
    <row r="201" spans="2:46" x14ac:dyDescent="0.35">
      <c r="B201" s="18" t="s">
        <v>16</v>
      </c>
    </row>
    <row r="202" spans="2:46" x14ac:dyDescent="0.35">
      <c r="B202" s="19" t="s">
        <v>163</v>
      </c>
      <c r="C202" s="20">
        <v>0.23332227245818851</v>
      </c>
      <c r="D202" s="20">
        <v>0.2092474326498043</v>
      </c>
      <c r="E202" s="20">
        <v>0.32144109021438122</v>
      </c>
      <c r="F202" s="20">
        <v>0.23237471547764199</v>
      </c>
      <c r="G202" s="20">
        <v>0.24756584532650211</v>
      </c>
      <c r="H202" s="20">
        <v>0.24420654787242091</v>
      </c>
      <c r="I202" s="20">
        <v>0.15992832633315879</v>
      </c>
      <c r="K202" s="20">
        <v>0.25128463832810488</v>
      </c>
      <c r="L202" s="20">
        <v>0.21673099486136549</v>
      </c>
      <c r="N202" s="20">
        <v>0.16105314664110201</v>
      </c>
      <c r="O202" s="20">
        <v>7.4365433985175186E-2</v>
      </c>
      <c r="P202" s="20">
        <v>0.16230300775585579</v>
      </c>
      <c r="Q202" s="20">
        <v>0.25401478023174229</v>
      </c>
      <c r="R202" s="20">
        <v>0.33220367940356132</v>
      </c>
      <c r="S202" s="20">
        <v>0.2245316657562724</v>
      </c>
      <c r="T202" s="20">
        <v>0.23873556497555171</v>
      </c>
      <c r="U202" s="20">
        <v>0.2362667210238556</v>
      </c>
      <c r="V202" s="20">
        <v>0.29671477983063088</v>
      </c>
      <c r="W202" s="20">
        <v>0.20271331520174371</v>
      </c>
      <c r="X202" s="20">
        <v>0.1950104716983643</v>
      </c>
      <c r="Y202" s="20">
        <v>0.24793425410416781</v>
      </c>
      <c r="AA202" s="20">
        <v>0.2930768493957332</v>
      </c>
      <c r="AB202" s="20">
        <v>0.2387904474249152</v>
      </c>
      <c r="AC202" s="20">
        <v>0.1995045188431763</v>
      </c>
      <c r="AD202" s="20">
        <v>0.19201577005276199</v>
      </c>
      <c r="AF202" s="20">
        <v>0.20493602560405741</v>
      </c>
      <c r="AG202" s="20">
        <v>0.3441682128393998</v>
      </c>
      <c r="AI202" s="20">
        <v>0</v>
      </c>
      <c r="AJ202" s="20">
        <v>1</v>
      </c>
      <c r="AK202" s="20">
        <v>0</v>
      </c>
      <c r="AL202" s="20">
        <v>0</v>
      </c>
      <c r="AM202" s="20">
        <v>0</v>
      </c>
      <c r="AN202" s="20">
        <v>0</v>
      </c>
      <c r="AO202" s="20">
        <v>0</v>
      </c>
      <c r="AP202" s="20">
        <v>0</v>
      </c>
      <c r="AQ202" s="20">
        <v>0</v>
      </c>
      <c r="AS202" s="20">
        <v>0.24101188975654411</v>
      </c>
      <c r="AT202" s="20">
        <v>8.8010072620882646E-2</v>
      </c>
    </row>
    <row r="203" spans="2:46" x14ac:dyDescent="0.35">
      <c r="B203" s="19" t="s">
        <v>162</v>
      </c>
      <c r="C203" s="20">
        <v>0.1389554969403077</v>
      </c>
      <c r="D203" s="20">
        <v>8.5616883233741239E-2</v>
      </c>
      <c r="E203" s="20">
        <v>0.12512492847889359</v>
      </c>
      <c r="F203" s="20">
        <v>0.12681922735473081</v>
      </c>
      <c r="G203" s="20">
        <v>0.13063038600687629</v>
      </c>
      <c r="H203" s="20">
        <v>0.12719354055070209</v>
      </c>
      <c r="I203" s="20">
        <v>0.21020752760604691</v>
      </c>
      <c r="K203" s="20">
        <v>0.13133390384298849</v>
      </c>
      <c r="L203" s="20">
        <v>0.14696178988311159</v>
      </c>
      <c r="N203" s="20">
        <v>5.4429852552392938E-2</v>
      </c>
      <c r="O203" s="20">
        <v>3.8484146765119943E-2</v>
      </c>
      <c r="P203" s="20">
        <v>7.5594380942486883E-2</v>
      </c>
      <c r="Q203" s="20">
        <v>8.8992254856447406E-2</v>
      </c>
      <c r="R203" s="20">
        <v>0.11988568127455</v>
      </c>
      <c r="S203" s="20">
        <v>0.1474205807532942</v>
      </c>
      <c r="T203" s="20">
        <v>0.11533375461830971</v>
      </c>
      <c r="U203" s="20">
        <v>0.1596458794775675</v>
      </c>
      <c r="V203" s="20">
        <v>0.20134659099323421</v>
      </c>
      <c r="W203" s="20">
        <v>0.190890485210398</v>
      </c>
      <c r="X203" s="20">
        <v>0.1691872047903262</v>
      </c>
      <c r="Y203" s="20">
        <v>0.12857802214024519</v>
      </c>
      <c r="AA203" s="20">
        <v>0.19622643031773229</v>
      </c>
      <c r="AB203" s="20">
        <v>0.14104683583266789</v>
      </c>
      <c r="AC203" s="20">
        <v>0.12093105753280541</v>
      </c>
      <c r="AD203" s="20">
        <v>9.0868532583950043E-2</v>
      </c>
      <c r="AF203" s="20">
        <v>0.14012918941236671</v>
      </c>
      <c r="AG203" s="20">
        <v>0.1372338192362301</v>
      </c>
      <c r="AI203" s="20">
        <v>1</v>
      </c>
      <c r="AJ203" s="20">
        <v>0</v>
      </c>
      <c r="AK203" s="20">
        <v>0</v>
      </c>
      <c r="AL203" s="20">
        <v>0</v>
      </c>
      <c r="AM203" s="20">
        <v>0</v>
      </c>
      <c r="AN203" s="20">
        <v>0</v>
      </c>
      <c r="AO203" s="20">
        <v>0</v>
      </c>
      <c r="AP203" s="20">
        <v>0</v>
      </c>
      <c r="AQ203" s="20">
        <v>0</v>
      </c>
      <c r="AS203" s="20">
        <v>0.14187073178290491</v>
      </c>
      <c r="AT203" s="20">
        <v>8.3865734786505136E-2</v>
      </c>
    </row>
    <row r="204" spans="2:46" x14ac:dyDescent="0.35">
      <c r="B204" s="19" t="s">
        <v>177</v>
      </c>
      <c r="C204" s="20">
        <v>6.4172085291462719E-2</v>
      </c>
      <c r="D204" s="20">
        <v>5.0838679995183142E-2</v>
      </c>
      <c r="E204" s="20">
        <v>4.5176612950390042E-2</v>
      </c>
      <c r="F204" s="20">
        <v>5.2147197954303413E-2</v>
      </c>
      <c r="G204" s="20">
        <v>6.5141403058668473E-2</v>
      </c>
      <c r="H204" s="20">
        <v>8.1826474195143814E-2</v>
      </c>
      <c r="I204" s="20">
        <v>8.5599996095409497E-2</v>
      </c>
      <c r="K204" s="20">
        <v>6.1048991673705463E-2</v>
      </c>
      <c r="L204" s="20">
        <v>6.6567204605469582E-2</v>
      </c>
      <c r="N204" s="20">
        <v>5.1851233828841867E-2</v>
      </c>
      <c r="O204" s="20">
        <v>1.236316060438792E-2</v>
      </c>
      <c r="P204" s="20">
        <v>2.7934296376668898E-2</v>
      </c>
      <c r="Q204" s="20">
        <v>6.6418956396142606E-2</v>
      </c>
      <c r="R204" s="20">
        <v>2.6445917455010619E-2</v>
      </c>
      <c r="S204" s="20">
        <v>7.6310218149430425E-2</v>
      </c>
      <c r="T204" s="20">
        <v>7.7689268047181168E-2</v>
      </c>
      <c r="U204" s="20">
        <v>6.6164500913830235E-2</v>
      </c>
      <c r="V204" s="20">
        <v>6.0083971527300363E-2</v>
      </c>
      <c r="W204" s="20">
        <v>0.1113751020497241</v>
      </c>
      <c r="X204" s="20">
        <v>9.1171056533467479E-2</v>
      </c>
      <c r="Y204" s="20">
        <v>4.9640294588436468E-2</v>
      </c>
      <c r="AA204" s="20">
        <v>8.7943802537659169E-2</v>
      </c>
      <c r="AB204" s="20">
        <v>8.1373611173660904E-2</v>
      </c>
      <c r="AC204" s="20">
        <v>4.6758382066724773E-2</v>
      </c>
      <c r="AD204" s="20">
        <v>3.4806875723247067E-2</v>
      </c>
      <c r="AF204" s="20">
        <v>6.5734693851626849E-2</v>
      </c>
      <c r="AG204" s="20">
        <v>5.9412730363781613E-2</v>
      </c>
      <c r="AI204" s="20">
        <v>0</v>
      </c>
      <c r="AJ204" s="20">
        <v>0</v>
      </c>
      <c r="AK204" s="20">
        <v>1</v>
      </c>
      <c r="AL204" s="20">
        <v>0</v>
      </c>
      <c r="AM204" s="20">
        <v>0</v>
      </c>
      <c r="AN204" s="20">
        <v>0</v>
      </c>
      <c r="AO204" s="20">
        <v>0</v>
      </c>
      <c r="AP204" s="20">
        <v>0</v>
      </c>
      <c r="AQ204" s="20">
        <v>0</v>
      </c>
      <c r="AS204" s="20">
        <v>6.5437957793182497E-2</v>
      </c>
      <c r="AT204" s="20">
        <v>4.0250645406828579E-2</v>
      </c>
    </row>
    <row r="205" spans="2:46" x14ac:dyDescent="0.35">
      <c r="B205" s="19" t="s">
        <v>178</v>
      </c>
      <c r="C205" s="20">
        <v>0.2163052638310532</v>
      </c>
      <c r="D205" s="20">
        <v>0.16796269987008919</v>
      </c>
      <c r="E205" s="20">
        <v>0.13979669629816829</v>
      </c>
      <c r="F205" s="20">
        <v>0.1843327994993155</v>
      </c>
      <c r="G205" s="20">
        <v>0.22179432287496001</v>
      </c>
      <c r="H205" s="20">
        <v>0.28977767654446829</v>
      </c>
      <c r="I205" s="20">
        <v>0.28279298992631557</v>
      </c>
      <c r="K205" s="20">
        <v>0.25109191298037892</v>
      </c>
      <c r="L205" s="20">
        <v>0.18321720314271989</v>
      </c>
      <c r="N205" s="20">
        <v>0.1493897586452155</v>
      </c>
      <c r="O205" s="20">
        <v>9.1679394649572796E-2</v>
      </c>
      <c r="P205" s="20">
        <v>0.2635379293836152</v>
      </c>
      <c r="Q205" s="20">
        <v>0.27783055867033918</v>
      </c>
      <c r="R205" s="20">
        <v>0.24106070868482909</v>
      </c>
      <c r="S205" s="20">
        <v>0.25009339257989821</v>
      </c>
      <c r="T205" s="20">
        <v>0.27063335052438292</v>
      </c>
      <c r="U205" s="20">
        <v>0.24111175782272701</v>
      </c>
      <c r="V205" s="20">
        <v>0.14192838648570341</v>
      </c>
      <c r="W205" s="20">
        <v>0.15605643151472021</v>
      </c>
      <c r="X205" s="20">
        <v>0.26313163927265881</v>
      </c>
      <c r="Y205" s="20">
        <v>0.304745806241838</v>
      </c>
      <c r="AA205" s="20">
        <v>0.16874782952896131</v>
      </c>
      <c r="AB205" s="20">
        <v>0.19536563202879559</v>
      </c>
      <c r="AC205" s="20">
        <v>0.25293763323427498</v>
      </c>
      <c r="AD205" s="20">
        <v>0.25855688325099141</v>
      </c>
      <c r="AF205" s="20">
        <v>0.25218340229297542</v>
      </c>
      <c r="AG205" s="20">
        <v>7.9238579556655767E-2</v>
      </c>
      <c r="AI205" s="20">
        <v>0</v>
      </c>
      <c r="AJ205" s="20">
        <v>0</v>
      </c>
      <c r="AK205" s="20">
        <v>0</v>
      </c>
      <c r="AL205" s="20">
        <v>0</v>
      </c>
      <c r="AM205" s="20">
        <v>1</v>
      </c>
      <c r="AN205" s="20">
        <v>0</v>
      </c>
      <c r="AO205" s="20">
        <v>0</v>
      </c>
      <c r="AP205" s="20">
        <v>0</v>
      </c>
      <c r="AQ205" s="20">
        <v>0</v>
      </c>
      <c r="AS205" s="20">
        <v>0.2180681640418127</v>
      </c>
      <c r="AT205" s="20">
        <v>0.18299139426125199</v>
      </c>
    </row>
    <row r="206" spans="2:46" x14ac:dyDescent="0.35">
      <c r="B206" s="19" t="s">
        <v>165</v>
      </c>
      <c r="C206" s="20">
        <v>9.2775989742446344E-2</v>
      </c>
      <c r="D206" s="20">
        <v>0.28823310533182822</v>
      </c>
      <c r="E206" s="20">
        <v>0.1203147152561741</v>
      </c>
      <c r="F206" s="20">
        <v>7.2509106686090855E-2</v>
      </c>
      <c r="G206" s="20">
        <v>6.0096702518654961E-2</v>
      </c>
      <c r="H206" s="20">
        <v>2.3573357074078191E-2</v>
      </c>
      <c r="I206" s="20">
        <v>2.9487948686263359E-2</v>
      </c>
      <c r="K206" s="20">
        <v>7.8328443107616691E-2</v>
      </c>
      <c r="L206" s="20">
        <v>0.10514978551599551</v>
      </c>
      <c r="N206" s="20">
        <v>6.1356217856862717E-2</v>
      </c>
      <c r="O206" s="20">
        <v>0.12720315580146521</v>
      </c>
      <c r="P206" s="20">
        <v>4.4537907979541318E-2</v>
      </c>
      <c r="Q206" s="20">
        <v>5.3211677608357939E-2</v>
      </c>
      <c r="R206" s="20">
        <v>0.119129194239411</v>
      </c>
      <c r="S206" s="20">
        <v>8.2889247129347893E-2</v>
      </c>
      <c r="T206" s="20">
        <v>0.1187232840034784</v>
      </c>
      <c r="U206" s="20">
        <v>9.1175431694566489E-2</v>
      </c>
      <c r="V206" s="20">
        <v>8.9954889505473132E-2</v>
      </c>
      <c r="W206" s="20">
        <v>0.13788617020405011</v>
      </c>
      <c r="X206" s="20">
        <v>7.473324518719765E-2</v>
      </c>
      <c r="Y206" s="20">
        <v>7.0114600657381884E-2</v>
      </c>
      <c r="AA206" s="20">
        <v>8.5600957309451109E-2</v>
      </c>
      <c r="AB206" s="20">
        <v>8.8583624962681615E-2</v>
      </c>
      <c r="AC206" s="20">
        <v>0.1147582166682841</v>
      </c>
      <c r="AD206" s="20">
        <v>8.6127464422779729E-2</v>
      </c>
      <c r="AF206" s="20">
        <v>7.3371357738823459E-2</v>
      </c>
      <c r="AG206" s="20">
        <v>0.16798272838128911</v>
      </c>
      <c r="AI206" s="20">
        <v>0</v>
      </c>
      <c r="AJ206" s="20">
        <v>0</v>
      </c>
      <c r="AK206" s="20">
        <v>0</v>
      </c>
      <c r="AL206" s="20">
        <v>1</v>
      </c>
      <c r="AM206" s="20">
        <v>0</v>
      </c>
      <c r="AN206" s="20">
        <v>0</v>
      </c>
      <c r="AO206" s="20">
        <v>0</v>
      </c>
      <c r="AP206" s="20">
        <v>0</v>
      </c>
      <c r="AQ206" s="20">
        <v>0</v>
      </c>
      <c r="AS206" s="20">
        <v>9.1762373658509616E-2</v>
      </c>
      <c r="AT206" s="20">
        <v>0.1119304908356052</v>
      </c>
    </row>
    <row r="207" spans="2:46" x14ac:dyDescent="0.35">
      <c r="B207" s="19" t="s">
        <v>168</v>
      </c>
      <c r="C207" s="20">
        <v>2.7667330734199181E-2</v>
      </c>
      <c r="D207" s="20">
        <v>9.5036574009200615E-3</v>
      </c>
      <c r="E207" s="20">
        <v>2.1231378509531329E-2</v>
      </c>
      <c r="F207" s="20">
        <v>4.5134583339710627E-2</v>
      </c>
      <c r="G207" s="20">
        <v>3.2292175339741477E-2</v>
      </c>
      <c r="H207" s="20">
        <v>1.8576888455239311E-2</v>
      </c>
      <c r="I207" s="20">
        <v>3.3144280809504267E-2</v>
      </c>
      <c r="K207" s="20">
        <v>3.3595314318073791E-2</v>
      </c>
      <c r="L207" s="20">
        <v>2.1991464789664419E-2</v>
      </c>
      <c r="N207" s="20">
        <v>0.30772764882679909</v>
      </c>
      <c r="O207" s="20">
        <v>0</v>
      </c>
      <c r="P207" s="20">
        <v>0</v>
      </c>
      <c r="Q207" s="20">
        <v>0</v>
      </c>
      <c r="R207" s="20">
        <v>0</v>
      </c>
      <c r="S207" s="20">
        <v>0</v>
      </c>
      <c r="T207" s="20">
        <v>0</v>
      </c>
      <c r="U207" s="20">
        <v>0</v>
      </c>
      <c r="V207" s="20">
        <v>0</v>
      </c>
      <c r="W207" s="20">
        <v>0</v>
      </c>
      <c r="X207" s="20">
        <v>0</v>
      </c>
      <c r="Y207" s="20">
        <v>0</v>
      </c>
      <c r="AA207" s="20">
        <v>2.9627129802584841E-2</v>
      </c>
      <c r="AB207" s="20">
        <v>2.8178367795117641E-2</v>
      </c>
      <c r="AC207" s="20">
        <v>3.7840188446077012E-2</v>
      </c>
      <c r="AD207" s="20">
        <v>1.624334186954839E-2</v>
      </c>
      <c r="AF207" s="20">
        <v>3.0092407832627961E-2</v>
      </c>
      <c r="AG207" s="20">
        <v>1.881247664024624E-2</v>
      </c>
      <c r="AI207" s="20">
        <v>0</v>
      </c>
      <c r="AJ207" s="20">
        <v>0</v>
      </c>
      <c r="AK207" s="20">
        <v>0</v>
      </c>
      <c r="AL207" s="20">
        <v>0</v>
      </c>
      <c r="AM207" s="20">
        <v>0</v>
      </c>
      <c r="AN207" s="20">
        <v>1</v>
      </c>
      <c r="AO207" s="20">
        <v>0</v>
      </c>
      <c r="AP207" s="20">
        <v>0</v>
      </c>
      <c r="AQ207" s="20">
        <v>0</v>
      </c>
      <c r="AS207" s="20">
        <v>2.8674941123484919E-2</v>
      </c>
      <c r="AT207" s="20">
        <v>8.6263204257476592E-3</v>
      </c>
    </row>
    <row r="208" spans="2:46" x14ac:dyDescent="0.35">
      <c r="B208" s="19" t="s">
        <v>169</v>
      </c>
      <c r="C208" s="20">
        <v>1.0665253051070059E-2</v>
      </c>
      <c r="D208" s="20">
        <v>1.6841529014354321E-2</v>
      </c>
      <c r="E208" s="20">
        <v>1.073125983033406E-2</v>
      </c>
      <c r="F208" s="20">
        <v>1.0696356302382359E-2</v>
      </c>
      <c r="G208" s="20">
        <v>1.008277935830163E-2</v>
      </c>
      <c r="H208" s="20">
        <v>6.6410913319654846E-3</v>
      </c>
      <c r="I208" s="20">
        <v>9.6381844092222786E-3</v>
      </c>
      <c r="K208" s="20">
        <v>1.0990801883445769E-2</v>
      </c>
      <c r="L208" s="20">
        <v>1.0390695877128989E-2</v>
      </c>
      <c r="N208" s="20">
        <v>0</v>
      </c>
      <c r="O208" s="20">
        <v>0</v>
      </c>
      <c r="P208" s="20">
        <v>0.21330448190548021</v>
      </c>
      <c r="Q208" s="20">
        <v>0</v>
      </c>
      <c r="R208" s="20">
        <v>0</v>
      </c>
      <c r="S208" s="20">
        <v>0</v>
      </c>
      <c r="T208" s="20">
        <v>0</v>
      </c>
      <c r="U208" s="20">
        <v>0</v>
      </c>
      <c r="V208" s="20">
        <v>0</v>
      </c>
      <c r="W208" s="20">
        <v>0</v>
      </c>
      <c r="X208" s="20">
        <v>0</v>
      </c>
      <c r="Y208" s="20">
        <v>0</v>
      </c>
      <c r="AA208" s="20">
        <v>1.2341603636969581E-2</v>
      </c>
      <c r="AB208" s="20">
        <v>6.8887109459619764E-3</v>
      </c>
      <c r="AC208" s="20">
        <v>6.1771753938096698E-3</v>
      </c>
      <c r="AD208" s="20">
        <v>1.6808467736125651E-2</v>
      </c>
      <c r="AF208" s="20">
        <v>1.150924880348073E-2</v>
      </c>
      <c r="AG208" s="20">
        <v>7.6046710266682964E-3</v>
      </c>
      <c r="AI208" s="20">
        <v>0</v>
      </c>
      <c r="AJ208" s="20">
        <v>0</v>
      </c>
      <c r="AK208" s="20">
        <v>0</v>
      </c>
      <c r="AL208" s="20">
        <v>0</v>
      </c>
      <c r="AM208" s="20">
        <v>0</v>
      </c>
      <c r="AN208" s="20">
        <v>0</v>
      </c>
      <c r="AO208" s="20">
        <v>0</v>
      </c>
      <c r="AP208" s="20">
        <v>0</v>
      </c>
      <c r="AQ208" s="20">
        <v>0.16598380640434959</v>
      </c>
      <c r="AS208" s="20">
        <v>1.0715184123687001E-2</v>
      </c>
      <c r="AT208" s="20">
        <v>9.7216958204969107E-3</v>
      </c>
    </row>
    <row r="209" spans="2:46" ht="29" x14ac:dyDescent="0.35">
      <c r="B209" s="19" t="s">
        <v>170</v>
      </c>
      <c r="C209" s="20">
        <v>1.487325046972765E-2</v>
      </c>
      <c r="D209" s="20">
        <v>2.364960164288215E-2</v>
      </c>
      <c r="E209" s="20">
        <v>2.8367054400537529E-2</v>
      </c>
      <c r="F209" s="20">
        <v>1.923760731560871E-2</v>
      </c>
      <c r="G209" s="20">
        <v>7.1637113403279053E-3</v>
      </c>
      <c r="H209" s="20">
        <v>1.2603084525446701E-2</v>
      </c>
      <c r="I209" s="20">
        <v>2.312238869378543E-3</v>
      </c>
      <c r="K209" s="20">
        <v>1.7378158888448458E-2</v>
      </c>
      <c r="L209" s="20">
        <v>1.248780075201077E-2</v>
      </c>
      <c r="N209" s="20">
        <v>1.449768917872292E-2</v>
      </c>
      <c r="O209" s="20">
        <v>0.20092231843510669</v>
      </c>
      <c r="P209" s="20">
        <v>0</v>
      </c>
      <c r="Q209" s="20">
        <v>1.1620172656071169E-2</v>
      </c>
      <c r="R209" s="20">
        <v>0</v>
      </c>
      <c r="S209" s="20">
        <v>5.1687427239443182E-3</v>
      </c>
      <c r="T209" s="20">
        <v>6.0529698178983099E-3</v>
      </c>
      <c r="U209" s="20">
        <v>2.8313384228742029E-2</v>
      </c>
      <c r="V209" s="20">
        <v>6.9514578422140106E-3</v>
      </c>
      <c r="W209" s="20">
        <v>3.1961535578097079E-3</v>
      </c>
      <c r="X209" s="20">
        <v>1.2709089868454161E-2</v>
      </c>
      <c r="Y209" s="20">
        <v>1.4754321237967419E-2</v>
      </c>
      <c r="AA209" s="20">
        <v>1.0447038484222911E-2</v>
      </c>
      <c r="AB209" s="20">
        <v>1.4952760297327561E-2</v>
      </c>
      <c r="AC209" s="20">
        <v>1.4078459991334349E-2</v>
      </c>
      <c r="AD209" s="20">
        <v>2.036363461193192E-2</v>
      </c>
      <c r="AF209" s="20">
        <v>1.311594497576824E-2</v>
      </c>
      <c r="AG209" s="20">
        <v>2.200289600610145E-2</v>
      </c>
      <c r="AI209" s="20">
        <v>0</v>
      </c>
      <c r="AJ209" s="20">
        <v>0</v>
      </c>
      <c r="AK209" s="20">
        <v>0</v>
      </c>
      <c r="AL209" s="20">
        <v>0</v>
      </c>
      <c r="AM209" s="20">
        <v>0</v>
      </c>
      <c r="AN209" s="20">
        <v>0</v>
      </c>
      <c r="AO209" s="20">
        <v>0</v>
      </c>
      <c r="AP209" s="20">
        <v>0</v>
      </c>
      <c r="AQ209" s="20">
        <v>0.23147305692132511</v>
      </c>
      <c r="AS209" s="20">
        <v>1.272035918408532E-2</v>
      </c>
      <c r="AT209" s="20">
        <v>5.5556857545226393E-2</v>
      </c>
    </row>
    <row r="210" spans="2:46" x14ac:dyDescent="0.35">
      <c r="B210" s="19" t="s">
        <v>171</v>
      </c>
      <c r="C210" s="20">
        <v>1.250732133001208E-2</v>
      </c>
      <c r="D210" s="20">
        <v>2.0940171638890479E-2</v>
      </c>
      <c r="E210" s="20">
        <v>2.6536617881847281E-2</v>
      </c>
      <c r="F210" s="20">
        <v>1.001265106704558E-2</v>
      </c>
      <c r="G210" s="20">
        <v>4.9172877912726969E-3</v>
      </c>
      <c r="H210" s="20">
        <v>1.084723450828327E-2</v>
      </c>
      <c r="I210" s="20">
        <v>4.8090187907411609E-3</v>
      </c>
      <c r="K210" s="20">
        <v>1.027192519783013E-2</v>
      </c>
      <c r="L210" s="20">
        <v>1.474081908131249E-2</v>
      </c>
      <c r="N210" s="20">
        <v>5.9900264799399939E-3</v>
      </c>
      <c r="O210" s="20">
        <v>0.17452135772556121</v>
      </c>
      <c r="P210" s="20">
        <v>2.585738924365177E-2</v>
      </c>
      <c r="Q210" s="20">
        <v>0</v>
      </c>
      <c r="R210" s="20">
        <v>8.5910704262199423E-3</v>
      </c>
      <c r="S210" s="20">
        <v>0</v>
      </c>
      <c r="T210" s="20">
        <v>0</v>
      </c>
      <c r="U210" s="20">
        <v>9.7709741844924456E-3</v>
      </c>
      <c r="V210" s="20">
        <v>1.0632155128758239E-2</v>
      </c>
      <c r="W210" s="20">
        <v>6.8465602091074811E-3</v>
      </c>
      <c r="X210" s="20">
        <v>5.2379840393606157E-3</v>
      </c>
      <c r="Y210" s="20">
        <v>9.4588405178894393E-3</v>
      </c>
      <c r="AA210" s="20">
        <v>2.9321108083421952E-3</v>
      </c>
      <c r="AB210" s="20">
        <v>1.6557199774355609E-2</v>
      </c>
      <c r="AC210" s="20">
        <v>1.03480746122512E-2</v>
      </c>
      <c r="AD210" s="20">
        <v>2.0608501413387371E-2</v>
      </c>
      <c r="AF210" s="20">
        <v>1.3622920893588721E-2</v>
      </c>
      <c r="AG210" s="20">
        <v>8.4293544255729519E-3</v>
      </c>
      <c r="AI210" s="20">
        <v>0</v>
      </c>
      <c r="AJ210" s="20">
        <v>0</v>
      </c>
      <c r="AK210" s="20">
        <v>0</v>
      </c>
      <c r="AL210" s="20">
        <v>0</v>
      </c>
      <c r="AM210" s="20">
        <v>0</v>
      </c>
      <c r="AN210" s="20">
        <v>0</v>
      </c>
      <c r="AO210" s="20">
        <v>0</v>
      </c>
      <c r="AP210" s="20">
        <v>0</v>
      </c>
      <c r="AQ210" s="20">
        <v>0.19465199675402239</v>
      </c>
      <c r="AS210" s="20">
        <v>1.1765427550535029E-2</v>
      </c>
      <c r="AT210" s="20">
        <v>2.652703296955999E-2</v>
      </c>
    </row>
    <row r="211" spans="2:46" x14ac:dyDescent="0.35">
      <c r="B211" s="19" t="s">
        <v>135</v>
      </c>
      <c r="C211" s="20">
        <v>2.6208955673313529E-2</v>
      </c>
      <c r="D211" s="20">
        <v>6.022167119001014E-3</v>
      </c>
      <c r="E211" s="20">
        <v>1.8178778636905181E-2</v>
      </c>
      <c r="F211" s="20">
        <v>3.1057192348335139E-2</v>
      </c>
      <c r="G211" s="20">
        <v>3.8869375128351258E-2</v>
      </c>
      <c r="H211" s="20">
        <v>2.7151580062693411E-2</v>
      </c>
      <c r="I211" s="20">
        <v>3.1345089387955639E-2</v>
      </c>
      <c r="K211" s="20">
        <v>2.9573720481345871E-2</v>
      </c>
      <c r="L211" s="20">
        <v>2.3029960033229289E-2</v>
      </c>
      <c r="N211" s="20">
        <v>1.055944099324419E-2</v>
      </c>
      <c r="O211" s="20">
        <v>0.1351398200951528</v>
      </c>
      <c r="P211" s="20">
        <v>2.5386190580650201E-2</v>
      </c>
      <c r="Q211" s="20">
        <v>1.122026039203981E-2</v>
      </c>
      <c r="R211" s="20">
        <v>3.2476134241777768E-2</v>
      </c>
      <c r="S211" s="20">
        <v>1.7216905340302829E-2</v>
      </c>
      <c r="T211" s="20">
        <v>1.336891594576878E-2</v>
      </c>
      <c r="U211" s="20">
        <v>3.2341792051729469E-2</v>
      </c>
      <c r="V211" s="20">
        <v>2.003281564303443E-2</v>
      </c>
      <c r="W211" s="20">
        <v>2.1453038711298531E-2</v>
      </c>
      <c r="X211" s="20">
        <v>4.1816387484955142E-2</v>
      </c>
      <c r="Y211" s="20">
        <v>1.9735422917246771E-2</v>
      </c>
      <c r="AA211" s="20">
        <v>2.0479583731699742E-2</v>
      </c>
      <c r="AB211" s="20">
        <v>3.339811025774303E-2</v>
      </c>
      <c r="AC211" s="20">
        <v>3.3652166280740282E-2</v>
      </c>
      <c r="AD211" s="20">
        <v>1.7735343424513259E-2</v>
      </c>
      <c r="AF211" s="20">
        <v>3.019326610888011E-2</v>
      </c>
      <c r="AG211" s="20">
        <v>6.7184449391539574E-3</v>
      </c>
      <c r="AI211" s="20">
        <v>0</v>
      </c>
      <c r="AJ211" s="20">
        <v>0</v>
      </c>
      <c r="AK211" s="20">
        <v>0</v>
      </c>
      <c r="AL211" s="20">
        <v>0</v>
      </c>
      <c r="AM211" s="20">
        <v>0</v>
      </c>
      <c r="AN211" s="20">
        <v>0</v>
      </c>
      <c r="AO211" s="20">
        <v>0</v>
      </c>
      <c r="AP211" s="20">
        <v>0</v>
      </c>
      <c r="AQ211" s="20">
        <v>0.40789113992030268</v>
      </c>
      <c r="AS211" s="20">
        <v>2.5612194792394231E-2</v>
      </c>
      <c r="AT211" s="20">
        <v>3.748606258496421E-2</v>
      </c>
    </row>
    <row r="212" spans="2:46" x14ac:dyDescent="0.35">
      <c r="B212" s="19" t="s">
        <v>199</v>
      </c>
      <c r="C212" s="20">
        <v>7.7106455721251674E-2</v>
      </c>
      <c r="D212" s="20">
        <v>7.89961451756067E-2</v>
      </c>
      <c r="E212" s="20">
        <v>7.4990770661758674E-2</v>
      </c>
      <c r="F212" s="20">
        <v>0.1079443694577143</v>
      </c>
      <c r="G212" s="20">
        <v>8.9125090501260246E-2</v>
      </c>
      <c r="H212" s="20">
        <v>4.9594533070533159E-2</v>
      </c>
      <c r="I212" s="20">
        <v>6.1209238350082767E-2</v>
      </c>
      <c r="K212" s="20">
        <v>6.8121858671911686E-2</v>
      </c>
      <c r="L212" s="20">
        <v>8.6192419844284399E-2</v>
      </c>
      <c r="N212" s="20">
        <v>6.6103324765916238E-2</v>
      </c>
      <c r="O212" s="20">
        <v>4.415705816679294E-2</v>
      </c>
      <c r="P212" s="20">
        <v>7.9722449841913859E-2</v>
      </c>
      <c r="Q212" s="20">
        <v>0.1648427209569405</v>
      </c>
      <c r="R212" s="20">
        <v>5.3883399890155732E-2</v>
      </c>
      <c r="S212" s="20">
        <v>8.6207815397196783E-2</v>
      </c>
      <c r="T212" s="20">
        <v>6.7996675933393397E-2</v>
      </c>
      <c r="U212" s="20">
        <v>7.2014469836743492E-2</v>
      </c>
      <c r="V212" s="20">
        <v>9.2098890562485866E-2</v>
      </c>
      <c r="W212" s="20">
        <v>7.6448406932154142E-2</v>
      </c>
      <c r="X212" s="20">
        <v>7.9842547676754042E-2</v>
      </c>
      <c r="Y212" s="20">
        <v>6.63454947854063E-2</v>
      </c>
      <c r="AA212" s="20">
        <v>3.1801897090676039E-2</v>
      </c>
      <c r="AB212" s="20">
        <v>6.49952228597242E-2</v>
      </c>
      <c r="AC212" s="20">
        <v>7.9800746002885531E-2</v>
      </c>
      <c r="AD212" s="20">
        <v>0.1358987481548837</v>
      </c>
      <c r="AF212" s="20">
        <v>7.5267580130103345E-2</v>
      </c>
      <c r="AG212" s="20">
        <v>8.3462117096720981E-2</v>
      </c>
      <c r="AI212" s="20">
        <v>0</v>
      </c>
      <c r="AJ212" s="20">
        <v>0</v>
      </c>
      <c r="AK212" s="20">
        <v>0</v>
      </c>
      <c r="AL212" s="20">
        <v>0</v>
      </c>
      <c r="AM212" s="20">
        <v>0</v>
      </c>
      <c r="AN212" s="20">
        <v>0</v>
      </c>
      <c r="AO212" s="20">
        <v>1</v>
      </c>
      <c r="AP212" s="20">
        <v>0</v>
      </c>
      <c r="AQ212" s="20">
        <v>0</v>
      </c>
      <c r="AS212" s="20">
        <v>7.2241280716280276E-2</v>
      </c>
      <c r="AT212" s="20">
        <v>0.169044617938644</v>
      </c>
    </row>
    <row r="213" spans="2:46" x14ac:dyDescent="0.35">
      <c r="B213" s="19" t="s">
        <v>173</v>
      </c>
      <c r="C213" s="20">
        <v>8.5440324756967237E-2</v>
      </c>
      <c r="D213" s="20">
        <v>4.2147926927699218E-2</v>
      </c>
      <c r="E213" s="20">
        <v>6.8110096881078774E-2</v>
      </c>
      <c r="F213" s="20">
        <v>0.1077341931971206</v>
      </c>
      <c r="G213" s="20">
        <v>9.2320920755083066E-2</v>
      </c>
      <c r="H213" s="20">
        <v>0.1080079918090254</v>
      </c>
      <c r="I213" s="20">
        <v>8.9525160735921122E-2</v>
      </c>
      <c r="K213" s="20">
        <v>5.6980330626149968E-2</v>
      </c>
      <c r="L213" s="20">
        <v>0.1125398616137073</v>
      </c>
      <c r="N213" s="20">
        <v>0.11704166023096239</v>
      </c>
      <c r="O213" s="20">
        <v>0.10116415377166529</v>
      </c>
      <c r="P213" s="20">
        <v>8.1821965990135484E-2</v>
      </c>
      <c r="Q213" s="20">
        <v>7.1848618231919126E-2</v>
      </c>
      <c r="R213" s="20">
        <v>6.6324214384484603E-2</v>
      </c>
      <c r="S213" s="20">
        <v>0.11016143217031291</v>
      </c>
      <c r="T213" s="20">
        <v>9.1466216134035855E-2</v>
      </c>
      <c r="U213" s="20">
        <v>6.3195088765745686E-2</v>
      </c>
      <c r="V213" s="20">
        <v>8.0256062481165361E-2</v>
      </c>
      <c r="W213" s="20">
        <v>9.3134336408993976E-2</v>
      </c>
      <c r="X213" s="20">
        <v>6.7160373448461597E-2</v>
      </c>
      <c r="Y213" s="20">
        <v>8.8692942809420361E-2</v>
      </c>
      <c r="AA213" s="20">
        <v>6.0774767355967658E-2</v>
      </c>
      <c r="AB213" s="20">
        <v>8.9869476647048627E-2</v>
      </c>
      <c r="AC213" s="20">
        <v>8.3213380927636374E-2</v>
      </c>
      <c r="AD213" s="20">
        <v>0.1099664367558795</v>
      </c>
      <c r="AF213" s="20">
        <v>8.9843962355701204E-2</v>
      </c>
      <c r="AG213" s="20">
        <v>6.4933969488179658E-2</v>
      </c>
      <c r="AI213" s="20">
        <v>0</v>
      </c>
      <c r="AJ213" s="20">
        <v>0</v>
      </c>
      <c r="AK213" s="20">
        <v>0</v>
      </c>
      <c r="AL213" s="20">
        <v>0</v>
      </c>
      <c r="AM213" s="20">
        <v>0</v>
      </c>
      <c r="AN213" s="20">
        <v>0</v>
      </c>
      <c r="AO213" s="20">
        <v>0</v>
      </c>
      <c r="AP213" s="20">
        <v>1</v>
      </c>
      <c r="AQ213" s="20">
        <v>0</v>
      </c>
      <c r="AS213" s="20">
        <v>8.0119495476579469E-2</v>
      </c>
      <c r="AT213" s="20">
        <v>0.18598907480428711</v>
      </c>
    </row>
    <row r="215" spans="2:46" ht="116" x14ac:dyDescent="0.35">
      <c r="B215" s="17" t="s">
        <v>200</v>
      </c>
    </row>
    <row r="216" spans="2:46" x14ac:dyDescent="0.35">
      <c r="B216" s="18" t="s">
        <v>16</v>
      </c>
    </row>
    <row r="217" spans="2:46" ht="29" x14ac:dyDescent="0.35">
      <c r="B217" s="19" t="s">
        <v>201</v>
      </c>
      <c r="C217" s="20">
        <v>0.32550294480973557</v>
      </c>
      <c r="D217" s="20">
        <v>0.15863960553001399</v>
      </c>
      <c r="E217" s="20">
        <v>0.15825601690915481</v>
      </c>
      <c r="F217" s="20">
        <v>0.28740728057475468</v>
      </c>
      <c r="G217" s="20">
        <v>0.35833271663048588</v>
      </c>
      <c r="H217" s="20">
        <v>0.40461365154946988</v>
      </c>
      <c r="I217" s="20">
        <v>0.52355667297608233</v>
      </c>
      <c r="K217" s="20">
        <v>0.31179304177915662</v>
      </c>
      <c r="L217" s="20">
        <v>0.33909655844719738</v>
      </c>
      <c r="N217" s="20">
        <v>0.3523561739007301</v>
      </c>
      <c r="O217" s="20">
        <v>0.42188777007176809</v>
      </c>
      <c r="P217" s="20">
        <v>0.32123096694777548</v>
      </c>
      <c r="Q217" s="20">
        <v>0.27587661792457102</v>
      </c>
      <c r="R217" s="20">
        <v>0.27023714755243711</v>
      </c>
      <c r="S217" s="20">
        <v>0.37901735276359688</v>
      </c>
      <c r="T217" s="20">
        <v>0.27521689198212468</v>
      </c>
      <c r="U217" s="20">
        <v>0.31625504120552572</v>
      </c>
      <c r="V217" s="20">
        <v>0.26087358154343349</v>
      </c>
      <c r="W217" s="20">
        <v>0.35960220082997979</v>
      </c>
      <c r="X217" s="20">
        <v>0.41695537476484129</v>
      </c>
      <c r="Y217" s="20">
        <v>0.32945698830004327</v>
      </c>
      <c r="AA217" s="20">
        <v>0.27036714216746383</v>
      </c>
      <c r="AB217" s="20">
        <v>0.325347283532126</v>
      </c>
      <c r="AC217" s="20">
        <v>0.32618778288391692</v>
      </c>
      <c r="AD217" s="20">
        <v>0.38510932879540821</v>
      </c>
      <c r="AF217" s="20">
        <v>0.36627841651006371</v>
      </c>
      <c r="AG217" s="20">
        <v>0.16194802461842239</v>
      </c>
      <c r="AI217" s="20">
        <v>0.44738934605341912</v>
      </c>
      <c r="AJ217" s="20">
        <v>7.8881490987605263E-3</v>
      </c>
      <c r="AK217" s="20">
        <v>0.18434977490791291</v>
      </c>
      <c r="AL217" s="20">
        <v>0.20312806767193989</v>
      </c>
      <c r="AM217" s="20">
        <v>0.59627489057314842</v>
      </c>
      <c r="AN217" s="20">
        <v>0.24974053744104199</v>
      </c>
      <c r="AO217" s="20">
        <v>0.62828035289866446</v>
      </c>
      <c r="AP217" s="20">
        <v>0.23856719820377081</v>
      </c>
      <c r="AQ217" s="20">
        <v>0.40627259395750548</v>
      </c>
      <c r="AS217" s="20">
        <v>0.32504868113800811</v>
      </c>
      <c r="AT217" s="20">
        <v>0.33408725413017559</v>
      </c>
    </row>
    <row r="218" spans="2:46" x14ac:dyDescent="0.35">
      <c r="B218" s="19" t="s">
        <v>187</v>
      </c>
      <c r="C218" s="20">
        <v>5.8803252940134269E-2</v>
      </c>
      <c r="D218" s="20">
        <v>5.6687561642358338E-2</v>
      </c>
      <c r="E218" s="20">
        <v>4.1634604753195983E-2</v>
      </c>
      <c r="F218" s="20">
        <v>5.3784310518500043E-2</v>
      </c>
      <c r="G218" s="20">
        <v>5.6675960602737087E-2</v>
      </c>
      <c r="H218" s="20">
        <v>9.4639833968855974E-2</v>
      </c>
      <c r="I218" s="20">
        <v>5.5900913483774489E-2</v>
      </c>
      <c r="K218" s="20">
        <v>6.1699506825419741E-2</v>
      </c>
      <c r="L218" s="20">
        <v>5.6214106075123178E-2</v>
      </c>
      <c r="N218" s="20">
        <v>6.6016827211947751E-2</v>
      </c>
      <c r="O218" s="20">
        <v>4.123465947944549E-2</v>
      </c>
      <c r="P218" s="20">
        <v>9.7920731407447961E-2</v>
      </c>
      <c r="Q218" s="20">
        <v>9.0995092814979001E-2</v>
      </c>
      <c r="R218" s="20">
        <v>1.679180881314685E-2</v>
      </c>
      <c r="S218" s="20">
        <v>2.8613958788432689E-2</v>
      </c>
      <c r="T218" s="20">
        <v>8.0417200236514927E-2</v>
      </c>
      <c r="U218" s="20">
        <v>7.1552297892361727E-2</v>
      </c>
      <c r="V218" s="20">
        <v>6.3923606401435837E-2</v>
      </c>
      <c r="W218" s="20">
        <v>5.8714110544620911E-2</v>
      </c>
      <c r="X218" s="20">
        <v>3.071736013105824E-2</v>
      </c>
      <c r="Y218" s="20">
        <v>8.7243027303638504E-2</v>
      </c>
      <c r="AA218" s="20">
        <v>5.303550064216473E-2</v>
      </c>
      <c r="AB218" s="20">
        <v>5.6815130548316363E-2</v>
      </c>
      <c r="AC218" s="20">
        <v>6.3212668519941034E-2</v>
      </c>
      <c r="AD218" s="20">
        <v>6.3597075254699056E-2</v>
      </c>
      <c r="AF218" s="20">
        <v>5.8112682801893058E-2</v>
      </c>
      <c r="AG218" s="20">
        <v>6.2686354803876174E-2</v>
      </c>
      <c r="AI218" s="20">
        <v>6.1025791617185007E-2</v>
      </c>
      <c r="AJ218" s="20">
        <v>9.553539635397533E-3</v>
      </c>
      <c r="AK218" s="20">
        <v>7.3588970629096612E-2</v>
      </c>
      <c r="AL218" s="20">
        <v>6.7144336025649246E-2</v>
      </c>
      <c r="AM218" s="20">
        <v>7.0658829805068102E-2</v>
      </c>
      <c r="AN218" s="20">
        <v>0.108686700896733</v>
      </c>
      <c r="AO218" s="20">
        <v>6.5434368168616072E-2</v>
      </c>
      <c r="AP218" s="20">
        <v>8.3814987821132864E-2</v>
      </c>
      <c r="AQ218" s="20">
        <v>0.1034172160244058</v>
      </c>
      <c r="AS218" s="20">
        <v>5.8864448538848119E-2</v>
      </c>
      <c r="AT218" s="20">
        <v>5.7646827759992837E-2</v>
      </c>
    </row>
    <row r="219" spans="2:46" x14ac:dyDescent="0.35">
      <c r="B219" s="19" t="s">
        <v>188</v>
      </c>
      <c r="C219" s="20">
        <v>5.373038799916427E-2</v>
      </c>
      <c r="D219" s="20">
        <v>7.1755913283635925E-2</v>
      </c>
      <c r="E219" s="20">
        <v>4.8799846139201603E-2</v>
      </c>
      <c r="F219" s="20">
        <v>3.734009048942092E-2</v>
      </c>
      <c r="G219" s="20">
        <v>6.6420906921636561E-2</v>
      </c>
      <c r="H219" s="20">
        <v>4.1876594638622817E-2</v>
      </c>
      <c r="I219" s="20">
        <v>5.6690680245623688E-2</v>
      </c>
      <c r="K219" s="20">
        <v>5.281796409030682E-2</v>
      </c>
      <c r="L219" s="20">
        <v>5.3844683502465802E-2</v>
      </c>
      <c r="N219" s="20">
        <v>4.9691554567226397E-2</v>
      </c>
      <c r="O219" s="20">
        <v>8.4773215035067198E-2</v>
      </c>
      <c r="P219" s="20">
        <v>6.4205441555257758E-2</v>
      </c>
      <c r="Q219" s="20">
        <v>4.6014058566622322E-2</v>
      </c>
      <c r="R219" s="20">
        <v>6.1156169078288178E-2</v>
      </c>
      <c r="S219" s="20">
        <v>4.4914304532029152E-2</v>
      </c>
      <c r="T219" s="20">
        <v>5.4637148517080882E-2</v>
      </c>
      <c r="U219" s="20">
        <v>2.839352483633303E-2</v>
      </c>
      <c r="V219" s="20">
        <v>3.8421584249140148E-2</v>
      </c>
      <c r="W219" s="20">
        <v>6.6304159147020009E-2</v>
      </c>
      <c r="X219" s="20">
        <v>6.0015053508317311E-2</v>
      </c>
      <c r="Y219" s="20">
        <v>6.8505717532067759E-2</v>
      </c>
      <c r="AA219" s="20">
        <v>5.4778497551165907E-2</v>
      </c>
      <c r="AB219" s="20">
        <v>5.7312736215938603E-2</v>
      </c>
      <c r="AC219" s="20">
        <v>4.7938472094768633E-2</v>
      </c>
      <c r="AD219" s="20">
        <v>5.4326596390359451E-2</v>
      </c>
      <c r="AF219" s="20">
        <v>5.7337438858834591E-2</v>
      </c>
      <c r="AG219" s="20">
        <v>4.0816542031179272E-2</v>
      </c>
      <c r="AI219" s="20">
        <v>5.8560980835985953E-2</v>
      </c>
      <c r="AJ219" s="20">
        <v>5.6840720704176319E-3</v>
      </c>
      <c r="AK219" s="20">
        <v>9.0783752921987301E-2</v>
      </c>
      <c r="AL219" s="20">
        <v>0.1002884097045145</v>
      </c>
      <c r="AM219" s="20">
        <v>6.2449331226670443E-2</v>
      </c>
      <c r="AN219" s="20">
        <v>7.0996085356892502E-2</v>
      </c>
      <c r="AO219" s="20">
        <v>6.856828033641657E-2</v>
      </c>
      <c r="AP219" s="20">
        <v>6.7034058773473446E-2</v>
      </c>
      <c r="AQ219" s="20">
        <v>4.1238922641720722E-2</v>
      </c>
      <c r="AS219" s="20">
        <v>5.3741168412628347E-2</v>
      </c>
      <c r="AT219" s="20">
        <v>5.3526668420563542E-2</v>
      </c>
    </row>
    <row r="220" spans="2:46" x14ac:dyDescent="0.35">
      <c r="B220" s="19" t="s">
        <v>189</v>
      </c>
      <c r="C220" s="20">
        <v>5.2881454148502482E-2</v>
      </c>
      <c r="D220" s="20">
        <v>8.8146178891473262E-2</v>
      </c>
      <c r="E220" s="20">
        <v>6.4056021196606722E-2</v>
      </c>
      <c r="F220" s="20">
        <v>3.109019452673575E-2</v>
      </c>
      <c r="G220" s="20">
        <v>5.1623796030811457E-2</v>
      </c>
      <c r="H220" s="20">
        <v>4.5313249545460683E-2</v>
      </c>
      <c r="I220" s="20">
        <v>4.411738505582085E-2</v>
      </c>
      <c r="K220" s="20">
        <v>4.7034222728721521E-2</v>
      </c>
      <c r="L220" s="20">
        <v>5.7769062288140001E-2</v>
      </c>
      <c r="N220" s="20">
        <v>3.8254773359386297E-2</v>
      </c>
      <c r="O220" s="20">
        <v>8.3488173131313917E-2</v>
      </c>
      <c r="P220" s="20">
        <v>8.3316532320419287E-2</v>
      </c>
      <c r="Q220" s="20">
        <v>5.9971804551594149E-2</v>
      </c>
      <c r="R220" s="20">
        <v>4.4197467346713773E-2</v>
      </c>
      <c r="S220" s="20">
        <v>6.0859686902131727E-2</v>
      </c>
      <c r="T220" s="20">
        <v>7.9910729191285917E-2</v>
      </c>
      <c r="U220" s="20">
        <v>3.925684786270045E-2</v>
      </c>
      <c r="V220" s="20">
        <v>5.1264121505695613E-2</v>
      </c>
      <c r="W220" s="20">
        <v>5.4794477367705499E-2</v>
      </c>
      <c r="X220" s="20">
        <v>4.7839078317155732E-2</v>
      </c>
      <c r="Y220" s="20">
        <v>3.7541438170388332E-2</v>
      </c>
      <c r="AA220" s="20">
        <v>5.2660064492887841E-2</v>
      </c>
      <c r="AB220" s="20">
        <v>4.9791708123348183E-2</v>
      </c>
      <c r="AC220" s="20">
        <v>4.0414592554572602E-2</v>
      </c>
      <c r="AD220" s="20">
        <v>6.6837351757466162E-2</v>
      </c>
      <c r="AF220" s="20">
        <v>5.5863909742292737E-2</v>
      </c>
      <c r="AG220" s="20">
        <v>4.237640606877921E-2</v>
      </c>
      <c r="AI220" s="20">
        <v>6.502682488676835E-2</v>
      </c>
      <c r="AJ220" s="20">
        <v>7.628162874907027E-3</v>
      </c>
      <c r="AK220" s="20">
        <v>8.2070437264741378E-2</v>
      </c>
      <c r="AL220" s="20">
        <v>7.5721379411147149E-2</v>
      </c>
      <c r="AM220" s="20">
        <v>4.3038918385807763E-2</v>
      </c>
      <c r="AN220" s="20">
        <v>5.2005536621468167E-2</v>
      </c>
      <c r="AO220" s="20">
        <v>7.4722961833473031E-2</v>
      </c>
      <c r="AP220" s="20">
        <v>7.1831035210398464E-2</v>
      </c>
      <c r="AQ220" s="20">
        <v>0.11091397877933699</v>
      </c>
      <c r="AS220" s="20">
        <v>5.1382246802753273E-2</v>
      </c>
      <c r="AT220" s="20">
        <v>8.1212268150085656E-2</v>
      </c>
    </row>
    <row r="221" spans="2:46" x14ac:dyDescent="0.35">
      <c r="B221" s="19" t="s">
        <v>190</v>
      </c>
      <c r="C221" s="20">
        <v>5.6553015699958492E-2</v>
      </c>
      <c r="D221" s="20">
        <v>0.105738905903976</v>
      </c>
      <c r="E221" s="20">
        <v>6.5296028423899061E-2</v>
      </c>
      <c r="F221" s="20">
        <v>7.7819058162107213E-2</v>
      </c>
      <c r="G221" s="20">
        <v>3.4707245877169397E-2</v>
      </c>
      <c r="H221" s="20">
        <v>3.499997558976025E-2</v>
      </c>
      <c r="I221" s="20">
        <v>3.1543415941205043E-2</v>
      </c>
      <c r="K221" s="20">
        <v>5.9173845748900618E-2</v>
      </c>
      <c r="L221" s="20">
        <v>5.4223660445427917E-2</v>
      </c>
      <c r="N221" s="20">
        <v>7.6613155255100013E-2</v>
      </c>
      <c r="O221" s="20">
        <v>7.2276405124181597E-2</v>
      </c>
      <c r="P221" s="20">
        <v>4.342003457692141E-2</v>
      </c>
      <c r="Q221" s="20">
        <v>4.2855137591699843E-2</v>
      </c>
      <c r="R221" s="20">
        <v>5.5668486810357069E-2</v>
      </c>
      <c r="S221" s="20">
        <v>3.350605559036151E-2</v>
      </c>
      <c r="T221" s="20">
        <v>2.740164062400666E-2</v>
      </c>
      <c r="U221" s="20">
        <v>8.027581000814607E-2</v>
      </c>
      <c r="V221" s="20">
        <v>5.1216769514758453E-2</v>
      </c>
      <c r="W221" s="20">
        <v>4.8270634083933242E-2</v>
      </c>
      <c r="X221" s="20">
        <v>9.2289296607186336E-2</v>
      </c>
      <c r="Y221" s="20">
        <v>5.3935932771066467E-2</v>
      </c>
      <c r="AA221" s="20">
        <v>3.9858948910859837E-2</v>
      </c>
      <c r="AB221" s="20">
        <v>4.1674722782660968E-2</v>
      </c>
      <c r="AC221" s="20">
        <v>7.7984196367111666E-2</v>
      </c>
      <c r="AD221" s="20">
        <v>7.063044833109719E-2</v>
      </c>
      <c r="AF221" s="20">
        <v>5.2928144577094029E-2</v>
      </c>
      <c r="AG221" s="20">
        <v>7.1787954513978583E-2</v>
      </c>
      <c r="AI221" s="20">
        <v>5.9398679057103741E-2</v>
      </c>
      <c r="AJ221" s="20">
        <v>1.511153126753861E-2</v>
      </c>
      <c r="AK221" s="20">
        <v>8.1610362349840163E-2</v>
      </c>
      <c r="AL221" s="20">
        <v>9.8201356645345392E-2</v>
      </c>
      <c r="AM221" s="20">
        <v>6.4217980204766642E-2</v>
      </c>
      <c r="AN221" s="20">
        <v>0.14213019565465931</v>
      </c>
      <c r="AO221" s="20">
        <v>3.0431456762544381E-2</v>
      </c>
      <c r="AP221" s="20">
        <v>5.6585352262602272E-2</v>
      </c>
      <c r="AQ221" s="20">
        <v>8.4372987586419465E-2</v>
      </c>
      <c r="AS221" s="20">
        <v>5.5796737834339291E-2</v>
      </c>
      <c r="AT221" s="20">
        <v>7.0844546224486979E-2</v>
      </c>
    </row>
    <row r="222" spans="2:46" x14ac:dyDescent="0.35">
      <c r="B222" s="19" t="s">
        <v>191</v>
      </c>
      <c r="C222" s="20">
        <v>8.9695110261339209E-2</v>
      </c>
      <c r="D222" s="20">
        <v>0.1319730401188052</v>
      </c>
      <c r="E222" s="20">
        <v>9.8981565114577397E-2</v>
      </c>
      <c r="F222" s="20">
        <v>0.13680024830230431</v>
      </c>
      <c r="G222" s="20">
        <v>9.075114779523058E-2</v>
      </c>
      <c r="H222" s="20">
        <v>5.3034053423411318E-2</v>
      </c>
      <c r="I222" s="20">
        <v>3.9430915855620183E-2</v>
      </c>
      <c r="K222" s="20">
        <v>7.8325320002597301E-2</v>
      </c>
      <c r="L222" s="20">
        <v>0.1002461811993645</v>
      </c>
      <c r="N222" s="20">
        <v>7.4402729973308337E-2</v>
      </c>
      <c r="O222" s="20">
        <v>0.10025503180315321</v>
      </c>
      <c r="P222" s="20">
        <v>0.12417877206550371</v>
      </c>
      <c r="Q222" s="20">
        <v>0.1113678367845567</v>
      </c>
      <c r="R222" s="20">
        <v>7.1848653075076097E-2</v>
      </c>
      <c r="S222" s="20">
        <v>0.1307773999645177</v>
      </c>
      <c r="T222" s="20">
        <v>7.8468080860113101E-2</v>
      </c>
      <c r="U222" s="20">
        <v>6.6391585372986256E-2</v>
      </c>
      <c r="V222" s="20">
        <v>9.8675172596825303E-2</v>
      </c>
      <c r="W222" s="20">
        <v>0.10124982719098639</v>
      </c>
      <c r="X222" s="20">
        <v>4.9872406393557778E-2</v>
      </c>
      <c r="Y222" s="20">
        <v>9.4564020481193042E-2</v>
      </c>
      <c r="AA222" s="20">
        <v>8.2125707108336679E-2</v>
      </c>
      <c r="AB222" s="20">
        <v>0.1016252119227921</v>
      </c>
      <c r="AC222" s="20">
        <v>9.060172224268323E-2</v>
      </c>
      <c r="AD222" s="20">
        <v>8.4448281616972043E-2</v>
      </c>
      <c r="AF222" s="20">
        <v>8.7104440956137771E-2</v>
      </c>
      <c r="AG222" s="20">
        <v>9.7254663357608725E-2</v>
      </c>
      <c r="AI222" s="20">
        <v>8.255482702520317E-2</v>
      </c>
      <c r="AJ222" s="20">
        <v>2.6388094878636779E-2</v>
      </c>
      <c r="AK222" s="20">
        <v>0.16322267844926311</v>
      </c>
      <c r="AL222" s="20">
        <v>0.1446752296028444</v>
      </c>
      <c r="AM222" s="20">
        <v>4.9570677384129812E-2</v>
      </c>
      <c r="AN222" s="20">
        <v>0.1040963635045988</v>
      </c>
      <c r="AO222" s="20">
        <v>9.5143144658565146E-2</v>
      </c>
      <c r="AP222" s="20">
        <v>0.2497939709697895</v>
      </c>
      <c r="AQ222" s="20">
        <v>9.1649368899060321E-2</v>
      </c>
      <c r="AS222" s="20">
        <v>8.842357832244617E-2</v>
      </c>
      <c r="AT222" s="20">
        <v>0.1137234976355011</v>
      </c>
    </row>
    <row r="223" spans="2:46" x14ac:dyDescent="0.35">
      <c r="B223" s="19" t="s">
        <v>192</v>
      </c>
      <c r="C223" s="20">
        <v>5.4217547383350162E-2</v>
      </c>
      <c r="D223" s="20">
        <v>9.7839299501166224E-2</v>
      </c>
      <c r="E223" s="20">
        <v>8.809502322186967E-2</v>
      </c>
      <c r="F223" s="20">
        <v>4.3540503269522343E-2</v>
      </c>
      <c r="G223" s="20">
        <v>4.5060218849417508E-2</v>
      </c>
      <c r="H223" s="20">
        <v>4.5623584063604318E-2</v>
      </c>
      <c r="I223" s="20">
        <v>1.9547585096440431E-2</v>
      </c>
      <c r="K223" s="20">
        <v>5.9347410846375848E-2</v>
      </c>
      <c r="L223" s="20">
        <v>4.942882103662545E-2</v>
      </c>
      <c r="N223" s="20">
        <v>6.2125475521256593E-2</v>
      </c>
      <c r="O223" s="20">
        <v>1.3464952417556981E-2</v>
      </c>
      <c r="P223" s="20">
        <v>4.3147784319036382E-2</v>
      </c>
      <c r="Q223" s="20">
        <v>4.3473823295474459E-2</v>
      </c>
      <c r="R223" s="20">
        <v>6.6653803109850085E-2</v>
      </c>
      <c r="S223" s="20">
        <v>2.7947290399633229E-2</v>
      </c>
      <c r="T223" s="20">
        <v>8.2916737184677014E-2</v>
      </c>
      <c r="U223" s="20">
        <v>8.05260372811826E-2</v>
      </c>
      <c r="V223" s="20">
        <v>5.5388177348295688E-2</v>
      </c>
      <c r="W223" s="20">
        <v>3.7002798184592338E-2</v>
      </c>
      <c r="X223" s="20">
        <v>4.8428740645279973E-2</v>
      </c>
      <c r="Y223" s="20">
        <v>5.8526901247569742E-2</v>
      </c>
      <c r="AA223" s="20">
        <v>5.024726000531686E-2</v>
      </c>
      <c r="AB223" s="20">
        <v>5.0211358251290028E-2</v>
      </c>
      <c r="AC223" s="20">
        <v>6.7822871978945168E-2</v>
      </c>
      <c r="AD223" s="20">
        <v>5.1042354140102671E-2</v>
      </c>
      <c r="AF223" s="20">
        <v>4.5135775867233392E-2</v>
      </c>
      <c r="AG223" s="20">
        <v>9.0601183748580227E-2</v>
      </c>
      <c r="AI223" s="20">
        <v>5.130845084786087E-2</v>
      </c>
      <c r="AJ223" s="20">
        <v>4.4846105807582762E-2</v>
      </c>
      <c r="AK223" s="20">
        <v>0.1140542125742048</v>
      </c>
      <c r="AL223" s="20">
        <v>9.327287813917623E-2</v>
      </c>
      <c r="AM223" s="20">
        <v>3.2869318352453297E-2</v>
      </c>
      <c r="AN223" s="20">
        <v>6.6528269877363488E-2</v>
      </c>
      <c r="AO223" s="20">
        <v>1.786386147088307E-2</v>
      </c>
      <c r="AP223" s="20">
        <v>7.2254216627198067E-2</v>
      </c>
      <c r="AQ223" s="20">
        <v>6.4593972664254679E-2</v>
      </c>
      <c r="AS223" s="20">
        <v>5.226917362091487E-2</v>
      </c>
      <c r="AT223" s="20">
        <v>9.103634688138347E-2</v>
      </c>
    </row>
    <row r="224" spans="2:46" x14ac:dyDescent="0.35">
      <c r="B224" s="19" t="s">
        <v>193</v>
      </c>
      <c r="C224" s="20">
        <v>6.1379317397208782E-2</v>
      </c>
      <c r="D224" s="20">
        <v>7.7539019115406158E-2</v>
      </c>
      <c r="E224" s="20">
        <v>9.3258977978866606E-2</v>
      </c>
      <c r="F224" s="20">
        <v>7.2339768819499203E-2</v>
      </c>
      <c r="G224" s="20">
        <v>6.2967125115534386E-2</v>
      </c>
      <c r="H224" s="20">
        <v>3.102172514608063E-2</v>
      </c>
      <c r="I224" s="20">
        <v>3.4938948322021733E-2</v>
      </c>
      <c r="K224" s="20">
        <v>6.3457113601391751E-2</v>
      </c>
      <c r="L224" s="20">
        <v>5.9599796662480921E-2</v>
      </c>
      <c r="N224" s="20">
        <v>7.6683139370582076E-2</v>
      </c>
      <c r="O224" s="20">
        <v>7.2282945374978702E-2</v>
      </c>
      <c r="P224" s="20">
        <v>4.2547363056677133E-2</v>
      </c>
      <c r="Q224" s="20">
        <v>7.3388179014478819E-2</v>
      </c>
      <c r="R224" s="20">
        <v>6.4985922921819969E-2</v>
      </c>
      <c r="S224" s="20">
        <v>4.8417954039512073E-2</v>
      </c>
      <c r="T224" s="20">
        <v>7.5302003481294719E-2</v>
      </c>
      <c r="U224" s="20">
        <v>7.0960805472472396E-2</v>
      </c>
      <c r="V224" s="20">
        <v>5.3271195311241443E-2</v>
      </c>
      <c r="W224" s="20">
        <v>6.2848530886710371E-2</v>
      </c>
      <c r="X224" s="20">
        <v>5.5182002883237893E-2</v>
      </c>
      <c r="Y224" s="20">
        <v>5.0298598367897802E-2</v>
      </c>
      <c r="AA224" s="20">
        <v>7.4486783613892063E-2</v>
      </c>
      <c r="AB224" s="20">
        <v>5.5349488970545563E-2</v>
      </c>
      <c r="AC224" s="20">
        <v>5.5161804000452667E-2</v>
      </c>
      <c r="AD224" s="20">
        <v>5.9389954629778918E-2</v>
      </c>
      <c r="AF224" s="20">
        <v>6.0180249022784293E-2</v>
      </c>
      <c r="AG224" s="20">
        <v>6.7290193250421002E-2</v>
      </c>
      <c r="AI224" s="20">
        <v>7.7872264286983336E-2</v>
      </c>
      <c r="AJ224" s="20">
        <v>7.9444223213900433E-2</v>
      </c>
      <c r="AK224" s="20">
        <v>5.7548286838895978E-2</v>
      </c>
      <c r="AL224" s="20">
        <v>0.11577489219937361</v>
      </c>
      <c r="AM224" s="20">
        <v>3.7475017534594778E-2</v>
      </c>
      <c r="AN224" s="20">
        <v>3.3743545278462912E-2</v>
      </c>
      <c r="AO224" s="20">
        <v>1.335408517249588E-2</v>
      </c>
      <c r="AP224" s="20">
        <v>6.4687885251465793E-2</v>
      </c>
      <c r="AQ224" s="20">
        <v>3.1002055249307801E-2</v>
      </c>
      <c r="AS224" s="20">
        <v>6.1117838344789621E-2</v>
      </c>
      <c r="AT224" s="20">
        <v>6.6320538116545244E-2</v>
      </c>
    </row>
    <row r="225" spans="2:46" x14ac:dyDescent="0.35">
      <c r="B225" s="19" t="s">
        <v>194</v>
      </c>
      <c r="C225" s="20">
        <v>7.4402515362303009E-2</v>
      </c>
      <c r="D225" s="20">
        <v>9.1460507206063177E-2</v>
      </c>
      <c r="E225" s="20">
        <v>9.0498714087739768E-2</v>
      </c>
      <c r="F225" s="20">
        <v>8.8858819550719351E-2</v>
      </c>
      <c r="G225" s="20">
        <v>4.854892679144563E-2</v>
      </c>
      <c r="H225" s="20">
        <v>6.554507099718998E-2</v>
      </c>
      <c r="I225" s="20">
        <v>6.5125171335198045E-2</v>
      </c>
      <c r="K225" s="20">
        <v>8.5458400277909588E-2</v>
      </c>
      <c r="L225" s="20">
        <v>6.3909449152386721E-2</v>
      </c>
      <c r="N225" s="20">
        <v>7.5419648239921436E-2</v>
      </c>
      <c r="O225" s="20">
        <v>5.3472921997205221E-2</v>
      </c>
      <c r="P225" s="20">
        <v>5.6538062706220603E-2</v>
      </c>
      <c r="Q225" s="20">
        <v>9.1956168970676891E-2</v>
      </c>
      <c r="R225" s="20">
        <v>7.5832742228975195E-2</v>
      </c>
      <c r="S225" s="20">
        <v>8.5757830288421238E-2</v>
      </c>
      <c r="T225" s="20">
        <v>6.3517109707537073E-2</v>
      </c>
      <c r="U225" s="20">
        <v>7.3291348620988045E-2</v>
      </c>
      <c r="V225" s="20">
        <v>0.11009013640002301</v>
      </c>
      <c r="W225" s="20">
        <v>6.6728118793616578E-2</v>
      </c>
      <c r="X225" s="20">
        <v>3.6471749067033092E-2</v>
      </c>
      <c r="Y225" s="20">
        <v>6.9447064934020822E-2</v>
      </c>
      <c r="AA225" s="20">
        <v>9.0461820782799213E-2</v>
      </c>
      <c r="AB225" s="20">
        <v>8.2372603191022034E-2</v>
      </c>
      <c r="AC225" s="20">
        <v>6.8766245155957764E-2</v>
      </c>
      <c r="AD225" s="20">
        <v>5.3308790155160303E-2</v>
      </c>
      <c r="AF225" s="20">
        <v>6.1937389274572173E-2</v>
      </c>
      <c r="AG225" s="20">
        <v>0.1222787766187083</v>
      </c>
      <c r="AI225" s="20">
        <v>4.9248391236066238E-2</v>
      </c>
      <c r="AJ225" s="20">
        <v>0.1818347462240178</v>
      </c>
      <c r="AK225" s="20">
        <v>7.6609660112749528E-2</v>
      </c>
      <c r="AL225" s="20">
        <v>5.8244532091047532E-2</v>
      </c>
      <c r="AM225" s="20">
        <v>2.3666062220519049E-2</v>
      </c>
      <c r="AN225" s="20">
        <v>7.0627824172725368E-2</v>
      </c>
      <c r="AO225" s="20">
        <v>0</v>
      </c>
      <c r="AP225" s="20">
        <v>5.9697086105640153E-2</v>
      </c>
      <c r="AQ225" s="20">
        <v>4.1078236991632398E-2</v>
      </c>
      <c r="AS225" s="20">
        <v>7.4247712560723045E-2</v>
      </c>
      <c r="AT225" s="20">
        <v>7.7327854136103602E-2</v>
      </c>
    </row>
    <row r="226" spans="2:46" x14ac:dyDescent="0.35">
      <c r="B226" s="19" t="s">
        <v>195</v>
      </c>
      <c r="C226" s="20">
        <v>5.1629569302563363E-2</v>
      </c>
      <c r="D226" s="20">
        <v>4.7563434613581798E-2</v>
      </c>
      <c r="E226" s="20">
        <v>8.5124851059233841E-2</v>
      </c>
      <c r="F226" s="20">
        <v>4.769930555895379E-2</v>
      </c>
      <c r="G226" s="20">
        <v>5.1289186709908223E-2</v>
      </c>
      <c r="H226" s="20">
        <v>4.1765218602873223E-2</v>
      </c>
      <c r="I226" s="20">
        <v>3.7289014382996179E-2</v>
      </c>
      <c r="K226" s="20">
        <v>5.6312883697462963E-2</v>
      </c>
      <c r="L226" s="20">
        <v>4.7266353954292351E-2</v>
      </c>
      <c r="N226" s="20">
        <v>4.0478198803200291E-2</v>
      </c>
      <c r="O226" s="20">
        <v>2.8470686391776589E-2</v>
      </c>
      <c r="P226" s="20">
        <v>4.2905825676931027E-2</v>
      </c>
      <c r="Q226" s="20">
        <v>7.8428894219844947E-2</v>
      </c>
      <c r="R226" s="20">
        <v>8.6941088109066422E-2</v>
      </c>
      <c r="S226" s="20">
        <v>3.045947960671572E-2</v>
      </c>
      <c r="T226" s="20">
        <v>2.7280085657205789E-2</v>
      </c>
      <c r="U226" s="20">
        <v>4.7587226644512148E-2</v>
      </c>
      <c r="V226" s="20">
        <v>6.5571696723362272E-2</v>
      </c>
      <c r="W226" s="20">
        <v>5.3327861645384951E-2</v>
      </c>
      <c r="X226" s="20">
        <v>5.455421859061222E-2</v>
      </c>
      <c r="Y226" s="20">
        <v>3.5377647139222687E-2</v>
      </c>
      <c r="AA226" s="20">
        <v>7.9467548101513991E-2</v>
      </c>
      <c r="AB226" s="20">
        <v>5.2290677792136538E-2</v>
      </c>
      <c r="AC226" s="20">
        <v>4.8725855563161717E-2</v>
      </c>
      <c r="AD226" s="20">
        <v>2.3803840487932031E-2</v>
      </c>
      <c r="AF226" s="20">
        <v>4.794473903681408E-2</v>
      </c>
      <c r="AG226" s="20">
        <v>6.6996877346053973E-2</v>
      </c>
      <c r="AI226" s="20">
        <v>2.170881708079379E-2</v>
      </c>
      <c r="AJ226" s="20">
        <v>0.17051911293851549</v>
      </c>
      <c r="AK226" s="20">
        <v>4.8516975327413871E-2</v>
      </c>
      <c r="AL226" s="20">
        <v>1.949838367782793E-2</v>
      </c>
      <c r="AM226" s="20">
        <v>5.9164018244005044E-3</v>
      </c>
      <c r="AN226" s="20">
        <v>3.1270535534453602E-2</v>
      </c>
      <c r="AO226" s="20">
        <v>6.2014886983415337E-3</v>
      </c>
      <c r="AP226" s="20">
        <v>6.1536648915876818E-3</v>
      </c>
      <c r="AQ226" s="20">
        <v>1.1762837453745919E-2</v>
      </c>
      <c r="AS226" s="20">
        <v>5.3523825248467882E-2</v>
      </c>
      <c r="AT226" s="20">
        <v>1.583344475249621E-2</v>
      </c>
    </row>
    <row r="227" spans="2:46" ht="29" x14ac:dyDescent="0.35">
      <c r="B227" s="19" t="s">
        <v>202</v>
      </c>
      <c r="C227" s="20">
        <v>0.12120488469574039</v>
      </c>
      <c r="D227" s="20">
        <v>7.2656534193519889E-2</v>
      </c>
      <c r="E227" s="20">
        <v>0.1659983511156545</v>
      </c>
      <c r="F227" s="20">
        <v>0.1233204202274822</v>
      </c>
      <c r="G227" s="20">
        <v>0.13362276867562331</v>
      </c>
      <c r="H227" s="20">
        <v>0.141567042474671</v>
      </c>
      <c r="I227" s="20">
        <v>9.1859297305217052E-2</v>
      </c>
      <c r="K227" s="20">
        <v>0.1245802904017573</v>
      </c>
      <c r="L227" s="20">
        <v>0.1184013272364956</v>
      </c>
      <c r="N227" s="20">
        <v>8.7958323797340587E-2</v>
      </c>
      <c r="O227" s="20">
        <v>2.8393239173553009E-2</v>
      </c>
      <c r="P227" s="20">
        <v>8.0588485367808965E-2</v>
      </c>
      <c r="Q227" s="20">
        <v>8.5672386265501943E-2</v>
      </c>
      <c r="R227" s="20">
        <v>0.18568671095426931</v>
      </c>
      <c r="S227" s="20">
        <v>0.12972868712464811</v>
      </c>
      <c r="T227" s="20">
        <v>0.15493237255815939</v>
      </c>
      <c r="U227" s="20">
        <v>0.12550947480279159</v>
      </c>
      <c r="V227" s="20">
        <v>0.15130395840578861</v>
      </c>
      <c r="W227" s="20">
        <v>9.1157281325449854E-2</v>
      </c>
      <c r="X227" s="20">
        <v>0.10767471909171999</v>
      </c>
      <c r="Y227" s="20">
        <v>0.1151026637528912</v>
      </c>
      <c r="AA227" s="20">
        <v>0.1525107266235991</v>
      </c>
      <c r="AB227" s="20">
        <v>0.12720907866982359</v>
      </c>
      <c r="AC227" s="20">
        <v>0.1131837886384887</v>
      </c>
      <c r="AD227" s="20">
        <v>8.7505978441023965E-2</v>
      </c>
      <c r="AF227" s="20">
        <v>0.1071768133522802</v>
      </c>
      <c r="AG227" s="20">
        <v>0.175963023642392</v>
      </c>
      <c r="AI227" s="20">
        <v>2.590562707263044E-2</v>
      </c>
      <c r="AJ227" s="20">
        <v>0.45110226199032533</v>
      </c>
      <c r="AK227" s="20">
        <v>2.7644888623894331E-2</v>
      </c>
      <c r="AL227" s="20">
        <v>2.405053483113408E-2</v>
      </c>
      <c r="AM227" s="20">
        <v>1.3862572488441201E-2</v>
      </c>
      <c r="AN227" s="20">
        <v>7.0174405661600631E-2</v>
      </c>
      <c r="AO227" s="20">
        <v>0</v>
      </c>
      <c r="AP227" s="20">
        <v>2.9580543882940881E-2</v>
      </c>
      <c r="AQ227" s="20">
        <v>1.369782975261029E-2</v>
      </c>
      <c r="AS227" s="20">
        <v>0.12558458917608131</v>
      </c>
      <c r="AT227" s="20">
        <v>3.8440753792665691E-2</v>
      </c>
    </row>
    <row r="229" spans="2:46" ht="130.5" x14ac:dyDescent="0.35">
      <c r="B229" s="17" t="s">
        <v>203</v>
      </c>
    </row>
    <row r="230" spans="2:46" x14ac:dyDescent="0.35">
      <c r="B230" s="18" t="s">
        <v>16</v>
      </c>
    </row>
    <row r="231" spans="2:46" ht="29" x14ac:dyDescent="0.35">
      <c r="B231" s="19" t="s">
        <v>201</v>
      </c>
      <c r="C231" s="20">
        <v>0.30584502655542622</v>
      </c>
      <c r="D231" s="20">
        <v>0.25127526808119222</v>
      </c>
      <c r="E231" s="20">
        <v>0.20741791265271481</v>
      </c>
      <c r="F231" s="20">
        <v>0.32762564876745942</v>
      </c>
      <c r="G231" s="20">
        <v>0.35756296327918369</v>
      </c>
      <c r="H231" s="20">
        <v>0.35066220638267442</v>
      </c>
      <c r="I231" s="20">
        <v>0.33232315564344428</v>
      </c>
      <c r="K231" s="20">
        <v>0.30173457465013209</v>
      </c>
      <c r="L231" s="20">
        <v>0.30907065811268403</v>
      </c>
      <c r="N231" s="20">
        <v>0.43847983935118262</v>
      </c>
      <c r="O231" s="20">
        <v>0.33276430644508548</v>
      </c>
      <c r="P231" s="20">
        <v>0.37570526956864742</v>
      </c>
      <c r="Q231" s="20">
        <v>0.29296365282640408</v>
      </c>
      <c r="R231" s="20">
        <v>0.30905019012081791</v>
      </c>
      <c r="S231" s="20">
        <v>0.32100882809254061</v>
      </c>
      <c r="T231" s="20">
        <v>0.30352444174525328</v>
      </c>
      <c r="U231" s="20">
        <v>0.28939415258843493</v>
      </c>
      <c r="V231" s="20">
        <v>0.20274891136712439</v>
      </c>
      <c r="W231" s="20">
        <v>0.29861911247185641</v>
      </c>
      <c r="X231" s="20">
        <v>0.30383708603342913</v>
      </c>
      <c r="Y231" s="20">
        <v>0.30463046829381352</v>
      </c>
      <c r="AA231" s="20">
        <v>0.2271464929983289</v>
      </c>
      <c r="AB231" s="20">
        <v>0.34241173314415968</v>
      </c>
      <c r="AC231" s="20">
        <v>0.30164979907794859</v>
      </c>
      <c r="AD231" s="20">
        <v>0.35513330303097168</v>
      </c>
      <c r="AF231" s="20">
        <v>0.33385875026242828</v>
      </c>
      <c r="AG231" s="20">
        <v>0.1967529289891683</v>
      </c>
      <c r="AI231" s="20">
        <v>9.4333455819706757E-3</v>
      </c>
      <c r="AJ231" s="20">
        <v>0.35527149585848261</v>
      </c>
      <c r="AK231" s="20">
        <v>0.37352330679073259</v>
      </c>
      <c r="AL231" s="20">
        <v>0.40130727054878018</v>
      </c>
      <c r="AM231" s="20">
        <v>0.25065954721155032</v>
      </c>
      <c r="AN231" s="20">
        <v>0.48487881473644429</v>
      </c>
      <c r="AO231" s="20">
        <v>0.6740417314504864</v>
      </c>
      <c r="AP231" s="20">
        <v>0.22571946158952341</v>
      </c>
      <c r="AQ231" s="20">
        <v>0.33534026010579121</v>
      </c>
      <c r="AS231" s="20">
        <v>0.30483923972898258</v>
      </c>
      <c r="AT231" s="20">
        <v>0.32485157664071751</v>
      </c>
    </row>
    <row r="232" spans="2:46" x14ac:dyDescent="0.35">
      <c r="B232" s="19" t="s">
        <v>187</v>
      </c>
      <c r="C232" s="20">
        <v>6.139458805239989E-2</v>
      </c>
      <c r="D232" s="20">
        <v>4.4605874370019977E-2</v>
      </c>
      <c r="E232" s="20">
        <v>5.0145399445275983E-2</v>
      </c>
      <c r="F232" s="20">
        <v>6.0732127094081732E-2</v>
      </c>
      <c r="G232" s="20">
        <v>7.0164542491177401E-2</v>
      </c>
      <c r="H232" s="20">
        <v>9.9935984266638633E-2</v>
      </c>
      <c r="I232" s="20">
        <v>4.9299251029184837E-2</v>
      </c>
      <c r="K232" s="20">
        <v>6.0830344370303373E-2</v>
      </c>
      <c r="L232" s="20">
        <v>6.2194885853160728E-2</v>
      </c>
      <c r="N232" s="20">
        <v>4.9017820532881499E-2</v>
      </c>
      <c r="O232" s="20">
        <v>8.0212116338999134E-2</v>
      </c>
      <c r="P232" s="20">
        <v>7.3548025087056254E-2</v>
      </c>
      <c r="Q232" s="20">
        <v>7.8330881262133112E-2</v>
      </c>
      <c r="R232" s="20">
        <v>6.1393449575535657E-2</v>
      </c>
      <c r="S232" s="20">
        <v>2.3358848579561709E-2</v>
      </c>
      <c r="T232" s="20">
        <v>9.3733188964600408E-2</v>
      </c>
      <c r="U232" s="20">
        <v>5.8143612744825282E-2</v>
      </c>
      <c r="V232" s="20">
        <v>6.1299998633460438E-2</v>
      </c>
      <c r="W232" s="20">
        <v>7.650896159352899E-2</v>
      </c>
      <c r="X232" s="20">
        <v>6.1241974886810019E-2</v>
      </c>
      <c r="Y232" s="20">
        <v>4.3605524896386659E-2</v>
      </c>
      <c r="AA232" s="20">
        <v>5.6092860844504829E-2</v>
      </c>
      <c r="AB232" s="20">
        <v>6.1051804583370159E-2</v>
      </c>
      <c r="AC232" s="20">
        <v>5.0715626220488752E-2</v>
      </c>
      <c r="AD232" s="20">
        <v>7.6455047461289852E-2</v>
      </c>
      <c r="AF232" s="20">
        <v>6.5621757444909848E-2</v>
      </c>
      <c r="AG232" s="20">
        <v>4.6228493982809413E-2</v>
      </c>
      <c r="AI232" s="20">
        <v>6.8761207214857231E-3</v>
      </c>
      <c r="AJ232" s="20">
        <v>6.9028337636752535E-2</v>
      </c>
      <c r="AK232" s="20">
        <v>0.1062340730179344</v>
      </c>
      <c r="AL232" s="20">
        <v>6.13220593099911E-2</v>
      </c>
      <c r="AM232" s="20">
        <v>6.950249692873188E-2</v>
      </c>
      <c r="AN232" s="20">
        <v>1.7651925674987679E-2</v>
      </c>
      <c r="AO232" s="20">
        <v>7.1359621752646235E-2</v>
      </c>
      <c r="AP232" s="20">
        <v>7.4072159263978352E-2</v>
      </c>
      <c r="AQ232" s="20">
        <v>6.9623045067895989E-2</v>
      </c>
      <c r="AS232" s="20">
        <v>6.2216325824719247E-2</v>
      </c>
      <c r="AT232" s="20">
        <v>4.5866048886911183E-2</v>
      </c>
    </row>
    <row r="233" spans="2:46" x14ac:dyDescent="0.35">
      <c r="B233" s="19" t="s">
        <v>188</v>
      </c>
      <c r="C233" s="20">
        <v>6.0505170273854617E-2</v>
      </c>
      <c r="D233" s="20">
        <v>8.5753025331428645E-2</v>
      </c>
      <c r="E233" s="20">
        <v>5.0616193189711438E-2</v>
      </c>
      <c r="F233" s="20">
        <v>5.2999706673063952E-2</v>
      </c>
      <c r="G233" s="20">
        <v>6.8847658561465547E-2</v>
      </c>
      <c r="H233" s="20">
        <v>7.374800725177677E-2</v>
      </c>
      <c r="I233" s="20">
        <v>4.2147456272997222E-2</v>
      </c>
      <c r="K233" s="20">
        <v>6.6403938525204473E-2</v>
      </c>
      <c r="L233" s="20">
        <v>5.4991202608632481E-2</v>
      </c>
      <c r="N233" s="20">
        <v>9.8014068545877769E-2</v>
      </c>
      <c r="O233" s="20">
        <v>8.4609391141449095E-2</v>
      </c>
      <c r="P233" s="20">
        <v>4.2854098506775427E-2</v>
      </c>
      <c r="Q233" s="20">
        <v>7.1368471138361866E-2</v>
      </c>
      <c r="R233" s="20">
        <v>5.2198916972809213E-2</v>
      </c>
      <c r="S233" s="20">
        <v>7.503479171275762E-2</v>
      </c>
      <c r="T233" s="20">
        <v>5.5522304420552837E-2</v>
      </c>
      <c r="U233" s="20">
        <v>6.4187972282134798E-2</v>
      </c>
      <c r="V233" s="20">
        <v>6.4565621902515191E-2</v>
      </c>
      <c r="W233" s="20">
        <v>5.3415000291404391E-2</v>
      </c>
      <c r="X233" s="20">
        <v>2.3009895014151949E-2</v>
      </c>
      <c r="Y233" s="20">
        <v>5.464306840002784E-2</v>
      </c>
      <c r="AA233" s="20">
        <v>5.8951883899248637E-2</v>
      </c>
      <c r="AB233" s="20">
        <v>6.9652127000312147E-2</v>
      </c>
      <c r="AC233" s="20">
        <v>5.9320661167801818E-2</v>
      </c>
      <c r="AD233" s="20">
        <v>5.4105375998070117E-2</v>
      </c>
      <c r="AF233" s="20">
        <v>6.1819760684127728E-2</v>
      </c>
      <c r="AG233" s="20">
        <v>5.4197587740782163E-2</v>
      </c>
      <c r="AI233" s="20">
        <v>6.5319697176438301E-3</v>
      </c>
      <c r="AJ233" s="20">
        <v>6.182384556303637E-2</v>
      </c>
      <c r="AK233" s="20">
        <v>8.794906939933772E-2</v>
      </c>
      <c r="AL233" s="20">
        <v>0.1050785399028791</v>
      </c>
      <c r="AM233" s="20">
        <v>5.3278470781713161E-2</v>
      </c>
      <c r="AN233" s="20">
        <v>0.1262184112644511</v>
      </c>
      <c r="AO233" s="20">
        <v>5.3283789286140207E-2</v>
      </c>
      <c r="AP233" s="20">
        <v>7.2052569011167911E-2</v>
      </c>
      <c r="AQ233" s="20">
        <v>7.0014044618941965E-2</v>
      </c>
      <c r="AS233" s="20">
        <v>6.2426430261647112E-2</v>
      </c>
      <c r="AT233" s="20">
        <v>2.4198745070453651E-2</v>
      </c>
    </row>
    <row r="234" spans="2:46" x14ac:dyDescent="0.35">
      <c r="B234" s="19" t="s">
        <v>189</v>
      </c>
      <c r="C234" s="20">
        <v>5.8321858060708109E-2</v>
      </c>
      <c r="D234" s="20">
        <v>9.2785179097802178E-2</v>
      </c>
      <c r="E234" s="20">
        <v>9.3126835037400324E-2</v>
      </c>
      <c r="F234" s="20">
        <v>4.390837510615285E-2</v>
      </c>
      <c r="G234" s="20">
        <v>4.0188629326692163E-2</v>
      </c>
      <c r="H234" s="20">
        <v>4.5268099289048701E-2</v>
      </c>
      <c r="I234" s="20">
        <v>4.2302608442594009E-2</v>
      </c>
      <c r="K234" s="20">
        <v>5.2020080310122931E-2</v>
      </c>
      <c r="L234" s="20">
        <v>6.371710729711548E-2</v>
      </c>
      <c r="N234" s="20">
        <v>4.2168284925317427E-2</v>
      </c>
      <c r="O234" s="20">
        <v>7.3513426005223134E-2</v>
      </c>
      <c r="P234" s="20">
        <v>5.4151852846682863E-2</v>
      </c>
      <c r="Q234" s="20">
        <v>9.259091520196179E-2</v>
      </c>
      <c r="R234" s="20">
        <v>6.2361970685720823E-2</v>
      </c>
      <c r="S234" s="20">
        <v>7.1993039434483319E-2</v>
      </c>
      <c r="T234" s="20">
        <v>5.5413374884006238E-2</v>
      </c>
      <c r="U234" s="20">
        <v>5.0484722119920812E-2</v>
      </c>
      <c r="V234" s="20">
        <v>4.4922844666166029E-2</v>
      </c>
      <c r="W234" s="20">
        <v>4.7883782099961768E-2</v>
      </c>
      <c r="X234" s="20">
        <v>7.7054369729175509E-2</v>
      </c>
      <c r="Y234" s="20">
        <v>6.8844381759735118E-2</v>
      </c>
      <c r="AA234" s="20">
        <v>4.744934351926753E-2</v>
      </c>
      <c r="AB234" s="20">
        <v>4.6329985548449207E-2</v>
      </c>
      <c r="AC234" s="20">
        <v>5.7536104108242003E-2</v>
      </c>
      <c r="AD234" s="20">
        <v>8.3603175872062993E-2</v>
      </c>
      <c r="AF234" s="20">
        <v>5.3348189762447089E-2</v>
      </c>
      <c r="AG234" s="20">
        <v>7.8832084060422788E-2</v>
      </c>
      <c r="AI234" s="20">
        <v>6.0632428712025978E-3</v>
      </c>
      <c r="AJ234" s="20">
        <v>5.6236045169398063E-2</v>
      </c>
      <c r="AK234" s="20">
        <v>6.4308648318955955E-2</v>
      </c>
      <c r="AL234" s="20">
        <v>9.5718570956539489E-2</v>
      </c>
      <c r="AM234" s="20">
        <v>6.7354127324733282E-2</v>
      </c>
      <c r="AN234" s="20">
        <v>8.6404587933414906E-2</v>
      </c>
      <c r="AO234" s="20">
        <v>4.6851116039063417E-2</v>
      </c>
      <c r="AP234" s="20">
        <v>5.3457820555708399E-2</v>
      </c>
      <c r="AQ234" s="20">
        <v>9.666823795616937E-2</v>
      </c>
      <c r="AS234" s="20">
        <v>5.8493449770205541E-2</v>
      </c>
      <c r="AT234" s="20">
        <v>5.5079256015187858E-2</v>
      </c>
    </row>
    <row r="235" spans="2:46" x14ac:dyDescent="0.35">
      <c r="B235" s="19" t="s">
        <v>190</v>
      </c>
      <c r="C235" s="20">
        <v>6.4168890803597833E-2</v>
      </c>
      <c r="D235" s="20">
        <v>0.1096608844399439</v>
      </c>
      <c r="E235" s="20">
        <v>9.0699862709304163E-2</v>
      </c>
      <c r="F235" s="20">
        <v>6.7377411106943633E-2</v>
      </c>
      <c r="G235" s="20">
        <v>6.9002608978975297E-2</v>
      </c>
      <c r="H235" s="20">
        <v>3.9590200376710592E-2</v>
      </c>
      <c r="I235" s="20">
        <v>2.230181627758444E-2</v>
      </c>
      <c r="K235" s="20">
        <v>6.5035670352573724E-2</v>
      </c>
      <c r="L235" s="20">
        <v>6.3583168170887258E-2</v>
      </c>
      <c r="N235" s="20">
        <v>4.0445274410185472E-2</v>
      </c>
      <c r="O235" s="20">
        <v>2.9904287430572302E-2</v>
      </c>
      <c r="P235" s="20">
        <v>5.4172652065641043E-2</v>
      </c>
      <c r="Q235" s="20">
        <v>6.6719001264904626E-2</v>
      </c>
      <c r="R235" s="20">
        <v>6.2553941055879539E-2</v>
      </c>
      <c r="S235" s="20">
        <v>8.1315192865030098E-2</v>
      </c>
      <c r="T235" s="20">
        <v>6.0306471155996098E-2</v>
      </c>
      <c r="U235" s="20">
        <v>6.2346391884087589E-2</v>
      </c>
      <c r="V235" s="20">
        <v>8.7652589594932592E-2</v>
      </c>
      <c r="W235" s="20">
        <v>6.4039426243220912E-2</v>
      </c>
      <c r="X235" s="20">
        <v>4.0641166410797173E-2</v>
      </c>
      <c r="Y235" s="20">
        <v>7.9719878480097983E-2</v>
      </c>
      <c r="AA235" s="20">
        <v>5.6492581074302523E-2</v>
      </c>
      <c r="AB235" s="20">
        <v>4.7849799722568163E-2</v>
      </c>
      <c r="AC235" s="20">
        <v>6.3458972039338424E-2</v>
      </c>
      <c r="AD235" s="20">
        <v>8.9677718089809025E-2</v>
      </c>
      <c r="AF235" s="20">
        <v>5.3060774841515258E-2</v>
      </c>
      <c r="AG235" s="20">
        <v>0.1065057145755941</v>
      </c>
      <c r="AI235" s="20">
        <v>1.334722559402998E-2</v>
      </c>
      <c r="AJ235" s="20">
        <v>7.4311303040846072E-2</v>
      </c>
      <c r="AK235" s="20">
        <v>6.2412259285601207E-2</v>
      </c>
      <c r="AL235" s="20">
        <v>0.11720032811181361</v>
      </c>
      <c r="AM235" s="20">
        <v>8.1547183637234705E-2</v>
      </c>
      <c r="AN235" s="20">
        <v>0</v>
      </c>
      <c r="AO235" s="20">
        <v>4.9948785125847578E-2</v>
      </c>
      <c r="AP235" s="20">
        <v>4.3006277464253347E-2</v>
      </c>
      <c r="AQ235" s="20">
        <v>7.6761726760712801E-2</v>
      </c>
      <c r="AS235" s="20">
        <v>6.1831771711001723E-2</v>
      </c>
      <c r="AT235" s="20">
        <v>0.1083338867260271</v>
      </c>
    </row>
    <row r="236" spans="2:46" x14ac:dyDescent="0.35">
      <c r="B236" s="19" t="s">
        <v>191</v>
      </c>
      <c r="C236" s="20">
        <v>0.1054740648104702</v>
      </c>
      <c r="D236" s="20">
        <v>0.12642200097341899</v>
      </c>
      <c r="E236" s="20">
        <v>0.11797678355073039</v>
      </c>
      <c r="F236" s="20">
        <v>0.1282858011255987</v>
      </c>
      <c r="G236" s="20">
        <v>0.1133150990729439</v>
      </c>
      <c r="H236" s="20">
        <v>7.9593686684851117E-2</v>
      </c>
      <c r="I236" s="20">
        <v>7.3841570213205532E-2</v>
      </c>
      <c r="K236" s="20">
        <v>0.1016466156894875</v>
      </c>
      <c r="L236" s="20">
        <v>0.10963967118396351</v>
      </c>
      <c r="N236" s="20">
        <v>0.10361661979964951</v>
      </c>
      <c r="O236" s="20">
        <v>7.5558625061264775E-2</v>
      </c>
      <c r="P236" s="20">
        <v>0.14051235445657581</v>
      </c>
      <c r="Q236" s="20">
        <v>9.8905987965109507E-2</v>
      </c>
      <c r="R236" s="20">
        <v>0.1113525116137332</v>
      </c>
      <c r="S236" s="20">
        <v>0.13448305956412809</v>
      </c>
      <c r="T236" s="20">
        <v>0.1021558888851791</v>
      </c>
      <c r="U236" s="20">
        <v>9.0623416580542682E-2</v>
      </c>
      <c r="V236" s="20">
        <v>9.6160883905351907E-2</v>
      </c>
      <c r="W236" s="20">
        <v>9.9447564502308253E-2</v>
      </c>
      <c r="X236" s="20">
        <v>7.317904590172046E-2</v>
      </c>
      <c r="Y236" s="20">
        <v>0.13691882498104971</v>
      </c>
      <c r="AA236" s="20">
        <v>0.113071179555696</v>
      </c>
      <c r="AB236" s="20">
        <v>0.10650652243201281</v>
      </c>
      <c r="AC236" s="20">
        <v>0.11558492896928491</v>
      </c>
      <c r="AD236" s="20">
        <v>8.7235456871992148E-2</v>
      </c>
      <c r="AF236" s="20">
        <v>0.1000134602479493</v>
      </c>
      <c r="AG236" s="20">
        <v>0.12612945630817951</v>
      </c>
      <c r="AI236" s="20">
        <v>2.116313640617537E-2</v>
      </c>
      <c r="AJ236" s="20">
        <v>0.1090361072571098</v>
      </c>
      <c r="AK236" s="20">
        <v>8.6651292708727512E-2</v>
      </c>
      <c r="AL236" s="20">
        <v>0.1072019661825066</v>
      </c>
      <c r="AM236" s="20">
        <v>0.1116512641745768</v>
      </c>
      <c r="AN236" s="20">
        <v>0.1330556768231321</v>
      </c>
      <c r="AO236" s="20">
        <v>5.0433709488225037E-2</v>
      </c>
      <c r="AP236" s="20">
        <v>0.265412483771025</v>
      </c>
      <c r="AQ236" s="20">
        <v>0.1118776013658795</v>
      </c>
      <c r="AS236" s="20">
        <v>0.1058667722705228</v>
      </c>
      <c r="AT236" s="20">
        <v>9.8052995243723531E-2</v>
      </c>
    </row>
    <row r="237" spans="2:46" x14ac:dyDescent="0.35">
      <c r="B237" s="19" t="s">
        <v>192</v>
      </c>
      <c r="C237" s="20">
        <v>7.1930416388400337E-2</v>
      </c>
      <c r="D237" s="20">
        <v>9.2670803805902757E-2</v>
      </c>
      <c r="E237" s="20">
        <v>8.3329170718552309E-2</v>
      </c>
      <c r="F237" s="20">
        <v>8.2728525256349203E-2</v>
      </c>
      <c r="G237" s="20">
        <v>5.630474980990486E-2</v>
      </c>
      <c r="H237" s="20">
        <v>5.2468036899221589E-2</v>
      </c>
      <c r="I237" s="20">
        <v>6.5799151261786301E-2</v>
      </c>
      <c r="K237" s="20">
        <v>8.0185877783307269E-2</v>
      </c>
      <c r="L237" s="20">
        <v>6.3125156005814906E-2</v>
      </c>
      <c r="N237" s="20">
        <v>5.8117333779578603E-2</v>
      </c>
      <c r="O237" s="20">
        <v>9.9077579994625284E-2</v>
      </c>
      <c r="P237" s="20">
        <v>6.5482501767433157E-2</v>
      </c>
      <c r="Q237" s="20">
        <v>5.2997789201259707E-2</v>
      </c>
      <c r="R237" s="20">
        <v>4.1409763719626923E-2</v>
      </c>
      <c r="S237" s="20">
        <v>5.6223524852123077E-2</v>
      </c>
      <c r="T237" s="20">
        <v>0.1305091880503316</v>
      </c>
      <c r="U237" s="20">
        <v>7.9784330198613945E-2</v>
      </c>
      <c r="V237" s="20">
        <v>0.108675709416889</v>
      </c>
      <c r="W237" s="20">
        <v>4.3322165167697102E-2</v>
      </c>
      <c r="X237" s="20">
        <v>7.6413651116268286E-2</v>
      </c>
      <c r="Y237" s="20">
        <v>6.6837759698499158E-2</v>
      </c>
      <c r="AA237" s="20">
        <v>7.2367324453459073E-2</v>
      </c>
      <c r="AB237" s="20">
        <v>5.5669416412141681E-2</v>
      </c>
      <c r="AC237" s="20">
        <v>8.1188195643038974E-2</v>
      </c>
      <c r="AD237" s="20">
        <v>8.0695150769488022E-2</v>
      </c>
      <c r="AF237" s="20">
        <v>6.830456902274526E-2</v>
      </c>
      <c r="AG237" s="20">
        <v>8.5121571058780265E-2</v>
      </c>
      <c r="AI237" s="20">
        <v>2.4190312652813909E-2</v>
      </c>
      <c r="AJ237" s="20">
        <v>8.7586831564262765E-2</v>
      </c>
      <c r="AK237" s="20">
        <v>8.6914441115332128E-2</v>
      </c>
      <c r="AL237" s="20">
        <v>4.6638310507027728E-2</v>
      </c>
      <c r="AM237" s="20">
        <v>9.1459494540357691E-2</v>
      </c>
      <c r="AN237" s="20">
        <v>6.6922079758591324E-2</v>
      </c>
      <c r="AO237" s="20">
        <v>3.6772657031717053E-2</v>
      </c>
      <c r="AP237" s="20">
        <v>9.3852793732643894E-2</v>
      </c>
      <c r="AQ237" s="20">
        <v>8.932777708866492E-2</v>
      </c>
      <c r="AS237" s="20">
        <v>7.1477728876015251E-2</v>
      </c>
      <c r="AT237" s="20">
        <v>8.0484940717929943E-2</v>
      </c>
    </row>
    <row r="238" spans="2:46" x14ac:dyDescent="0.35">
      <c r="B238" s="19" t="s">
        <v>193</v>
      </c>
      <c r="C238" s="20">
        <v>7.1936863622249131E-2</v>
      </c>
      <c r="D238" s="20">
        <v>7.3207830700274701E-2</v>
      </c>
      <c r="E238" s="20">
        <v>8.5183848267056092E-2</v>
      </c>
      <c r="F238" s="20">
        <v>7.2433651142160702E-2</v>
      </c>
      <c r="G238" s="20">
        <v>5.1512540702976548E-2</v>
      </c>
      <c r="H238" s="20">
        <v>7.3857094343306576E-2</v>
      </c>
      <c r="I238" s="20">
        <v>7.5212702444155455E-2</v>
      </c>
      <c r="K238" s="20">
        <v>7.2084462953519696E-2</v>
      </c>
      <c r="L238" s="20">
        <v>7.2084917080110028E-2</v>
      </c>
      <c r="N238" s="20">
        <v>4.4672308551150702E-2</v>
      </c>
      <c r="O238" s="20">
        <v>5.6655558618274877E-2</v>
      </c>
      <c r="P238" s="20">
        <v>7.447695939300486E-2</v>
      </c>
      <c r="Q238" s="20">
        <v>0.1127185643068449</v>
      </c>
      <c r="R238" s="20">
        <v>7.7886376728314555E-2</v>
      </c>
      <c r="S238" s="20">
        <v>4.7771561335698147E-2</v>
      </c>
      <c r="T238" s="20">
        <v>7.2289667862870083E-2</v>
      </c>
      <c r="U238" s="20">
        <v>6.5908687407855618E-2</v>
      </c>
      <c r="V238" s="20">
        <v>7.0596641999210133E-2</v>
      </c>
      <c r="W238" s="20">
        <v>7.9022209318807546E-2</v>
      </c>
      <c r="X238" s="20">
        <v>0.11712050356623011</v>
      </c>
      <c r="Y238" s="20">
        <v>5.6505483280351237E-2</v>
      </c>
      <c r="AA238" s="20">
        <v>7.6036639867370692E-2</v>
      </c>
      <c r="AB238" s="20">
        <v>8.3585602445874305E-2</v>
      </c>
      <c r="AC238" s="20">
        <v>7.4030279707934826E-2</v>
      </c>
      <c r="AD238" s="20">
        <v>5.3114437555731371E-2</v>
      </c>
      <c r="AF238" s="20">
        <v>6.9368019731268799E-2</v>
      </c>
      <c r="AG238" s="20">
        <v>8.1177614188421773E-2</v>
      </c>
      <c r="AI238" s="20">
        <v>8.3290607402728645E-2</v>
      </c>
      <c r="AJ238" s="20">
        <v>8.5203443665011327E-2</v>
      </c>
      <c r="AK238" s="20">
        <v>6.4930448707578733E-2</v>
      </c>
      <c r="AL238" s="20">
        <v>2.3385731922014999E-2</v>
      </c>
      <c r="AM238" s="20">
        <v>0.1090166251626498</v>
      </c>
      <c r="AN238" s="20">
        <v>1.7226347858109389E-2</v>
      </c>
      <c r="AO238" s="20">
        <v>5.2588090294273448E-3</v>
      </c>
      <c r="AP238" s="20">
        <v>6.8412205883799343E-2</v>
      </c>
      <c r="AQ238" s="20">
        <v>5.9743911492916663E-2</v>
      </c>
      <c r="AS238" s="20">
        <v>7.0311342950499858E-2</v>
      </c>
      <c r="AT238" s="20">
        <v>0.1026546452137231</v>
      </c>
    </row>
    <row r="239" spans="2:46" x14ac:dyDescent="0.35">
      <c r="B239" s="19" t="s">
        <v>194</v>
      </c>
      <c r="C239" s="20">
        <v>6.805044858412021E-2</v>
      </c>
      <c r="D239" s="20">
        <v>5.3446532276354188E-2</v>
      </c>
      <c r="E239" s="20">
        <v>0.1008524399371251</v>
      </c>
      <c r="F239" s="20">
        <v>6.0676643496723873E-2</v>
      </c>
      <c r="G239" s="20">
        <v>5.9293261564512492E-2</v>
      </c>
      <c r="H239" s="20">
        <v>5.5033541196777648E-2</v>
      </c>
      <c r="I239" s="20">
        <v>7.3025968289542512E-2</v>
      </c>
      <c r="K239" s="20">
        <v>6.8402053068704977E-2</v>
      </c>
      <c r="L239" s="20">
        <v>6.7983521332995928E-2</v>
      </c>
      <c r="N239" s="20">
        <v>3.90262134758773E-2</v>
      </c>
      <c r="O239" s="20">
        <v>8.280879431072706E-2</v>
      </c>
      <c r="P239" s="20">
        <v>4.5753673141788763E-2</v>
      </c>
      <c r="Q239" s="20">
        <v>3.5204607957487921E-2</v>
      </c>
      <c r="R239" s="20">
        <v>8.3565882329200161E-2</v>
      </c>
      <c r="S239" s="20">
        <v>3.8750917263929978E-2</v>
      </c>
      <c r="T239" s="20">
        <v>7.0741978801872996E-2</v>
      </c>
      <c r="U239" s="20">
        <v>9.247851587562797E-2</v>
      </c>
      <c r="V239" s="20">
        <v>7.8071211421208236E-2</v>
      </c>
      <c r="W239" s="20">
        <v>7.44666450251395E-2</v>
      </c>
      <c r="X239" s="20">
        <v>8.3132729061525204E-2</v>
      </c>
      <c r="Y239" s="20">
        <v>6.1512728738555879E-2</v>
      </c>
      <c r="AA239" s="20">
        <v>9.0293685103260343E-2</v>
      </c>
      <c r="AB239" s="20">
        <v>7.4822122349516934E-2</v>
      </c>
      <c r="AC239" s="20">
        <v>5.6039458600378643E-2</v>
      </c>
      <c r="AD239" s="20">
        <v>4.8032570509582199E-2</v>
      </c>
      <c r="AF239" s="20">
        <v>6.1198495457046767E-2</v>
      </c>
      <c r="AG239" s="20">
        <v>9.3993608052819463E-2</v>
      </c>
      <c r="AI239" s="20">
        <v>0.1749924281770765</v>
      </c>
      <c r="AJ239" s="20">
        <v>5.9507772241722857E-2</v>
      </c>
      <c r="AK239" s="20">
        <v>3.9394898796247309E-2</v>
      </c>
      <c r="AL239" s="20">
        <v>1.813690285785096E-2</v>
      </c>
      <c r="AM239" s="20">
        <v>8.1329893527109745E-2</v>
      </c>
      <c r="AN239" s="20">
        <v>1.7885573739801309E-2</v>
      </c>
      <c r="AO239" s="20">
        <v>6.2014886983415337E-3</v>
      </c>
      <c r="AP239" s="20">
        <v>5.1391320667273532E-2</v>
      </c>
      <c r="AQ239" s="20">
        <v>4.1756925704901228E-2</v>
      </c>
      <c r="AS239" s="20">
        <v>6.8866541679331095E-2</v>
      </c>
      <c r="AT239" s="20">
        <v>5.2628577984332257E-2</v>
      </c>
    </row>
    <row r="240" spans="2:46" x14ac:dyDescent="0.35">
      <c r="B240" s="19" t="s">
        <v>195</v>
      </c>
      <c r="C240" s="20">
        <v>4.270193216070358E-2</v>
      </c>
      <c r="D240" s="20">
        <v>3.0042338908695641E-2</v>
      </c>
      <c r="E240" s="20">
        <v>3.5289567508428918E-2</v>
      </c>
      <c r="F240" s="20">
        <v>4.256914104368853E-2</v>
      </c>
      <c r="G240" s="20">
        <v>3.5909940334367868E-2</v>
      </c>
      <c r="H240" s="20">
        <v>4.1438035867542612E-2</v>
      </c>
      <c r="I240" s="20">
        <v>6.3603060974515735E-2</v>
      </c>
      <c r="K240" s="20">
        <v>4.4672294535049673E-2</v>
      </c>
      <c r="L240" s="20">
        <v>4.0951453968331823E-2</v>
      </c>
      <c r="N240" s="20">
        <v>2.9159931828021381E-2</v>
      </c>
      <c r="O240" s="20">
        <v>1.301280670291869E-2</v>
      </c>
      <c r="P240" s="20">
        <v>4.5752456980891171E-2</v>
      </c>
      <c r="Q240" s="20">
        <v>1.030212148924776E-2</v>
      </c>
      <c r="R240" s="20">
        <v>2.220782365256058E-2</v>
      </c>
      <c r="S240" s="20">
        <v>4.0577094473085829E-2</v>
      </c>
      <c r="T240" s="20">
        <v>3.116738570602141E-2</v>
      </c>
      <c r="U240" s="20">
        <v>4.7796887676569443E-2</v>
      </c>
      <c r="V240" s="20">
        <v>8.3362698459693615E-2</v>
      </c>
      <c r="W240" s="20">
        <v>4.1640469005089907E-2</v>
      </c>
      <c r="X240" s="20">
        <v>4.3624744510288048E-2</v>
      </c>
      <c r="Y240" s="20">
        <v>4.7121803678785011E-2</v>
      </c>
      <c r="AA240" s="20">
        <v>7.1720976339085113E-2</v>
      </c>
      <c r="AB240" s="20">
        <v>2.7979570189156259E-2</v>
      </c>
      <c r="AC240" s="20">
        <v>4.7350429924063762E-2</v>
      </c>
      <c r="AD240" s="20">
        <v>2.289629321884985E-2</v>
      </c>
      <c r="AF240" s="20">
        <v>4.212596916792416E-2</v>
      </c>
      <c r="AG240" s="20">
        <v>4.5811090069399027E-2</v>
      </c>
      <c r="AI240" s="20">
        <v>0.17128812577901109</v>
      </c>
      <c r="AJ240" s="20">
        <v>1.7072371200030481E-2</v>
      </c>
      <c r="AK240" s="20">
        <v>6.2331420446866178E-3</v>
      </c>
      <c r="AL240" s="20">
        <v>1.460007919266062E-2</v>
      </c>
      <c r="AM240" s="20">
        <v>4.5392894698984471E-2</v>
      </c>
      <c r="AN240" s="20">
        <v>0</v>
      </c>
      <c r="AO240" s="20">
        <v>5.8482920981052901E-3</v>
      </c>
      <c r="AP240" s="20">
        <v>1.8589960237215038E-2</v>
      </c>
      <c r="AQ240" s="20">
        <v>2.030378390477269E-2</v>
      </c>
      <c r="AS240" s="20">
        <v>4.2483822892240987E-2</v>
      </c>
      <c r="AT240" s="20">
        <v>4.6823585602674467E-2</v>
      </c>
    </row>
    <row r="241" spans="2:46" ht="29" x14ac:dyDescent="0.35">
      <c r="B241" s="19" t="s">
        <v>202</v>
      </c>
      <c r="C241" s="20">
        <v>8.9670740688069794E-2</v>
      </c>
      <c r="D241" s="20">
        <v>4.0130262014966778E-2</v>
      </c>
      <c r="E241" s="20">
        <v>8.5361986983700483E-2</v>
      </c>
      <c r="F241" s="20">
        <v>6.0662969187777263E-2</v>
      </c>
      <c r="G241" s="20">
        <v>7.78980058778002E-2</v>
      </c>
      <c r="H241" s="20">
        <v>8.8405107441451525E-2</v>
      </c>
      <c r="I241" s="20">
        <v>0.16014325915098959</v>
      </c>
      <c r="K241" s="20">
        <v>8.6984087761594248E-2</v>
      </c>
      <c r="L241" s="20">
        <v>9.2658258386303802E-2</v>
      </c>
      <c r="N241" s="20">
        <v>5.7282304800277579E-2</v>
      </c>
      <c r="O241" s="20">
        <v>7.1883107950860198E-2</v>
      </c>
      <c r="P241" s="20">
        <v>2.7590156185502979E-2</v>
      </c>
      <c r="Q241" s="20">
        <v>8.7898007386284741E-2</v>
      </c>
      <c r="R241" s="20">
        <v>0.1160191735458015</v>
      </c>
      <c r="S241" s="20">
        <v>0.10948314182666161</v>
      </c>
      <c r="T241" s="20">
        <v>2.4636109523315949E-2</v>
      </c>
      <c r="U241" s="20">
        <v>9.8851310641387038E-2</v>
      </c>
      <c r="V241" s="20">
        <v>0.1019428886334483</v>
      </c>
      <c r="W241" s="20">
        <v>0.1216346642809852</v>
      </c>
      <c r="X241" s="20">
        <v>0.10074483376960409</v>
      </c>
      <c r="Y241" s="20">
        <v>7.9660077792697528E-2</v>
      </c>
      <c r="AA241" s="20">
        <v>0.1303770323454764</v>
      </c>
      <c r="AB241" s="20">
        <v>8.4141316172438613E-2</v>
      </c>
      <c r="AC241" s="20">
        <v>9.3125544541479449E-2</v>
      </c>
      <c r="AD241" s="20">
        <v>4.9051470622152683E-2</v>
      </c>
      <c r="AF241" s="20">
        <v>9.1280253377637482E-2</v>
      </c>
      <c r="AG241" s="20">
        <v>8.5249850973623101E-2</v>
      </c>
      <c r="AI241" s="20">
        <v>0.48282348509586182</v>
      </c>
      <c r="AJ241" s="20">
        <v>2.492244680334714E-2</v>
      </c>
      <c r="AK241" s="20">
        <v>2.1448419814865911E-2</v>
      </c>
      <c r="AL241" s="20">
        <v>9.4102405079356539E-3</v>
      </c>
      <c r="AM241" s="20">
        <v>3.8808002012358178E-2</v>
      </c>
      <c r="AN241" s="20">
        <v>4.9756582211067817E-2</v>
      </c>
      <c r="AO241" s="20">
        <v>0</v>
      </c>
      <c r="AP241" s="20">
        <v>3.403294782341168E-2</v>
      </c>
      <c r="AQ241" s="20">
        <v>2.8582685933353599E-2</v>
      </c>
      <c r="AS241" s="20">
        <v>9.118657403483392E-2</v>
      </c>
      <c r="AT241" s="20">
        <v>6.1025741898319302E-2</v>
      </c>
    </row>
    <row r="243" spans="2:46" ht="130.5" x14ac:dyDescent="0.35">
      <c r="B243" s="17" t="s">
        <v>204</v>
      </c>
    </row>
    <row r="244" spans="2:46" x14ac:dyDescent="0.35">
      <c r="B244" s="18" t="s">
        <v>16</v>
      </c>
    </row>
    <row r="245" spans="2:46" ht="29" x14ac:dyDescent="0.35">
      <c r="B245" s="19" t="s">
        <v>201</v>
      </c>
      <c r="C245" s="20">
        <v>0.29737597133901339</v>
      </c>
      <c r="D245" s="20">
        <v>0.1690727609464806</v>
      </c>
      <c r="E245" s="20">
        <v>0.17608537583725589</v>
      </c>
      <c r="F245" s="20">
        <v>0.30414326784142742</v>
      </c>
      <c r="G245" s="20">
        <v>0.32626748946249001</v>
      </c>
      <c r="H245" s="20">
        <v>0.35535160786321512</v>
      </c>
      <c r="I245" s="20">
        <v>0.41340008671646711</v>
      </c>
      <c r="K245" s="20">
        <v>0.29671356116480041</v>
      </c>
      <c r="L245" s="20">
        <v>0.29811543497120607</v>
      </c>
      <c r="N245" s="20">
        <v>0.35789871154895159</v>
      </c>
      <c r="O245" s="20">
        <v>0.37790895384285472</v>
      </c>
      <c r="P245" s="20">
        <v>0.34101737517324671</v>
      </c>
      <c r="Q245" s="20">
        <v>0.27657508974939149</v>
      </c>
      <c r="R245" s="20">
        <v>0.32208449764904162</v>
      </c>
      <c r="S245" s="20">
        <v>0.30712015514751051</v>
      </c>
      <c r="T245" s="20">
        <v>0.26689721914175968</v>
      </c>
      <c r="U245" s="20">
        <v>0.29373730205968052</v>
      </c>
      <c r="V245" s="20">
        <v>0.23799880056912251</v>
      </c>
      <c r="W245" s="20">
        <v>0.2745549991970741</v>
      </c>
      <c r="X245" s="20">
        <v>0.33019253352356559</v>
      </c>
      <c r="Y245" s="20">
        <v>0.27991618003093632</v>
      </c>
      <c r="AA245" s="20">
        <v>0.2269012717891859</v>
      </c>
      <c r="AB245" s="20">
        <v>0.29737501114568993</v>
      </c>
      <c r="AC245" s="20">
        <v>0.34035517436174528</v>
      </c>
      <c r="AD245" s="20">
        <v>0.33436218329224859</v>
      </c>
      <c r="AF245" s="20">
        <v>0.32732611447220822</v>
      </c>
      <c r="AG245" s="20">
        <v>0.18020832166206821</v>
      </c>
      <c r="AI245" s="20">
        <v>0.30871015657709411</v>
      </c>
      <c r="AJ245" s="20">
        <v>0.15208115800138711</v>
      </c>
      <c r="AK245" s="20">
        <v>1.4377960595189251E-2</v>
      </c>
      <c r="AL245" s="20">
        <v>0.16263813735116209</v>
      </c>
      <c r="AM245" s="20">
        <v>0.47347226604478693</v>
      </c>
      <c r="AN245" s="20">
        <v>0.29812748131278771</v>
      </c>
      <c r="AO245" s="20">
        <v>0.65061083165993028</v>
      </c>
      <c r="AP245" s="20">
        <v>0.2234206102976489</v>
      </c>
      <c r="AQ245" s="20">
        <v>0.35896378198864981</v>
      </c>
      <c r="AS245" s="20">
        <v>0.29715999715017638</v>
      </c>
      <c r="AT245" s="20">
        <v>0.30145727776432962</v>
      </c>
    </row>
    <row r="246" spans="2:46" x14ac:dyDescent="0.35">
      <c r="B246" s="19" t="s">
        <v>187</v>
      </c>
      <c r="C246" s="20">
        <v>7.3121049039627198E-2</v>
      </c>
      <c r="D246" s="20">
        <v>6.0405825269104402E-2</v>
      </c>
      <c r="E246" s="20">
        <v>5.2216748429165398E-2</v>
      </c>
      <c r="F246" s="20">
        <v>5.4411563465635179E-2</v>
      </c>
      <c r="G246" s="20">
        <v>8.7615461073917877E-2</v>
      </c>
      <c r="H246" s="20">
        <v>8.4582920119020827E-2</v>
      </c>
      <c r="I246" s="20">
        <v>9.4309509849423531E-2</v>
      </c>
      <c r="K246" s="20">
        <v>7.7046949906942608E-2</v>
      </c>
      <c r="L246" s="20">
        <v>6.9584680131392296E-2</v>
      </c>
      <c r="N246" s="20">
        <v>7.5614524670686231E-2</v>
      </c>
      <c r="O246" s="20">
        <v>7.3702932724691514E-2</v>
      </c>
      <c r="P246" s="20">
        <v>4.2862354050417967E-2</v>
      </c>
      <c r="Q246" s="20">
        <v>9.0207695268557778E-2</v>
      </c>
      <c r="R246" s="20">
        <v>8.8010608460099643E-2</v>
      </c>
      <c r="S246" s="20">
        <v>6.6257869342133235E-2</v>
      </c>
      <c r="T246" s="20">
        <v>9.2494840362591646E-2</v>
      </c>
      <c r="U246" s="20">
        <v>7.9455861822991372E-2</v>
      </c>
      <c r="V246" s="20">
        <v>8.980821889380966E-2</v>
      </c>
      <c r="W246" s="20">
        <v>6.8090855089286292E-2</v>
      </c>
      <c r="X246" s="20">
        <v>4.1262107161843267E-2</v>
      </c>
      <c r="Y246" s="20">
        <v>5.5719673432118012E-2</v>
      </c>
      <c r="AA246" s="20">
        <v>7.6789506539915189E-2</v>
      </c>
      <c r="AB246" s="20">
        <v>7.5286711024757119E-2</v>
      </c>
      <c r="AC246" s="20">
        <v>7.477785869794093E-2</v>
      </c>
      <c r="AD246" s="20">
        <v>6.5931027676687723E-2</v>
      </c>
      <c r="AF246" s="20">
        <v>7.3054208184895927E-2</v>
      </c>
      <c r="AG246" s="20">
        <v>6.7987890353891134E-2</v>
      </c>
      <c r="AI246" s="20">
        <v>8.9222806651717779E-2</v>
      </c>
      <c r="AJ246" s="20">
        <v>6.9177358393259961E-2</v>
      </c>
      <c r="AK246" s="20">
        <v>0</v>
      </c>
      <c r="AL246" s="20">
        <v>7.719376840352217E-2</v>
      </c>
      <c r="AM246" s="20">
        <v>8.5530806761669853E-2</v>
      </c>
      <c r="AN246" s="20">
        <v>6.7221960614113341E-2</v>
      </c>
      <c r="AO246" s="20">
        <v>9.7717966531466596E-2</v>
      </c>
      <c r="AP246" s="20">
        <v>5.8309433818454069E-2</v>
      </c>
      <c r="AQ246" s="20">
        <v>7.0709507942625441E-2</v>
      </c>
      <c r="AS246" s="20">
        <v>7.3455371720147308E-2</v>
      </c>
      <c r="AT246" s="20">
        <v>6.6803288054009174E-2</v>
      </c>
    </row>
    <row r="247" spans="2:46" x14ac:dyDescent="0.35">
      <c r="B247" s="19" t="s">
        <v>188</v>
      </c>
      <c r="C247" s="20">
        <v>6.792388920562073E-2</v>
      </c>
      <c r="D247" s="20">
        <v>7.1914477702909416E-2</v>
      </c>
      <c r="E247" s="20">
        <v>9.3402665724661688E-2</v>
      </c>
      <c r="F247" s="20">
        <v>7.2713434698934071E-2</v>
      </c>
      <c r="G247" s="20">
        <v>5.1339615290016308E-2</v>
      </c>
      <c r="H247" s="20">
        <v>7.0943760924331342E-2</v>
      </c>
      <c r="I247" s="20">
        <v>5.2142567627134692E-2</v>
      </c>
      <c r="K247" s="20">
        <v>6.3801695568303091E-2</v>
      </c>
      <c r="L247" s="20">
        <v>7.2224780863144905E-2</v>
      </c>
      <c r="N247" s="20">
        <v>6.1474387318778981E-2</v>
      </c>
      <c r="O247" s="20">
        <v>6.7816893290950253E-2</v>
      </c>
      <c r="P247" s="20">
        <v>8.4492866745496248E-2</v>
      </c>
      <c r="Q247" s="20">
        <v>7.8981114362941529E-2</v>
      </c>
      <c r="R247" s="20">
        <v>9.6134389574354259E-2</v>
      </c>
      <c r="S247" s="20">
        <v>5.1943860084832413E-2</v>
      </c>
      <c r="T247" s="20">
        <v>9.0040466795704599E-2</v>
      </c>
      <c r="U247" s="20">
        <v>7.0100300906204158E-2</v>
      </c>
      <c r="V247" s="20">
        <v>4.7643434987457892E-2</v>
      </c>
      <c r="W247" s="20">
        <v>5.6999675866220553E-2</v>
      </c>
      <c r="X247" s="20">
        <v>7.2768540047008196E-2</v>
      </c>
      <c r="Y247" s="20">
        <v>6.365693737884251E-2</v>
      </c>
      <c r="AA247" s="20">
        <v>6.3074133778830227E-2</v>
      </c>
      <c r="AB247" s="20">
        <v>6.9742517171041352E-2</v>
      </c>
      <c r="AC247" s="20">
        <v>6.0795082757028419E-2</v>
      </c>
      <c r="AD247" s="20">
        <v>7.7988864703590177E-2</v>
      </c>
      <c r="AF247" s="20">
        <v>7.0844255120306454E-2</v>
      </c>
      <c r="AG247" s="20">
        <v>5.7967168717677257E-2</v>
      </c>
      <c r="AI247" s="20">
        <v>9.5400178640193789E-2</v>
      </c>
      <c r="AJ247" s="20">
        <v>6.8139342802289546E-2</v>
      </c>
      <c r="AK247" s="20">
        <v>1.365258789003026E-2</v>
      </c>
      <c r="AL247" s="20">
        <v>5.9053905461085417E-2</v>
      </c>
      <c r="AM247" s="20">
        <v>6.1668320130538773E-2</v>
      </c>
      <c r="AN247" s="20">
        <v>7.0709485648825052E-2</v>
      </c>
      <c r="AO247" s="20">
        <v>3.6158943051561629E-2</v>
      </c>
      <c r="AP247" s="20">
        <v>9.3831870834704095E-2</v>
      </c>
      <c r="AQ247" s="20">
        <v>9.8257991317620114E-2</v>
      </c>
      <c r="AS247" s="20">
        <v>6.811792987206805E-2</v>
      </c>
      <c r="AT247" s="20">
        <v>6.4257064836430483E-2</v>
      </c>
    </row>
    <row r="248" spans="2:46" x14ac:dyDescent="0.35">
      <c r="B248" s="19" t="s">
        <v>189</v>
      </c>
      <c r="C248" s="20">
        <v>8.0282725198840305E-2</v>
      </c>
      <c r="D248" s="20">
        <v>0.1236857532521219</v>
      </c>
      <c r="E248" s="20">
        <v>0.1009865622212653</v>
      </c>
      <c r="F248" s="20">
        <v>6.379887412050185E-2</v>
      </c>
      <c r="G248" s="20">
        <v>8.0194591172557339E-2</v>
      </c>
      <c r="H248" s="20">
        <v>4.5253978441039983E-2</v>
      </c>
      <c r="I248" s="20">
        <v>7.1521036500886856E-2</v>
      </c>
      <c r="K248" s="20">
        <v>8.7024562715574821E-2</v>
      </c>
      <c r="L248" s="20">
        <v>7.402588976990937E-2</v>
      </c>
      <c r="N248" s="20">
        <v>7.9337693210420807E-2</v>
      </c>
      <c r="O248" s="20">
        <v>6.8265137155623101E-2</v>
      </c>
      <c r="P248" s="20">
        <v>9.5626248377880307E-2</v>
      </c>
      <c r="Q248" s="20">
        <v>0.13406886431606821</v>
      </c>
      <c r="R248" s="20">
        <v>0.1004839084355594</v>
      </c>
      <c r="S248" s="20">
        <v>6.1870828348419907E-2</v>
      </c>
      <c r="T248" s="20">
        <v>8.310707346833425E-2</v>
      </c>
      <c r="U248" s="20">
        <v>0.1082887086643376</v>
      </c>
      <c r="V248" s="20">
        <v>5.4363232372987867E-2</v>
      </c>
      <c r="W248" s="20">
        <v>6.0717754062996107E-2</v>
      </c>
      <c r="X248" s="20">
        <v>5.9628854122802062E-2</v>
      </c>
      <c r="Y248" s="20">
        <v>0.1013167668486047</v>
      </c>
      <c r="AA248" s="20">
        <v>6.9001534672400416E-2</v>
      </c>
      <c r="AB248" s="20">
        <v>7.0344121059526518E-2</v>
      </c>
      <c r="AC248" s="20">
        <v>8.9253525451605004E-2</v>
      </c>
      <c r="AD248" s="20">
        <v>9.4595417708611074E-2</v>
      </c>
      <c r="AF248" s="20">
        <v>7.6654747695871855E-2</v>
      </c>
      <c r="AG248" s="20">
        <v>9.365269953219188E-2</v>
      </c>
      <c r="AI248" s="20">
        <v>7.0747433455413608E-2</v>
      </c>
      <c r="AJ248" s="20">
        <v>7.1467413425113924E-2</v>
      </c>
      <c r="AK248" s="20">
        <v>1.5948244110094059E-2</v>
      </c>
      <c r="AL248" s="20">
        <v>0.11321399607159049</v>
      </c>
      <c r="AM248" s="20">
        <v>9.671164273243564E-2</v>
      </c>
      <c r="AN248" s="20">
        <v>0.1244722783426124</v>
      </c>
      <c r="AO248" s="20">
        <v>5.8133181540480333E-2</v>
      </c>
      <c r="AP248" s="20">
        <v>8.8966934480008003E-2</v>
      </c>
      <c r="AQ248" s="20">
        <v>9.0315584303130567E-2</v>
      </c>
      <c r="AS248" s="20">
        <v>7.8631313227517555E-2</v>
      </c>
      <c r="AT248" s="20">
        <v>0.1114897797348173</v>
      </c>
    </row>
    <row r="249" spans="2:46" x14ac:dyDescent="0.35">
      <c r="B249" s="19" t="s">
        <v>190</v>
      </c>
      <c r="C249" s="20">
        <v>7.9484824915443841E-2</v>
      </c>
      <c r="D249" s="20">
        <v>0.1182066472969108</v>
      </c>
      <c r="E249" s="20">
        <v>8.9461319604014447E-2</v>
      </c>
      <c r="F249" s="20">
        <v>0.1015759906490819</v>
      </c>
      <c r="G249" s="20">
        <v>7.7638373015987708E-2</v>
      </c>
      <c r="H249" s="20">
        <v>5.2614289735883113E-2</v>
      </c>
      <c r="I249" s="20">
        <v>4.7145752813555833E-2</v>
      </c>
      <c r="K249" s="20">
        <v>7.0214338473832488E-2</v>
      </c>
      <c r="L249" s="20">
        <v>8.8859598685555707E-2</v>
      </c>
      <c r="N249" s="20">
        <v>4.8087873044060599E-2</v>
      </c>
      <c r="O249" s="20">
        <v>9.7485359303954869E-2</v>
      </c>
      <c r="P249" s="20">
        <v>0.12705597620330811</v>
      </c>
      <c r="Q249" s="20">
        <v>6.5484316667504164E-2</v>
      </c>
      <c r="R249" s="20">
        <v>6.2804841335567019E-2</v>
      </c>
      <c r="S249" s="20">
        <v>7.966212175580499E-2</v>
      </c>
      <c r="T249" s="20">
        <v>4.4465720175289679E-2</v>
      </c>
      <c r="U249" s="20">
        <v>6.1670799716331007E-2</v>
      </c>
      <c r="V249" s="20">
        <v>9.1320964881780348E-2</v>
      </c>
      <c r="W249" s="20">
        <v>8.7191169476988337E-2</v>
      </c>
      <c r="X249" s="20">
        <v>0.1013345293876681</v>
      </c>
      <c r="Y249" s="20">
        <v>0.10110587161655191</v>
      </c>
      <c r="AA249" s="20">
        <v>7.503515424410416E-2</v>
      </c>
      <c r="AB249" s="20">
        <v>7.9340621189834537E-2</v>
      </c>
      <c r="AC249" s="20">
        <v>9.319113314274946E-2</v>
      </c>
      <c r="AD249" s="20">
        <v>7.2885939338376296E-2</v>
      </c>
      <c r="AF249" s="20">
        <v>7.4597792923062567E-2</v>
      </c>
      <c r="AG249" s="20">
        <v>0.1000906530847583</v>
      </c>
      <c r="AI249" s="20">
        <v>7.7542995486144767E-2</v>
      </c>
      <c r="AJ249" s="20">
        <v>0.1010458842010972</v>
      </c>
      <c r="AK249" s="20">
        <v>2.2153491663837521E-2</v>
      </c>
      <c r="AL249" s="20">
        <v>0.1234378379527232</v>
      </c>
      <c r="AM249" s="20">
        <v>6.5092956654462575E-2</v>
      </c>
      <c r="AN249" s="20">
        <v>3.3252956448778313E-2</v>
      </c>
      <c r="AO249" s="20">
        <v>3.9639056166492742E-2</v>
      </c>
      <c r="AP249" s="20">
        <v>6.6776800542053302E-2</v>
      </c>
      <c r="AQ249" s="20">
        <v>0.13225494422596021</v>
      </c>
      <c r="AS249" s="20">
        <v>7.8888776179734291E-2</v>
      </c>
      <c r="AT249" s="20">
        <v>9.0748474279987293E-2</v>
      </c>
    </row>
    <row r="250" spans="2:46" x14ac:dyDescent="0.35">
      <c r="B250" s="19" t="s">
        <v>191</v>
      </c>
      <c r="C250" s="20">
        <v>0.13419560781107259</v>
      </c>
      <c r="D250" s="20">
        <v>0.16436238657243121</v>
      </c>
      <c r="E250" s="20">
        <v>0.14933258042973621</v>
      </c>
      <c r="F250" s="20">
        <v>0.13712433704008101</v>
      </c>
      <c r="G250" s="20">
        <v>0.1373083769100229</v>
      </c>
      <c r="H250" s="20">
        <v>0.13482853285579541</v>
      </c>
      <c r="I250" s="20">
        <v>9.6497033190890244E-2</v>
      </c>
      <c r="K250" s="20">
        <v>0.14499115607972471</v>
      </c>
      <c r="L250" s="20">
        <v>0.12224804501145679</v>
      </c>
      <c r="N250" s="20">
        <v>0.14413737791176279</v>
      </c>
      <c r="O250" s="20">
        <v>0.14548041204088261</v>
      </c>
      <c r="P250" s="20">
        <v>0.13071350768612899</v>
      </c>
      <c r="Q250" s="20">
        <v>0.1122221090231382</v>
      </c>
      <c r="R250" s="20">
        <v>0.1075747693290037</v>
      </c>
      <c r="S250" s="20">
        <v>0.16980328006083331</v>
      </c>
      <c r="T250" s="20">
        <v>0.17323412949725531</v>
      </c>
      <c r="U250" s="20">
        <v>0.1060481120484069</v>
      </c>
      <c r="V250" s="20">
        <v>0.16114637321539019</v>
      </c>
      <c r="W250" s="20">
        <v>0.13203776898367581</v>
      </c>
      <c r="X250" s="20">
        <v>0.11018489035802539</v>
      </c>
      <c r="Y250" s="20">
        <v>0.11318290645742959</v>
      </c>
      <c r="AA250" s="20">
        <v>0.139664243486115</v>
      </c>
      <c r="AB250" s="20">
        <v>0.14493404455120401</v>
      </c>
      <c r="AC250" s="20">
        <v>0.12672810223485839</v>
      </c>
      <c r="AD250" s="20">
        <v>0.1236728330521735</v>
      </c>
      <c r="AF250" s="20">
        <v>0.1340734947318051</v>
      </c>
      <c r="AG250" s="20">
        <v>0.13741007054876611</v>
      </c>
      <c r="AI250" s="20">
        <v>0.1331822112818733</v>
      </c>
      <c r="AJ250" s="20">
        <v>0.1669512693727114</v>
      </c>
      <c r="AK250" s="20">
        <v>4.8063753619290342E-2</v>
      </c>
      <c r="AL250" s="20">
        <v>0.16146620930317671</v>
      </c>
      <c r="AM250" s="20">
        <v>9.2303777551680372E-2</v>
      </c>
      <c r="AN250" s="20">
        <v>0.1846390368309597</v>
      </c>
      <c r="AO250" s="20">
        <v>8.5088360972940896E-2</v>
      </c>
      <c r="AP250" s="20">
        <v>0.2317920874234668</v>
      </c>
      <c r="AQ250" s="20">
        <v>0.1125473271803006</v>
      </c>
      <c r="AS250" s="20">
        <v>0.1369384607647465</v>
      </c>
      <c r="AT250" s="20">
        <v>8.2363379877719495E-2</v>
      </c>
    </row>
    <row r="251" spans="2:46" x14ac:dyDescent="0.35">
      <c r="B251" s="19" t="s">
        <v>192</v>
      </c>
      <c r="C251" s="20">
        <v>6.9631086929422006E-2</v>
      </c>
      <c r="D251" s="20">
        <v>9.9587354966849548E-2</v>
      </c>
      <c r="E251" s="20">
        <v>7.797870513463348E-2</v>
      </c>
      <c r="F251" s="20">
        <v>6.970324331301353E-2</v>
      </c>
      <c r="G251" s="20">
        <v>6.4485557209051983E-2</v>
      </c>
      <c r="H251" s="20">
        <v>6.5013070269033635E-2</v>
      </c>
      <c r="I251" s="20">
        <v>5.0102955366385572E-2</v>
      </c>
      <c r="K251" s="20">
        <v>6.6001705472961095E-2</v>
      </c>
      <c r="L251" s="20">
        <v>7.3457717770642514E-2</v>
      </c>
      <c r="N251" s="20">
        <v>3.2030492766906941E-2</v>
      </c>
      <c r="O251" s="20">
        <v>5.7377351757110097E-2</v>
      </c>
      <c r="P251" s="20">
        <v>7.0361513176896776E-2</v>
      </c>
      <c r="Q251" s="20">
        <v>9.1004337310427577E-2</v>
      </c>
      <c r="R251" s="20">
        <v>6.7089609304246872E-2</v>
      </c>
      <c r="S251" s="20">
        <v>6.8915963528813115E-2</v>
      </c>
      <c r="T251" s="20">
        <v>8.5176077568632713E-2</v>
      </c>
      <c r="U251" s="20">
        <v>6.3029123380141425E-2</v>
      </c>
      <c r="V251" s="20">
        <v>7.6702156854529427E-2</v>
      </c>
      <c r="W251" s="20">
        <v>5.8067908319316013E-2</v>
      </c>
      <c r="X251" s="20">
        <v>5.0688874997702818E-2</v>
      </c>
      <c r="Y251" s="20">
        <v>0.12218728034484561</v>
      </c>
      <c r="AA251" s="20">
        <v>8.5180383852568084E-2</v>
      </c>
      <c r="AB251" s="20">
        <v>6.1609765004574997E-2</v>
      </c>
      <c r="AC251" s="20">
        <v>5.5340298825650239E-2</v>
      </c>
      <c r="AD251" s="20">
        <v>7.3315539007030861E-2</v>
      </c>
      <c r="AF251" s="20">
        <v>6.3343343375127537E-2</v>
      </c>
      <c r="AG251" s="20">
        <v>9.3270178200266216E-2</v>
      </c>
      <c r="AI251" s="20">
        <v>5.8332182172592971E-2</v>
      </c>
      <c r="AJ251" s="20">
        <v>0.13755306692552111</v>
      </c>
      <c r="AK251" s="20">
        <v>2.6782323634702648E-2</v>
      </c>
      <c r="AL251" s="20">
        <v>7.8243793707801892E-2</v>
      </c>
      <c r="AM251" s="20">
        <v>3.1150240405033419E-2</v>
      </c>
      <c r="AN251" s="20">
        <v>3.6841465502106839E-2</v>
      </c>
      <c r="AO251" s="20">
        <v>1.922422224630873E-2</v>
      </c>
      <c r="AP251" s="20">
        <v>8.6607451189075632E-2</v>
      </c>
      <c r="AQ251" s="20">
        <v>5.9359724550377489E-2</v>
      </c>
      <c r="AS251" s="20">
        <v>6.99511645380924E-2</v>
      </c>
      <c r="AT251" s="20">
        <v>6.3582517848551873E-2</v>
      </c>
    </row>
    <row r="252" spans="2:46" x14ac:dyDescent="0.35">
      <c r="B252" s="19" t="s">
        <v>193</v>
      </c>
      <c r="C252" s="20">
        <v>7.6129944640561595E-2</v>
      </c>
      <c r="D252" s="20">
        <v>8.2422958614615779E-2</v>
      </c>
      <c r="E252" s="20">
        <v>0.1076487358731047</v>
      </c>
      <c r="F252" s="20">
        <v>0.10706150966937519</v>
      </c>
      <c r="G252" s="20">
        <v>6.6935577825507867E-2</v>
      </c>
      <c r="H252" s="20">
        <v>5.6498712933272917E-2</v>
      </c>
      <c r="I252" s="20">
        <v>4.1876589553190922E-2</v>
      </c>
      <c r="K252" s="20">
        <v>7.6386922344195946E-2</v>
      </c>
      <c r="L252" s="20">
        <v>7.618822850721553E-2</v>
      </c>
      <c r="N252" s="20">
        <v>0.1006862247929082</v>
      </c>
      <c r="O252" s="20">
        <v>5.6851993348804218E-2</v>
      </c>
      <c r="P252" s="20">
        <v>2.7894719284437E-2</v>
      </c>
      <c r="Q252" s="20">
        <v>4.1540386739483758E-2</v>
      </c>
      <c r="R252" s="20">
        <v>7.7213812084773556E-2</v>
      </c>
      <c r="S252" s="20">
        <v>8.1918262342430437E-2</v>
      </c>
      <c r="T252" s="20">
        <v>6.4734168562865929E-2</v>
      </c>
      <c r="U252" s="20">
        <v>5.3753292410863351E-2</v>
      </c>
      <c r="V252" s="20">
        <v>0.1048765939855357</v>
      </c>
      <c r="W252" s="20">
        <v>8.4646355990215916E-2</v>
      </c>
      <c r="X252" s="20">
        <v>0.10532273059224311</v>
      </c>
      <c r="Y252" s="20">
        <v>4.1932949515485478E-2</v>
      </c>
      <c r="AA252" s="20">
        <v>0.10453647453873149</v>
      </c>
      <c r="AB252" s="20">
        <v>8.2288606707668077E-2</v>
      </c>
      <c r="AC252" s="20">
        <v>4.9458620450489973E-2</v>
      </c>
      <c r="AD252" s="20">
        <v>6.3065161922316315E-2</v>
      </c>
      <c r="AF252" s="20">
        <v>6.7489937023805527E-2</v>
      </c>
      <c r="AG252" s="20">
        <v>0.1112450540784982</v>
      </c>
      <c r="AI252" s="20">
        <v>9.2325029941903058E-2</v>
      </c>
      <c r="AJ252" s="20">
        <v>0.1080161797761609</v>
      </c>
      <c r="AK252" s="20">
        <v>0.1103395489776466</v>
      </c>
      <c r="AL252" s="20">
        <v>0.10992801238825051</v>
      </c>
      <c r="AM252" s="20">
        <v>4.2458649745125122E-2</v>
      </c>
      <c r="AN252" s="20">
        <v>0.13497875308874879</v>
      </c>
      <c r="AO252" s="20">
        <v>0</v>
      </c>
      <c r="AP252" s="20">
        <v>6.557471022222007E-2</v>
      </c>
      <c r="AQ252" s="20">
        <v>3.5758254946583412E-2</v>
      </c>
      <c r="AS252" s="20">
        <v>7.5007295475110244E-2</v>
      </c>
      <c r="AT252" s="20">
        <v>9.7344865168809219E-2</v>
      </c>
    </row>
    <row r="253" spans="2:46" x14ac:dyDescent="0.35">
      <c r="B253" s="19" t="s">
        <v>194</v>
      </c>
      <c r="C253" s="20">
        <v>4.5077050166585093E-2</v>
      </c>
      <c r="D253" s="20">
        <v>5.6497515521536611E-2</v>
      </c>
      <c r="E253" s="20">
        <v>5.5663614114658241E-2</v>
      </c>
      <c r="F253" s="20">
        <v>2.3472553235494329E-2</v>
      </c>
      <c r="G253" s="20">
        <v>4.7169018354193591E-2</v>
      </c>
      <c r="H253" s="20">
        <v>3.1123993082657189E-2</v>
      </c>
      <c r="I253" s="20">
        <v>5.4100413267046017E-2</v>
      </c>
      <c r="K253" s="20">
        <v>3.7837865323779397E-2</v>
      </c>
      <c r="L253" s="20">
        <v>5.1333813984116343E-2</v>
      </c>
      <c r="N253" s="20">
        <v>4.7653308552517627E-2</v>
      </c>
      <c r="O253" s="20">
        <v>1.5748283411788789E-2</v>
      </c>
      <c r="P253" s="20">
        <v>4.3568846130311999E-2</v>
      </c>
      <c r="Q253" s="20">
        <v>5.7645624566147947E-2</v>
      </c>
      <c r="R253" s="20">
        <v>2.07395821657303E-2</v>
      </c>
      <c r="S253" s="20">
        <v>2.9234668070034019E-2</v>
      </c>
      <c r="T253" s="20">
        <v>2.571888874628964E-2</v>
      </c>
      <c r="U253" s="20">
        <v>5.1687521362166977E-2</v>
      </c>
      <c r="V253" s="20">
        <v>5.9583287373091633E-2</v>
      </c>
      <c r="W253" s="20">
        <v>5.9992448922655789E-2</v>
      </c>
      <c r="X253" s="20">
        <v>3.9299722591845533E-2</v>
      </c>
      <c r="Y253" s="20">
        <v>6.0876907223538043E-2</v>
      </c>
      <c r="AA253" s="20">
        <v>6.2717252950925034E-2</v>
      </c>
      <c r="AB253" s="20">
        <v>5.0342007858034228E-2</v>
      </c>
      <c r="AC253" s="20">
        <v>2.728997363637143E-2</v>
      </c>
      <c r="AD253" s="20">
        <v>3.6529254120019998E-2</v>
      </c>
      <c r="AF253" s="20">
        <v>4.1201000404772432E-2</v>
      </c>
      <c r="AG253" s="20">
        <v>5.8991734866122102E-2</v>
      </c>
      <c r="AI253" s="20">
        <v>2.4627685974334661E-2</v>
      </c>
      <c r="AJ253" s="20">
        <v>5.1721240451609203E-2</v>
      </c>
      <c r="AK253" s="20">
        <v>0.1899098397533662</v>
      </c>
      <c r="AL253" s="20">
        <v>7.1470543612523099E-2</v>
      </c>
      <c r="AM253" s="20">
        <v>1.108444652866097E-2</v>
      </c>
      <c r="AN253" s="20">
        <v>1.436914291186105E-2</v>
      </c>
      <c r="AO253" s="20">
        <v>1.342743783081895E-2</v>
      </c>
      <c r="AP253" s="20">
        <v>6.1626970347752177E-2</v>
      </c>
      <c r="AQ253" s="20">
        <v>2.6045830939993509E-2</v>
      </c>
      <c r="AS253" s="20">
        <v>4.5077626612645597E-2</v>
      </c>
      <c r="AT253" s="20">
        <v>4.5066156952802333E-2</v>
      </c>
    </row>
    <row r="254" spans="2:46" x14ac:dyDescent="0.35">
      <c r="B254" s="19" t="s">
        <v>195</v>
      </c>
      <c r="C254" s="20">
        <v>3.2387433607247051E-2</v>
      </c>
      <c r="D254" s="20">
        <v>1.8140819072050271E-2</v>
      </c>
      <c r="E254" s="20">
        <v>5.1694807413049437E-2</v>
      </c>
      <c r="F254" s="20">
        <v>2.83145778844811E-2</v>
      </c>
      <c r="G254" s="20">
        <v>2.1593582476510879E-2</v>
      </c>
      <c r="H254" s="20">
        <v>4.4490880000421243E-2</v>
      </c>
      <c r="I254" s="20">
        <v>3.0185307090256769E-2</v>
      </c>
      <c r="K254" s="20">
        <v>3.6309443562129833E-2</v>
      </c>
      <c r="L254" s="20">
        <v>2.8689423336944769E-2</v>
      </c>
      <c r="N254" s="20">
        <v>1.687507016218967E-2</v>
      </c>
      <c r="O254" s="20">
        <v>3.9362683123339827E-2</v>
      </c>
      <c r="P254" s="20">
        <v>8.6650627883528963E-3</v>
      </c>
      <c r="Q254" s="20">
        <v>3.1640740424296619E-2</v>
      </c>
      <c r="R254" s="20">
        <v>1.5537853082297369E-2</v>
      </c>
      <c r="S254" s="20">
        <v>2.8050984369786262E-2</v>
      </c>
      <c r="T254" s="20">
        <v>4.7701431594870482E-2</v>
      </c>
      <c r="U254" s="20">
        <v>6.5253342919073476E-2</v>
      </c>
      <c r="V254" s="20">
        <v>3.6216103750426061E-2</v>
      </c>
      <c r="W254" s="20">
        <v>4.706722710103866E-2</v>
      </c>
      <c r="X254" s="20">
        <v>2.8264250837634189E-2</v>
      </c>
      <c r="Y254" s="20">
        <v>1.5226141996790571E-2</v>
      </c>
      <c r="AA254" s="20">
        <v>3.5917395185942738E-2</v>
      </c>
      <c r="AB254" s="20">
        <v>3.2313361601554867E-2</v>
      </c>
      <c r="AC254" s="20">
        <v>3.3573893116791008E-2</v>
      </c>
      <c r="AD254" s="20">
        <v>2.7823747553376871E-2</v>
      </c>
      <c r="AF254" s="20">
        <v>2.8712804102269378E-2</v>
      </c>
      <c r="AG254" s="20">
        <v>4.7322214037857808E-2</v>
      </c>
      <c r="AI254" s="20">
        <v>2.9492753772067271E-2</v>
      </c>
      <c r="AJ254" s="20">
        <v>3.6417057646251728E-2</v>
      </c>
      <c r="AK254" s="20">
        <v>0.20748952169707269</v>
      </c>
      <c r="AL254" s="20">
        <v>1.89653830162516E-2</v>
      </c>
      <c r="AM254" s="20">
        <v>1.710492300433001E-2</v>
      </c>
      <c r="AN254" s="20">
        <v>0</v>
      </c>
      <c r="AO254" s="20">
        <v>0</v>
      </c>
      <c r="AP254" s="20">
        <v>1.191346545643681E-2</v>
      </c>
      <c r="AQ254" s="20">
        <v>0</v>
      </c>
      <c r="AS254" s="20">
        <v>3.3578206529336588E-2</v>
      </c>
      <c r="AT254" s="20">
        <v>9.8851651455211173E-3</v>
      </c>
    </row>
    <row r="255" spans="2:46" ht="29" x14ac:dyDescent="0.35">
      <c r="B255" s="19" t="s">
        <v>202</v>
      </c>
      <c r="C255" s="20">
        <v>4.4390417146566073E-2</v>
      </c>
      <c r="D255" s="20">
        <v>3.5703500784989413E-2</v>
      </c>
      <c r="E255" s="20">
        <v>4.5528885218455037E-2</v>
      </c>
      <c r="F255" s="20">
        <v>3.768064808197432E-2</v>
      </c>
      <c r="G255" s="20">
        <v>3.9452357209743633E-2</v>
      </c>
      <c r="H255" s="20">
        <v>5.9298253775329372E-2</v>
      </c>
      <c r="I255" s="20">
        <v>4.8718748024762462E-2</v>
      </c>
      <c r="K255" s="20">
        <v>4.367179938775561E-2</v>
      </c>
      <c r="L255" s="20">
        <v>4.5272386968415491E-2</v>
      </c>
      <c r="N255" s="20">
        <v>3.6204336020816512E-2</v>
      </c>
      <c r="O255" s="20">
        <v>0</v>
      </c>
      <c r="P255" s="20">
        <v>2.774153038352279E-2</v>
      </c>
      <c r="Q255" s="20">
        <v>2.0629721572042709E-2</v>
      </c>
      <c r="R255" s="20">
        <v>4.2326128579326307E-2</v>
      </c>
      <c r="S255" s="20">
        <v>5.5222006949401797E-2</v>
      </c>
      <c r="T255" s="20">
        <v>2.6429984086406209E-2</v>
      </c>
      <c r="U255" s="20">
        <v>4.6975634709803323E-2</v>
      </c>
      <c r="V255" s="20">
        <v>4.0340833115868599E-2</v>
      </c>
      <c r="W255" s="20">
        <v>7.0633836990532509E-2</v>
      </c>
      <c r="X255" s="20">
        <v>6.1052966379661712E-2</v>
      </c>
      <c r="Y255" s="20">
        <v>4.4878385154856919E-2</v>
      </c>
      <c r="AA255" s="20">
        <v>6.1182648961281769E-2</v>
      </c>
      <c r="AB255" s="20">
        <v>3.6423232686114318E-2</v>
      </c>
      <c r="AC255" s="20">
        <v>4.9236337324769848E-2</v>
      </c>
      <c r="AD255" s="20">
        <v>2.9830031625568489E-2</v>
      </c>
      <c r="AF255" s="20">
        <v>4.2702301965874968E-2</v>
      </c>
      <c r="AG255" s="20">
        <v>5.1854014917902667E-2</v>
      </c>
      <c r="AI255" s="20">
        <v>2.041656604666469E-2</v>
      </c>
      <c r="AJ255" s="20">
        <v>3.7430029004597853E-2</v>
      </c>
      <c r="AK255" s="20">
        <v>0.35128272805877042</v>
      </c>
      <c r="AL255" s="20">
        <v>2.4388412731912831E-2</v>
      </c>
      <c r="AM255" s="20">
        <v>2.3421970441276429E-2</v>
      </c>
      <c r="AN255" s="20">
        <v>3.5387439299206763E-2</v>
      </c>
      <c r="AO255" s="20">
        <v>0</v>
      </c>
      <c r="AP255" s="20">
        <v>1.1179665388180059E-2</v>
      </c>
      <c r="AQ255" s="20">
        <v>1.5787052604758781E-2</v>
      </c>
      <c r="AS255" s="20">
        <v>4.3193857930425059E-2</v>
      </c>
      <c r="AT255" s="20">
        <v>6.7002030337022109E-2</v>
      </c>
    </row>
    <row r="257" spans="2:46" ht="130.5" x14ac:dyDescent="0.35">
      <c r="B257" s="17" t="s">
        <v>205</v>
      </c>
    </row>
    <row r="258" spans="2:46" x14ac:dyDescent="0.35">
      <c r="B258" s="18" t="s">
        <v>16</v>
      </c>
    </row>
    <row r="259" spans="2:46" ht="29" x14ac:dyDescent="0.35">
      <c r="B259" s="19" t="s">
        <v>201</v>
      </c>
      <c r="C259" s="20">
        <v>0.38617500792164489</v>
      </c>
      <c r="D259" s="20">
        <v>0.38313278724939559</v>
      </c>
      <c r="E259" s="20">
        <v>0.25011344847704542</v>
      </c>
      <c r="F259" s="20">
        <v>0.34685915529492423</v>
      </c>
      <c r="G259" s="20">
        <v>0.43422818936794949</v>
      </c>
      <c r="H259" s="20">
        <v>0.41338405453539001</v>
      </c>
      <c r="I259" s="20">
        <v>0.47320124631070459</v>
      </c>
      <c r="K259" s="20">
        <v>0.35639259766331571</v>
      </c>
      <c r="L259" s="20">
        <v>0.4127622636500014</v>
      </c>
      <c r="N259" s="20">
        <v>0.47022199742440401</v>
      </c>
      <c r="O259" s="20">
        <v>0.37311379238839909</v>
      </c>
      <c r="P259" s="20">
        <v>0.4158755078100333</v>
      </c>
      <c r="Q259" s="20">
        <v>0.36600864420656581</v>
      </c>
      <c r="R259" s="20">
        <v>0.36777877161140149</v>
      </c>
      <c r="S259" s="20">
        <v>0.36276466049047329</v>
      </c>
      <c r="T259" s="20">
        <v>0.44388597989109257</v>
      </c>
      <c r="U259" s="20">
        <v>0.33781204316447239</v>
      </c>
      <c r="V259" s="20">
        <v>0.36155996000038593</v>
      </c>
      <c r="W259" s="20">
        <v>0.41896266756154887</v>
      </c>
      <c r="X259" s="20">
        <v>0.39443127638553988</v>
      </c>
      <c r="Y259" s="20">
        <v>0.32910039709371908</v>
      </c>
      <c r="AA259" s="20">
        <v>0.40395239089719559</v>
      </c>
      <c r="AB259" s="20">
        <v>0.46061165362533141</v>
      </c>
      <c r="AC259" s="20">
        <v>0.34823822790181441</v>
      </c>
      <c r="AD259" s="20">
        <v>0.32051523454424302</v>
      </c>
      <c r="AF259" s="20">
        <v>0.3920220074894305</v>
      </c>
      <c r="AG259" s="20">
        <v>0.3670471591455855</v>
      </c>
      <c r="AI259" s="20">
        <v>0.32591391940710179</v>
      </c>
      <c r="AJ259" s="20">
        <v>0.50327727644012932</v>
      </c>
      <c r="AK259" s="20">
        <v>0.61679062471157142</v>
      </c>
      <c r="AL259" s="20">
        <v>0.64959078808476967</v>
      </c>
      <c r="AM259" s="20">
        <v>1.8084892641780551E-2</v>
      </c>
      <c r="AN259" s="20">
        <v>0.66280895712799548</v>
      </c>
      <c r="AO259" s="20">
        <v>0.66774553911507051</v>
      </c>
      <c r="AP259" s="20">
        <v>0.35764699363577618</v>
      </c>
      <c r="AQ259" s="20">
        <v>0.3006707238788261</v>
      </c>
      <c r="AS259" s="20">
        <v>0.38949918814060641</v>
      </c>
      <c r="AT259" s="20">
        <v>0.32335732512535698</v>
      </c>
    </row>
    <row r="260" spans="2:46" x14ac:dyDescent="0.35">
      <c r="B260" s="19" t="s">
        <v>187</v>
      </c>
      <c r="C260" s="20">
        <v>4.7801774226362947E-2</v>
      </c>
      <c r="D260" s="20">
        <v>6.4015456256218073E-2</v>
      </c>
      <c r="E260" s="20">
        <v>4.5170207796313498E-2</v>
      </c>
      <c r="F260" s="20">
        <v>3.8433137017383392E-2</v>
      </c>
      <c r="G260" s="20">
        <v>4.9267516868333361E-2</v>
      </c>
      <c r="H260" s="20">
        <v>5.2919156377497993E-2</v>
      </c>
      <c r="I260" s="20">
        <v>4.2119022360807383E-2</v>
      </c>
      <c r="K260" s="20">
        <v>4.5661902030566567E-2</v>
      </c>
      <c r="L260" s="20">
        <v>5.0085349181751372E-2</v>
      </c>
      <c r="N260" s="20">
        <v>4.2833932339492807E-2</v>
      </c>
      <c r="O260" s="20">
        <v>2.8547590539247679E-2</v>
      </c>
      <c r="P260" s="20">
        <v>1.7920467480573261E-2</v>
      </c>
      <c r="Q260" s="20">
        <v>5.7604400469548969E-2</v>
      </c>
      <c r="R260" s="20">
        <v>4.5470053044501531E-2</v>
      </c>
      <c r="S260" s="20">
        <v>3.916422838650551E-2</v>
      </c>
      <c r="T260" s="20">
        <v>3.9540261683285498E-2</v>
      </c>
      <c r="U260" s="20">
        <v>4.4543228042600913E-2</v>
      </c>
      <c r="V260" s="20">
        <v>6.7378971615342495E-2</v>
      </c>
      <c r="W260" s="20">
        <v>5.3072480850892133E-2</v>
      </c>
      <c r="X260" s="20">
        <v>4.2295326442983783E-2</v>
      </c>
      <c r="Y260" s="20">
        <v>5.8483087230075052E-2</v>
      </c>
      <c r="AA260" s="20">
        <v>3.3869407330679363E-2</v>
      </c>
      <c r="AB260" s="20">
        <v>5.6797604114690231E-2</v>
      </c>
      <c r="AC260" s="20">
        <v>3.6629162101217402E-2</v>
      </c>
      <c r="AD260" s="20">
        <v>6.3628427612518357E-2</v>
      </c>
      <c r="AF260" s="20">
        <v>4.6120325677055568E-2</v>
      </c>
      <c r="AG260" s="20">
        <v>5.5309133007244438E-2</v>
      </c>
      <c r="AI260" s="20">
        <v>7.084163622131906E-2</v>
      </c>
      <c r="AJ260" s="20">
        <v>4.1210510725495079E-2</v>
      </c>
      <c r="AK260" s="20">
        <v>5.739231615032854E-2</v>
      </c>
      <c r="AL260" s="20">
        <v>7.0888221472601112E-2</v>
      </c>
      <c r="AM260" s="20">
        <v>1.6090953881410911E-2</v>
      </c>
      <c r="AN260" s="20">
        <v>1.638151425544259E-2</v>
      </c>
      <c r="AO260" s="20">
        <v>7.1067158463332974E-2</v>
      </c>
      <c r="AP260" s="20">
        <v>8.0147953576198361E-2</v>
      </c>
      <c r="AQ260" s="20">
        <v>2.8348166976949859E-2</v>
      </c>
      <c r="AS260" s="20">
        <v>4.6590650451363583E-2</v>
      </c>
      <c r="AT260" s="20">
        <v>7.0688616729963086E-2</v>
      </c>
    </row>
    <row r="261" spans="2:46" x14ac:dyDescent="0.35">
      <c r="B261" s="19" t="s">
        <v>188</v>
      </c>
      <c r="C261" s="20">
        <v>4.4239279872578377E-2</v>
      </c>
      <c r="D261" s="20">
        <v>3.7234106671289229E-2</v>
      </c>
      <c r="E261" s="20">
        <v>7.8560216336585664E-2</v>
      </c>
      <c r="F261" s="20">
        <v>5.2438891384133518E-2</v>
      </c>
      <c r="G261" s="20">
        <v>2.9452106283025841E-2</v>
      </c>
      <c r="H261" s="20">
        <v>3.1553825194308487E-2</v>
      </c>
      <c r="I261" s="20">
        <v>3.4926866141497093E-2</v>
      </c>
      <c r="K261" s="20">
        <v>4.086568436454116E-2</v>
      </c>
      <c r="L261" s="20">
        <v>4.7713025226279848E-2</v>
      </c>
      <c r="N261" s="20">
        <v>1.6207863056576049E-2</v>
      </c>
      <c r="O261" s="20">
        <v>0.1145283594606364</v>
      </c>
      <c r="P261" s="20">
        <v>5.192375194119863E-2</v>
      </c>
      <c r="Q261" s="20">
        <v>4.8727778356123172E-2</v>
      </c>
      <c r="R261" s="20">
        <v>6.0716316924660778E-2</v>
      </c>
      <c r="S261" s="20">
        <v>4.7369070492321898E-2</v>
      </c>
      <c r="T261" s="20">
        <v>1.2862073927264109E-2</v>
      </c>
      <c r="U261" s="20">
        <v>3.9418940233914262E-2</v>
      </c>
      <c r="V261" s="20">
        <v>5.2581632831300053E-2</v>
      </c>
      <c r="W261" s="20">
        <v>6.0708171290902488E-2</v>
      </c>
      <c r="X261" s="20">
        <v>3.0196153473796991E-2</v>
      </c>
      <c r="Y261" s="20">
        <v>2.4660269965211971E-2</v>
      </c>
      <c r="AA261" s="20">
        <v>4.1528668789655457E-2</v>
      </c>
      <c r="AB261" s="20">
        <v>3.6161173489601517E-2</v>
      </c>
      <c r="AC261" s="20">
        <v>3.091250110887599E-2</v>
      </c>
      <c r="AD261" s="20">
        <v>6.6015538184724207E-2</v>
      </c>
      <c r="AF261" s="20">
        <v>4.5595969689913973E-2</v>
      </c>
      <c r="AG261" s="20">
        <v>3.9872773387897811E-2</v>
      </c>
      <c r="AI261" s="20">
        <v>5.5444153920077503E-2</v>
      </c>
      <c r="AJ261" s="20">
        <v>5.1269528052930023E-2</v>
      </c>
      <c r="AK261" s="20">
        <v>6.2497480601267703E-2</v>
      </c>
      <c r="AL261" s="20">
        <v>5.2389933199149183E-2</v>
      </c>
      <c r="AM261" s="20">
        <v>6.6262955961088627E-3</v>
      </c>
      <c r="AN261" s="20">
        <v>3.3713613621328201E-2</v>
      </c>
      <c r="AO261" s="20">
        <v>5.6095879846902758E-2</v>
      </c>
      <c r="AP261" s="20">
        <v>4.3837402959995678E-2</v>
      </c>
      <c r="AQ261" s="20">
        <v>8.1934149940597903E-2</v>
      </c>
      <c r="AS261" s="20">
        <v>4.288776334889436E-2</v>
      </c>
      <c r="AT261" s="20">
        <v>6.9779151566192341E-2</v>
      </c>
    </row>
    <row r="262" spans="2:46" x14ac:dyDescent="0.35">
      <c r="B262" s="19" t="s">
        <v>189</v>
      </c>
      <c r="C262" s="20">
        <v>3.6378890292383947E-2</v>
      </c>
      <c r="D262" s="20">
        <v>6.5724324561605929E-2</v>
      </c>
      <c r="E262" s="20">
        <v>4.1122248154928272E-2</v>
      </c>
      <c r="F262" s="20">
        <v>4.6328787129917108E-2</v>
      </c>
      <c r="G262" s="20">
        <v>2.652754425952664E-2</v>
      </c>
      <c r="H262" s="20">
        <v>3.6427938246067472E-2</v>
      </c>
      <c r="I262" s="20">
        <v>1.2835118966575401E-2</v>
      </c>
      <c r="K262" s="20">
        <v>3.6256613730743063E-2</v>
      </c>
      <c r="L262" s="20">
        <v>3.664603804010913E-2</v>
      </c>
      <c r="N262" s="20">
        <v>4.3243535536635867E-2</v>
      </c>
      <c r="O262" s="20">
        <v>2.887318114485107E-2</v>
      </c>
      <c r="P262" s="20">
        <v>3.8422948790995767E-2</v>
      </c>
      <c r="Q262" s="20">
        <v>2.2002761158540201E-2</v>
      </c>
      <c r="R262" s="20">
        <v>1.300206062362208E-2</v>
      </c>
      <c r="S262" s="20">
        <v>2.0899233934497521E-2</v>
      </c>
      <c r="T262" s="20">
        <v>3.1788992725189119E-2</v>
      </c>
      <c r="U262" s="20">
        <v>5.9234465045763039E-2</v>
      </c>
      <c r="V262" s="20">
        <v>4.9092603318636081E-2</v>
      </c>
      <c r="W262" s="20">
        <v>3.1916110559688508E-2</v>
      </c>
      <c r="X262" s="20">
        <v>2.8108119392844761E-2</v>
      </c>
      <c r="Y262" s="20">
        <v>5.4445748668181013E-2</v>
      </c>
      <c r="AA262" s="20">
        <v>2.1552519861278149E-2</v>
      </c>
      <c r="AB262" s="20">
        <v>3.0415362033624129E-2</v>
      </c>
      <c r="AC262" s="20">
        <v>2.889068268775331E-2</v>
      </c>
      <c r="AD262" s="20">
        <v>6.5413314359446473E-2</v>
      </c>
      <c r="AF262" s="20">
        <v>3.2807434384825467E-2</v>
      </c>
      <c r="AG262" s="20">
        <v>4.6496088852035142E-2</v>
      </c>
      <c r="AI262" s="20">
        <v>3.5592430861582147E-2</v>
      </c>
      <c r="AJ262" s="20">
        <v>4.8007319962660402E-2</v>
      </c>
      <c r="AK262" s="20">
        <v>2.0470015030547271E-2</v>
      </c>
      <c r="AL262" s="20">
        <v>2.635659494250157E-2</v>
      </c>
      <c r="AM262" s="20">
        <v>1.4921665570054209E-2</v>
      </c>
      <c r="AN262" s="20">
        <v>1.638151425544259E-2</v>
      </c>
      <c r="AO262" s="20">
        <v>5.7955531006523488E-2</v>
      </c>
      <c r="AP262" s="20">
        <v>5.4917754125987393E-2</v>
      </c>
      <c r="AQ262" s="20">
        <v>5.6513814391850839E-2</v>
      </c>
      <c r="AS262" s="20">
        <v>3.5380538517585013E-2</v>
      </c>
      <c r="AT262" s="20">
        <v>5.5244938754709733E-2</v>
      </c>
    </row>
    <row r="263" spans="2:46" x14ac:dyDescent="0.35">
      <c r="B263" s="19" t="s">
        <v>190</v>
      </c>
      <c r="C263" s="20">
        <v>5.4775748410728867E-2</v>
      </c>
      <c r="D263" s="20">
        <v>0.1035266484701839</v>
      </c>
      <c r="E263" s="20">
        <v>9.0058616217984694E-2</v>
      </c>
      <c r="F263" s="20">
        <v>6.5099375850248734E-2</v>
      </c>
      <c r="G263" s="20">
        <v>3.9443861689983248E-2</v>
      </c>
      <c r="H263" s="20">
        <v>1.4693709019475891E-2</v>
      </c>
      <c r="I263" s="20">
        <v>2.4592355311228858E-2</v>
      </c>
      <c r="K263" s="20">
        <v>5.6422879397199123E-2</v>
      </c>
      <c r="L263" s="20">
        <v>5.3389919851275572E-2</v>
      </c>
      <c r="N263" s="20">
        <v>6.755655648604926E-2</v>
      </c>
      <c r="O263" s="20">
        <v>7.0362491436512159E-2</v>
      </c>
      <c r="P263" s="20">
        <v>4.0713936516760953E-2</v>
      </c>
      <c r="Q263" s="20">
        <v>3.1956656195375237E-2</v>
      </c>
      <c r="R263" s="20">
        <v>4.5238707560424023E-2</v>
      </c>
      <c r="S263" s="20">
        <v>5.529333617726466E-2</v>
      </c>
      <c r="T263" s="20">
        <v>5.2569736041695812E-2</v>
      </c>
      <c r="U263" s="20">
        <v>7.3877624813033171E-2</v>
      </c>
      <c r="V263" s="20">
        <v>7.9727868895271128E-2</v>
      </c>
      <c r="W263" s="20">
        <v>3.9443608457972401E-2</v>
      </c>
      <c r="X263" s="20">
        <v>4.2736007522257237E-2</v>
      </c>
      <c r="Y263" s="20">
        <v>4.2686716933007747E-2</v>
      </c>
      <c r="AA263" s="20">
        <v>4.8737004910119099E-2</v>
      </c>
      <c r="AB263" s="20">
        <v>4.6586563071214268E-2</v>
      </c>
      <c r="AC263" s="20">
        <v>7.8184754839998982E-2</v>
      </c>
      <c r="AD263" s="20">
        <v>4.9553291856561578E-2</v>
      </c>
      <c r="AF263" s="20">
        <v>4.4999268070052133E-2</v>
      </c>
      <c r="AG263" s="20">
        <v>8.9286503008508558E-2</v>
      </c>
      <c r="AI263" s="20">
        <v>6.6834685084993892E-2</v>
      </c>
      <c r="AJ263" s="20">
        <v>6.4067287730070852E-2</v>
      </c>
      <c r="AK263" s="20">
        <v>5.0196033052372677E-2</v>
      </c>
      <c r="AL263" s="20">
        <v>4.9397118430410197E-2</v>
      </c>
      <c r="AM263" s="20">
        <v>2.2071793352626341E-2</v>
      </c>
      <c r="AN263" s="20">
        <v>8.3512021490839985E-2</v>
      </c>
      <c r="AO263" s="20">
        <v>1.2187772043944981E-2</v>
      </c>
      <c r="AP263" s="20">
        <v>7.5104104905854049E-2</v>
      </c>
      <c r="AQ263" s="20">
        <v>0.1290931322349467</v>
      </c>
      <c r="AS263" s="20">
        <v>5.1747507729444163E-2</v>
      </c>
      <c r="AT263" s="20">
        <v>0.1120010039677785</v>
      </c>
    </row>
    <row r="264" spans="2:46" x14ac:dyDescent="0.35">
      <c r="B264" s="19" t="s">
        <v>191</v>
      </c>
      <c r="C264" s="20">
        <v>8.4210847177109374E-2</v>
      </c>
      <c r="D264" s="20">
        <v>0.10167752413350351</v>
      </c>
      <c r="E264" s="20">
        <v>0.13263154303215469</v>
      </c>
      <c r="F264" s="20">
        <v>0.1081497721634362</v>
      </c>
      <c r="G264" s="20">
        <v>6.1775296839486758E-2</v>
      </c>
      <c r="H264" s="20">
        <v>6.2063309325890513E-2</v>
      </c>
      <c r="I264" s="20">
        <v>4.6911400463933502E-2</v>
      </c>
      <c r="K264" s="20">
        <v>8.4798458720321074E-2</v>
      </c>
      <c r="L264" s="20">
        <v>8.3979112335205081E-2</v>
      </c>
      <c r="N264" s="20">
        <v>7.0750628165312565E-2</v>
      </c>
      <c r="O264" s="20">
        <v>0.14341574201775339</v>
      </c>
      <c r="P264" s="20">
        <v>6.9289285353960908E-2</v>
      </c>
      <c r="Q264" s="20">
        <v>7.5899021885096521E-2</v>
      </c>
      <c r="R264" s="20">
        <v>7.5567655391215821E-2</v>
      </c>
      <c r="S264" s="20">
        <v>9.7375296428348454E-2</v>
      </c>
      <c r="T264" s="20">
        <v>6.3294874682217561E-2</v>
      </c>
      <c r="U264" s="20">
        <v>7.3141163033094495E-2</v>
      </c>
      <c r="V264" s="20">
        <v>0.10749990734147991</v>
      </c>
      <c r="W264" s="20">
        <v>9.9154547771190191E-2</v>
      </c>
      <c r="X264" s="20">
        <v>5.7095382864750792E-2</v>
      </c>
      <c r="Y264" s="20">
        <v>8.2429118862793097E-2</v>
      </c>
      <c r="AA264" s="20">
        <v>8.8994814476208259E-2</v>
      </c>
      <c r="AB264" s="20">
        <v>6.5062958495966688E-2</v>
      </c>
      <c r="AC264" s="20">
        <v>9.6135824125054517E-2</v>
      </c>
      <c r="AD264" s="20">
        <v>8.9020517658763731E-2</v>
      </c>
      <c r="AF264" s="20">
        <v>7.4979066221188967E-2</v>
      </c>
      <c r="AG264" s="20">
        <v>0.1190805479423484</v>
      </c>
      <c r="AI264" s="20">
        <v>0.1214782100141468</v>
      </c>
      <c r="AJ264" s="20">
        <v>0.10010579687880811</v>
      </c>
      <c r="AK264" s="20">
        <v>4.3269973876694082E-2</v>
      </c>
      <c r="AL264" s="20">
        <v>5.6554674566157571E-2</v>
      </c>
      <c r="AM264" s="20">
        <v>2.3354189020789552E-2</v>
      </c>
      <c r="AN264" s="20">
        <v>3.519898097330066E-2</v>
      </c>
      <c r="AO264" s="20">
        <v>7.7909814374977238E-2</v>
      </c>
      <c r="AP264" s="20">
        <v>0.21332389683912961</v>
      </c>
      <c r="AQ264" s="20">
        <v>8.8568059413345349E-2</v>
      </c>
      <c r="AS264" s="20">
        <v>8.4356864112689556E-2</v>
      </c>
      <c r="AT264" s="20">
        <v>8.145153662895048E-2</v>
      </c>
    </row>
    <row r="265" spans="2:46" x14ac:dyDescent="0.35">
      <c r="B265" s="19" t="s">
        <v>192</v>
      </c>
      <c r="C265" s="20">
        <v>4.9650089466022562E-2</v>
      </c>
      <c r="D265" s="20">
        <v>5.9267568931475292E-2</v>
      </c>
      <c r="E265" s="20">
        <v>8.1287009239598765E-2</v>
      </c>
      <c r="F265" s="20">
        <v>5.2971380212742981E-2</v>
      </c>
      <c r="G265" s="20">
        <v>4.2138326814811347E-2</v>
      </c>
      <c r="H265" s="20">
        <v>4.5007726481911113E-2</v>
      </c>
      <c r="I265" s="20">
        <v>2.4108987350365568E-2</v>
      </c>
      <c r="K265" s="20">
        <v>4.4338450876916367E-2</v>
      </c>
      <c r="L265" s="20">
        <v>5.5038166660645371E-2</v>
      </c>
      <c r="N265" s="20">
        <v>3.181631400412685E-2</v>
      </c>
      <c r="O265" s="20">
        <v>5.7837123584248418E-2</v>
      </c>
      <c r="P265" s="20">
        <v>4.413206326462004E-2</v>
      </c>
      <c r="Q265" s="20">
        <v>3.3284089047104948E-2</v>
      </c>
      <c r="R265" s="20">
        <v>7.0887566902442828E-2</v>
      </c>
      <c r="S265" s="20">
        <v>6.9549032933445804E-2</v>
      </c>
      <c r="T265" s="20">
        <v>5.6941899026113629E-2</v>
      </c>
      <c r="U265" s="20">
        <v>4.1893580685061597E-2</v>
      </c>
      <c r="V265" s="20">
        <v>4.1953096600888827E-2</v>
      </c>
      <c r="W265" s="20">
        <v>3.7632092277556407E-2</v>
      </c>
      <c r="X265" s="20">
        <v>3.081656014054476E-2</v>
      </c>
      <c r="Y265" s="20">
        <v>7.9505306979741397E-2</v>
      </c>
      <c r="AA265" s="20">
        <v>5.0669956524590068E-2</v>
      </c>
      <c r="AB265" s="20">
        <v>3.8872044952901842E-2</v>
      </c>
      <c r="AC265" s="20">
        <v>5.15578459625263E-2</v>
      </c>
      <c r="AD265" s="20">
        <v>5.8408689920966608E-2</v>
      </c>
      <c r="AF265" s="20">
        <v>4.8764295130894877E-2</v>
      </c>
      <c r="AG265" s="20">
        <v>5.1898252348082652E-2</v>
      </c>
      <c r="AI265" s="20">
        <v>5.4264090987452961E-2</v>
      </c>
      <c r="AJ265" s="20">
        <v>6.2535109077264187E-2</v>
      </c>
      <c r="AK265" s="20">
        <v>1.987172111811205E-2</v>
      </c>
      <c r="AL265" s="20">
        <v>2.466215133512327E-2</v>
      </c>
      <c r="AM265" s="20">
        <v>4.1476217789650438E-2</v>
      </c>
      <c r="AN265" s="20">
        <v>0</v>
      </c>
      <c r="AO265" s="20">
        <v>2.1147612212970492E-2</v>
      </c>
      <c r="AP265" s="20">
        <v>7.2708039810846878E-2</v>
      </c>
      <c r="AQ265" s="20">
        <v>0.1111412481405762</v>
      </c>
      <c r="AS265" s="20">
        <v>4.7393492066708717E-2</v>
      </c>
      <c r="AT265" s="20">
        <v>9.2293451224944645E-2</v>
      </c>
    </row>
    <row r="266" spans="2:46" x14ac:dyDescent="0.35">
      <c r="B266" s="19" t="s">
        <v>193</v>
      </c>
      <c r="C266" s="20">
        <v>5.4109336351805627E-2</v>
      </c>
      <c r="D266" s="20">
        <v>3.5188889614603092E-2</v>
      </c>
      <c r="E266" s="20">
        <v>9.4068064764819825E-2</v>
      </c>
      <c r="F266" s="20">
        <v>6.5530394609885356E-2</v>
      </c>
      <c r="G266" s="20">
        <v>4.3881953285475769E-2</v>
      </c>
      <c r="H266" s="20">
        <v>5.8914694182752872E-2</v>
      </c>
      <c r="I266" s="20">
        <v>3.0138295735817621E-2</v>
      </c>
      <c r="K266" s="20">
        <v>6.1487016110702453E-2</v>
      </c>
      <c r="L266" s="20">
        <v>4.7125344164770239E-2</v>
      </c>
      <c r="N266" s="20">
        <v>3.6778799238032497E-2</v>
      </c>
      <c r="O266" s="20">
        <v>5.283278305491846E-2</v>
      </c>
      <c r="P266" s="20">
        <v>4.5805000391713563E-2</v>
      </c>
      <c r="Q266" s="20">
        <v>7.7701436610432439E-2</v>
      </c>
      <c r="R266" s="20">
        <v>4.5150325703350411E-2</v>
      </c>
      <c r="S266" s="20">
        <v>4.7580168197198153E-2</v>
      </c>
      <c r="T266" s="20">
        <v>3.9225128302079852E-2</v>
      </c>
      <c r="U266" s="20">
        <v>5.9145339264808437E-2</v>
      </c>
      <c r="V266" s="20">
        <v>6.393227383771867E-2</v>
      </c>
      <c r="W266" s="20">
        <v>4.9311781965926942E-2</v>
      </c>
      <c r="X266" s="20">
        <v>9.0132416979746915E-2</v>
      </c>
      <c r="Y266" s="20">
        <v>4.9078382139832573E-2</v>
      </c>
      <c r="AA266" s="20">
        <v>7.7406432282750778E-2</v>
      </c>
      <c r="AB266" s="20">
        <v>4.4591394980535583E-2</v>
      </c>
      <c r="AC266" s="20">
        <v>5.6192293118161603E-2</v>
      </c>
      <c r="AD266" s="20">
        <v>3.7397063144035417E-2</v>
      </c>
      <c r="AF266" s="20">
        <v>4.9791595322481133E-2</v>
      </c>
      <c r="AG266" s="20">
        <v>7.1985711027473212E-2</v>
      </c>
      <c r="AI266" s="20">
        <v>0.113268413853787</v>
      </c>
      <c r="AJ266" s="20">
        <v>5.0388943656400002E-2</v>
      </c>
      <c r="AK266" s="20">
        <v>4.2917307689386751E-2</v>
      </c>
      <c r="AL266" s="20">
        <v>2.1412246587086809E-2</v>
      </c>
      <c r="AM266" s="20">
        <v>5.2706033670438857E-2</v>
      </c>
      <c r="AN266" s="20">
        <v>3.4026009640787211E-2</v>
      </c>
      <c r="AO266" s="20">
        <v>7.124943952685728E-3</v>
      </c>
      <c r="AP266" s="20">
        <v>4.010825557756785E-2</v>
      </c>
      <c r="AQ266" s="20">
        <v>8.6442227233849783E-2</v>
      </c>
      <c r="AS266" s="20">
        <v>5.5246197399508312E-2</v>
      </c>
      <c r="AT266" s="20">
        <v>3.2625851109132929E-2</v>
      </c>
    </row>
    <row r="267" spans="2:46" x14ac:dyDescent="0.35">
      <c r="B267" s="19" t="s">
        <v>194</v>
      </c>
      <c r="C267" s="20">
        <v>6.1604635237831308E-2</v>
      </c>
      <c r="D267" s="20">
        <v>5.1554855209774417E-2</v>
      </c>
      <c r="E267" s="20">
        <v>7.3562430838954168E-2</v>
      </c>
      <c r="F267" s="20">
        <v>6.7355139860782981E-2</v>
      </c>
      <c r="G267" s="20">
        <v>7.4577218865743797E-2</v>
      </c>
      <c r="H267" s="20">
        <v>4.4172709286522019E-2</v>
      </c>
      <c r="I267" s="20">
        <v>5.5122078027248472E-2</v>
      </c>
      <c r="K267" s="20">
        <v>7.1801877484548013E-2</v>
      </c>
      <c r="L267" s="20">
        <v>5.1897991183769289E-2</v>
      </c>
      <c r="N267" s="20">
        <v>4.6400338690677861E-2</v>
      </c>
      <c r="O267" s="20">
        <v>4.3242760613412867E-2</v>
      </c>
      <c r="P267" s="20">
        <v>6.6926086636049473E-2</v>
      </c>
      <c r="Q267" s="20">
        <v>0.1243649266085075</v>
      </c>
      <c r="R267" s="20">
        <v>4.9430581816906252E-2</v>
      </c>
      <c r="S267" s="20">
        <v>6.6119545548811887E-2</v>
      </c>
      <c r="T267" s="20">
        <v>4.6537173055959127E-2</v>
      </c>
      <c r="U267" s="20">
        <v>6.80805240915556E-2</v>
      </c>
      <c r="V267" s="20">
        <v>5.4086110669621858E-2</v>
      </c>
      <c r="W267" s="20">
        <v>6.8297916275024517E-2</v>
      </c>
      <c r="X267" s="20">
        <v>6.6230308331609242E-2</v>
      </c>
      <c r="Y267" s="20">
        <v>6.6137633338742716E-2</v>
      </c>
      <c r="AA267" s="20">
        <v>5.9884599863390953E-2</v>
      </c>
      <c r="AB267" s="20">
        <v>6.4589233418773234E-2</v>
      </c>
      <c r="AC267" s="20">
        <v>6.5053514235871288E-2</v>
      </c>
      <c r="AD267" s="20">
        <v>5.7722298308302819E-2</v>
      </c>
      <c r="AF267" s="20">
        <v>6.3844244279815943E-2</v>
      </c>
      <c r="AG267" s="20">
        <v>5.4163164399726751E-2</v>
      </c>
      <c r="AI267" s="20">
        <v>7.2640910065291539E-2</v>
      </c>
      <c r="AJ267" s="20">
        <v>5.0835519350272883E-2</v>
      </c>
      <c r="AK267" s="20">
        <v>4.7252895535964817E-2</v>
      </c>
      <c r="AL267" s="20">
        <v>1.0245111830316209E-2</v>
      </c>
      <c r="AM267" s="20">
        <v>0.131989040333123</v>
      </c>
      <c r="AN267" s="20">
        <v>5.0335232683994223E-2</v>
      </c>
      <c r="AO267" s="20">
        <v>5.4911347936644761E-3</v>
      </c>
      <c r="AP267" s="20">
        <v>1.6298981650789149E-2</v>
      </c>
      <c r="AQ267" s="20">
        <v>6.0825784026639788E-2</v>
      </c>
      <c r="AS267" s="20">
        <v>6.4375378697455146E-2</v>
      </c>
      <c r="AT267" s="20">
        <v>9.2453549666439896E-3</v>
      </c>
    </row>
    <row r="268" spans="2:46" x14ac:dyDescent="0.35">
      <c r="B268" s="19" t="s">
        <v>195</v>
      </c>
      <c r="C268" s="20">
        <v>4.5831938302846063E-2</v>
      </c>
      <c r="D268" s="20">
        <v>9.3064060943337072E-3</v>
      </c>
      <c r="E268" s="20">
        <v>4.0556751874606417E-2</v>
      </c>
      <c r="F268" s="20">
        <v>4.0229228369434863E-2</v>
      </c>
      <c r="G268" s="20">
        <v>3.9160702249108691E-2</v>
      </c>
      <c r="H268" s="20">
        <v>4.8250209843766281E-2</v>
      </c>
      <c r="I268" s="20">
        <v>8.279124368689969E-2</v>
      </c>
      <c r="K268" s="20">
        <v>5.2076768287690312E-2</v>
      </c>
      <c r="L268" s="20">
        <v>3.992047127207779E-2</v>
      </c>
      <c r="N268" s="20">
        <v>4.5623236181396777E-2</v>
      </c>
      <c r="O268" s="20">
        <v>1.236316060438792E-2</v>
      </c>
      <c r="P268" s="20">
        <v>8.7029947183995537E-3</v>
      </c>
      <c r="Q268" s="20">
        <v>2.212276596758575E-2</v>
      </c>
      <c r="R268" s="20">
        <v>7.1581890375878143E-2</v>
      </c>
      <c r="S268" s="20">
        <v>5.7996680942396309E-2</v>
      </c>
      <c r="T268" s="20">
        <v>7.7944343201711494E-2</v>
      </c>
      <c r="U268" s="20">
        <v>3.8031356814900948E-2</v>
      </c>
      <c r="V268" s="20">
        <v>2.4442559012356108E-2</v>
      </c>
      <c r="W268" s="20">
        <v>3.6222001560760247E-2</v>
      </c>
      <c r="X268" s="20">
        <v>6.894584827358112E-2</v>
      </c>
      <c r="Y268" s="20">
        <v>5.5343213618433133E-2</v>
      </c>
      <c r="AA268" s="20">
        <v>4.2641923244627462E-2</v>
      </c>
      <c r="AB268" s="20">
        <v>4.6361422610274081E-2</v>
      </c>
      <c r="AC268" s="20">
        <v>5.4166827271390688E-2</v>
      </c>
      <c r="AD268" s="20">
        <v>4.1682930702782187E-2</v>
      </c>
      <c r="AF268" s="20">
        <v>5.0021451370020099E-2</v>
      </c>
      <c r="AG268" s="20">
        <v>3.0494340490889421E-2</v>
      </c>
      <c r="AI268" s="20">
        <v>2.3206812144316909E-2</v>
      </c>
      <c r="AJ268" s="20">
        <v>1.2983722945593419E-2</v>
      </c>
      <c r="AK268" s="20">
        <v>1.1938699089077749E-2</v>
      </c>
      <c r="AL268" s="20">
        <v>1.442949896932034E-2</v>
      </c>
      <c r="AM268" s="20">
        <v>0.1489078884357983</v>
      </c>
      <c r="AN268" s="20">
        <v>3.2254716651662352E-2</v>
      </c>
      <c r="AO268" s="20">
        <v>1.1937732727240059E-2</v>
      </c>
      <c r="AP268" s="20">
        <v>2.8747020646835569E-2</v>
      </c>
      <c r="AQ268" s="20">
        <v>1.5475846712602969E-2</v>
      </c>
      <c r="AS268" s="20">
        <v>4.5608303871829077E-2</v>
      </c>
      <c r="AT268" s="20">
        <v>5.0058001820648491E-2</v>
      </c>
    </row>
    <row r="269" spans="2:46" ht="29" x14ac:dyDescent="0.35">
      <c r="B269" s="19" t="s">
        <v>202</v>
      </c>
      <c r="C269" s="20">
        <v>0.13522245274068589</v>
      </c>
      <c r="D269" s="20">
        <v>8.9371432807617182E-2</v>
      </c>
      <c r="E269" s="20">
        <v>7.2869463267008633E-2</v>
      </c>
      <c r="F269" s="20">
        <v>0.1166047381071105</v>
      </c>
      <c r="G269" s="20">
        <v>0.159547283476555</v>
      </c>
      <c r="H269" s="20">
        <v>0.19261266750641751</v>
      </c>
      <c r="I269" s="20">
        <v>0.1732533856449219</v>
      </c>
      <c r="K269" s="20">
        <v>0.1498977513334562</v>
      </c>
      <c r="L269" s="20">
        <v>0.12144231843411479</v>
      </c>
      <c r="N269" s="20">
        <v>0.1285667988772955</v>
      </c>
      <c r="O269" s="20">
        <v>7.4883015155632504E-2</v>
      </c>
      <c r="P269" s="20">
        <v>0.2002879570956943</v>
      </c>
      <c r="Q269" s="20">
        <v>0.14032751949511951</v>
      </c>
      <c r="R269" s="20">
        <v>0.1551760700455965</v>
      </c>
      <c r="S269" s="20">
        <v>0.13588874646873661</v>
      </c>
      <c r="T269" s="20">
        <v>0.13540953746339129</v>
      </c>
      <c r="U269" s="20">
        <v>0.16482173481079521</v>
      </c>
      <c r="V269" s="20">
        <v>9.7745015876998659E-2</v>
      </c>
      <c r="W269" s="20">
        <v>0.10527862142853719</v>
      </c>
      <c r="X269" s="20">
        <v>0.14901260019234441</v>
      </c>
      <c r="Y269" s="20">
        <v>0.1581301251702619</v>
      </c>
      <c r="AA269" s="20">
        <v>0.13076228181950481</v>
      </c>
      <c r="AB269" s="20">
        <v>0.109950589207087</v>
      </c>
      <c r="AC269" s="20">
        <v>0.15403836664733569</v>
      </c>
      <c r="AD269" s="20">
        <v>0.15064269370765559</v>
      </c>
      <c r="AF269" s="20">
        <v>0.1510543423643213</v>
      </c>
      <c r="AG269" s="20">
        <v>7.4366326390208029E-2</v>
      </c>
      <c r="AI269" s="20">
        <v>6.0514737439930473E-2</v>
      </c>
      <c r="AJ269" s="20">
        <v>1.531898518037565E-2</v>
      </c>
      <c r="AK269" s="20">
        <v>2.7402933144676869E-2</v>
      </c>
      <c r="AL269" s="20">
        <v>2.4073660582564039E-2</v>
      </c>
      <c r="AM269" s="20">
        <v>0.52377102970821898</v>
      </c>
      <c r="AN269" s="20">
        <v>3.5387439299206763E-2</v>
      </c>
      <c r="AO269" s="20">
        <v>1.1336881462687491E-2</v>
      </c>
      <c r="AP269" s="20">
        <v>1.7159596271019161E-2</v>
      </c>
      <c r="AQ269" s="20">
        <v>4.0986847049814402E-2</v>
      </c>
      <c r="AS269" s="20">
        <v>0.13691411566391559</v>
      </c>
      <c r="AT269" s="20">
        <v>0.1032547681056788</v>
      </c>
    </row>
    <row r="271" spans="2:46" ht="130.5" x14ac:dyDescent="0.35">
      <c r="B271" s="17" t="s">
        <v>206</v>
      </c>
    </row>
    <row r="272" spans="2:46" x14ac:dyDescent="0.35">
      <c r="B272" s="18" t="s">
        <v>16</v>
      </c>
    </row>
    <row r="273" spans="2:46" ht="29" x14ac:dyDescent="0.35">
      <c r="B273" s="19" t="s">
        <v>201</v>
      </c>
      <c r="C273" s="20">
        <v>0.35950982793997238</v>
      </c>
      <c r="D273" s="20">
        <v>0.14310236258912359</v>
      </c>
      <c r="E273" s="20">
        <v>0.15954876154756931</v>
      </c>
      <c r="F273" s="20">
        <v>0.30187158857099172</v>
      </c>
      <c r="G273" s="20">
        <v>0.39394477485849461</v>
      </c>
      <c r="H273" s="20">
        <v>0.4711547454160207</v>
      </c>
      <c r="I273" s="20">
        <v>0.60986435521620475</v>
      </c>
      <c r="K273" s="20">
        <v>0.37043127760975869</v>
      </c>
      <c r="L273" s="20">
        <v>0.34926943785048581</v>
      </c>
      <c r="N273" s="20">
        <v>0.3698775700370307</v>
      </c>
      <c r="O273" s="20">
        <v>0.39051320556138958</v>
      </c>
      <c r="P273" s="20">
        <v>0.40523717613405758</v>
      </c>
      <c r="Q273" s="20">
        <v>0.37182054726781782</v>
      </c>
      <c r="R273" s="20">
        <v>0.37621756868813172</v>
      </c>
      <c r="S273" s="20">
        <v>0.38279228722974878</v>
      </c>
      <c r="T273" s="20">
        <v>0.30204678619614839</v>
      </c>
      <c r="U273" s="20">
        <v>0.3615494252161171</v>
      </c>
      <c r="V273" s="20">
        <v>0.29089137474781412</v>
      </c>
      <c r="W273" s="20">
        <v>0.36860355676650353</v>
      </c>
      <c r="X273" s="20">
        <v>0.40546201625845762</v>
      </c>
      <c r="Y273" s="20">
        <v>0.36234395754065829</v>
      </c>
      <c r="AA273" s="20">
        <v>0.31574517693608722</v>
      </c>
      <c r="AB273" s="20">
        <v>0.37858663479263871</v>
      </c>
      <c r="AC273" s="20">
        <v>0.38964992112153529</v>
      </c>
      <c r="AD273" s="20">
        <v>0.35863770500671432</v>
      </c>
      <c r="AF273" s="20">
        <v>0.40722945933524402</v>
      </c>
      <c r="AG273" s="20">
        <v>0.17215164821586029</v>
      </c>
      <c r="AI273" s="20">
        <v>0.48490115274604478</v>
      </c>
      <c r="AJ273" s="20">
        <v>0.1607307661544928</v>
      </c>
      <c r="AK273" s="20">
        <v>0.1839801215326009</v>
      </c>
      <c r="AL273" s="20">
        <v>1.412590348782165E-2</v>
      </c>
      <c r="AM273" s="20">
        <v>0.61073798422434422</v>
      </c>
      <c r="AN273" s="20">
        <v>0.18254452953471589</v>
      </c>
      <c r="AO273" s="20">
        <v>0.6411090575975712</v>
      </c>
      <c r="AP273" s="20">
        <v>0.32282084418130691</v>
      </c>
      <c r="AQ273" s="20">
        <v>0.42548151468467238</v>
      </c>
      <c r="AS273" s="20">
        <v>0.35792610563724447</v>
      </c>
      <c r="AT273" s="20">
        <v>0.38943773758900252</v>
      </c>
    </row>
    <row r="274" spans="2:46" x14ac:dyDescent="0.35">
      <c r="B274" s="19" t="s">
        <v>187</v>
      </c>
      <c r="C274" s="20">
        <v>5.2741778436601161E-2</v>
      </c>
      <c r="D274" s="20">
        <v>2.882512743289219E-2</v>
      </c>
      <c r="E274" s="20">
        <v>3.9832416256617313E-2</v>
      </c>
      <c r="F274" s="20">
        <v>4.8730989126697023E-2</v>
      </c>
      <c r="G274" s="20">
        <v>6.9003297223205792E-2</v>
      </c>
      <c r="H274" s="20">
        <v>9.0199835165540906E-2</v>
      </c>
      <c r="I274" s="20">
        <v>4.4121596710937669E-2</v>
      </c>
      <c r="K274" s="20">
        <v>5.8802001509894668E-2</v>
      </c>
      <c r="L274" s="20">
        <v>4.7038630879762497E-2</v>
      </c>
      <c r="N274" s="20">
        <v>5.5999823682648671E-2</v>
      </c>
      <c r="O274" s="20">
        <v>4.3630228660938387E-2</v>
      </c>
      <c r="P274" s="20">
        <v>4.0415271124625972E-2</v>
      </c>
      <c r="Q274" s="20">
        <v>7.9256315123041987E-2</v>
      </c>
      <c r="R274" s="20">
        <v>3.8828608306042373E-2</v>
      </c>
      <c r="S274" s="20">
        <v>5.4581769716319201E-2</v>
      </c>
      <c r="T274" s="20">
        <v>3.8781678382925559E-2</v>
      </c>
      <c r="U274" s="20">
        <v>5.1829190044599793E-2</v>
      </c>
      <c r="V274" s="20">
        <v>3.910931532671702E-2</v>
      </c>
      <c r="W274" s="20">
        <v>6.2461123000573687E-2</v>
      </c>
      <c r="X274" s="20">
        <v>6.5165872071416539E-2</v>
      </c>
      <c r="Y274" s="20">
        <v>7.0895924728060528E-2</v>
      </c>
      <c r="AA274" s="20">
        <v>5.8671987660032829E-2</v>
      </c>
      <c r="AB274" s="20">
        <v>6.0690699602764533E-2</v>
      </c>
      <c r="AC274" s="20">
        <v>4.9470814404520919E-2</v>
      </c>
      <c r="AD274" s="20">
        <v>4.1301075877731457E-2</v>
      </c>
      <c r="AF274" s="20">
        <v>5.7977075216677207E-2</v>
      </c>
      <c r="AG274" s="20">
        <v>3.1362113398125641E-2</v>
      </c>
      <c r="AI274" s="20">
        <v>4.6420162628497262E-2</v>
      </c>
      <c r="AJ274" s="20">
        <v>7.1083184430991056E-2</v>
      </c>
      <c r="AK274" s="20">
        <v>5.8098958499237498E-2</v>
      </c>
      <c r="AL274" s="20">
        <v>4.2725051510034452E-3</v>
      </c>
      <c r="AM274" s="20">
        <v>5.4445394470726653E-2</v>
      </c>
      <c r="AN274" s="20">
        <v>5.8474461566063098E-2</v>
      </c>
      <c r="AO274" s="20">
        <v>6.6187091150610486E-2</v>
      </c>
      <c r="AP274" s="20">
        <v>5.9664405197904273E-2</v>
      </c>
      <c r="AQ274" s="20">
        <v>3.0901645953725451E-2</v>
      </c>
      <c r="AS274" s="20">
        <v>5.326848094057459E-2</v>
      </c>
      <c r="AT274" s="20">
        <v>4.2788578356206461E-2</v>
      </c>
    </row>
    <row r="275" spans="2:46" x14ac:dyDescent="0.35">
      <c r="B275" s="19" t="s">
        <v>188</v>
      </c>
      <c r="C275" s="20">
        <v>6.3181071360712382E-2</v>
      </c>
      <c r="D275" s="20">
        <v>4.4027253089193898E-2</v>
      </c>
      <c r="E275" s="20">
        <v>6.9946617976898953E-2</v>
      </c>
      <c r="F275" s="20">
        <v>7.2999179972498329E-2</v>
      </c>
      <c r="G275" s="20">
        <v>5.0394597731172122E-2</v>
      </c>
      <c r="H275" s="20">
        <v>7.4694731316816518E-2</v>
      </c>
      <c r="I275" s="20">
        <v>6.5132425994561954E-2</v>
      </c>
      <c r="K275" s="20">
        <v>6.4797340476026255E-2</v>
      </c>
      <c r="L275" s="20">
        <v>6.1859515555104501E-2</v>
      </c>
      <c r="N275" s="20">
        <v>8.8990400386650972E-2</v>
      </c>
      <c r="O275" s="20">
        <v>0.1001528953780326</v>
      </c>
      <c r="P275" s="20">
        <v>6.4668179885912808E-2</v>
      </c>
      <c r="Q275" s="20">
        <v>8.3783031210387729E-2</v>
      </c>
      <c r="R275" s="20">
        <v>6.0236436635310392E-2</v>
      </c>
      <c r="S275" s="20">
        <v>5.3496881145243272E-2</v>
      </c>
      <c r="T275" s="20">
        <v>7.9385411903167669E-2</v>
      </c>
      <c r="U275" s="20">
        <v>6.0350207425434607E-2</v>
      </c>
      <c r="V275" s="20">
        <v>4.8249217934445157E-2</v>
      </c>
      <c r="W275" s="20">
        <v>6.0425862083218249E-2</v>
      </c>
      <c r="X275" s="20">
        <v>7.5986434815672868E-2</v>
      </c>
      <c r="Y275" s="20">
        <v>3.3432609629996328E-2</v>
      </c>
      <c r="AA275" s="20">
        <v>5.9512890600410408E-2</v>
      </c>
      <c r="AB275" s="20">
        <v>6.4419170117007929E-2</v>
      </c>
      <c r="AC275" s="20">
        <v>6.1684299344555583E-2</v>
      </c>
      <c r="AD275" s="20">
        <v>6.5075301111322037E-2</v>
      </c>
      <c r="AF275" s="20">
        <v>6.7945509191650655E-2</v>
      </c>
      <c r="AG275" s="20">
        <v>4.5964529145313758E-2</v>
      </c>
      <c r="AI275" s="20">
        <v>8.3564925824557684E-2</v>
      </c>
      <c r="AJ275" s="20">
        <v>7.1287779985710828E-2</v>
      </c>
      <c r="AK275" s="20">
        <v>7.6425033268655948E-2</v>
      </c>
      <c r="AL275" s="20">
        <v>1.4533638255964701E-2</v>
      </c>
      <c r="AM275" s="20">
        <v>3.9895906938473717E-2</v>
      </c>
      <c r="AN275" s="20">
        <v>0.1237453886843484</v>
      </c>
      <c r="AO275" s="20">
        <v>4.7543785376172758E-2</v>
      </c>
      <c r="AP275" s="20">
        <v>9.1741966307318512E-2</v>
      </c>
      <c r="AQ275" s="20">
        <v>7.9771758981888749E-2</v>
      </c>
      <c r="AS275" s="20">
        <v>6.376365249058609E-2</v>
      </c>
      <c r="AT275" s="20">
        <v>5.2171921973816718E-2</v>
      </c>
    </row>
    <row r="276" spans="2:46" x14ac:dyDescent="0.35">
      <c r="B276" s="19" t="s">
        <v>189</v>
      </c>
      <c r="C276" s="20">
        <v>5.4780950501466377E-2</v>
      </c>
      <c r="D276" s="20">
        <v>6.3904874131114953E-2</v>
      </c>
      <c r="E276" s="20">
        <v>7.0543591216845114E-2</v>
      </c>
      <c r="F276" s="20">
        <v>3.5372861463597811E-2</v>
      </c>
      <c r="G276" s="20">
        <v>6.5011194739986497E-2</v>
      </c>
      <c r="H276" s="20">
        <v>5.7008915806630721E-2</v>
      </c>
      <c r="I276" s="20">
        <v>4.1919220511067799E-2</v>
      </c>
      <c r="K276" s="20">
        <v>4.822894461940113E-2</v>
      </c>
      <c r="L276" s="20">
        <v>6.1400993720287129E-2</v>
      </c>
      <c r="N276" s="20">
        <v>5.5720590171898163E-2</v>
      </c>
      <c r="O276" s="20">
        <v>4.3248067167958468E-2</v>
      </c>
      <c r="P276" s="20">
        <v>6.0393644753858583E-2</v>
      </c>
      <c r="Q276" s="20">
        <v>6.9128993867871386E-2</v>
      </c>
      <c r="R276" s="20">
        <v>4.9486342310690733E-2</v>
      </c>
      <c r="S276" s="20">
        <v>3.6627605561336672E-2</v>
      </c>
      <c r="T276" s="20">
        <v>2.6097548290045462E-2</v>
      </c>
      <c r="U276" s="20">
        <v>5.341192616143102E-2</v>
      </c>
      <c r="V276" s="20">
        <v>6.1674356816779553E-2</v>
      </c>
      <c r="W276" s="20">
        <v>4.5115331586971667E-2</v>
      </c>
      <c r="X276" s="20">
        <v>9.2811218271480922E-2</v>
      </c>
      <c r="Y276" s="20">
        <v>6.4143841870308874E-2</v>
      </c>
      <c r="AA276" s="20">
        <v>5.2323289220343523E-2</v>
      </c>
      <c r="AB276" s="20">
        <v>4.1678097646771169E-2</v>
      </c>
      <c r="AC276" s="20">
        <v>5.0619082442514958E-2</v>
      </c>
      <c r="AD276" s="20">
        <v>7.5089524237161309E-2</v>
      </c>
      <c r="AF276" s="20">
        <v>5.1218699177685317E-2</v>
      </c>
      <c r="AG276" s="20">
        <v>6.5046786031273354E-2</v>
      </c>
      <c r="AI276" s="20">
        <v>4.4010871509550957E-2</v>
      </c>
      <c r="AJ276" s="20">
        <v>6.1632620806067018E-2</v>
      </c>
      <c r="AK276" s="20">
        <v>7.3433449694013567E-2</v>
      </c>
      <c r="AL276" s="20">
        <v>1.4219117884451611E-2</v>
      </c>
      <c r="AM276" s="20">
        <v>5.1532666844722352E-2</v>
      </c>
      <c r="AN276" s="20">
        <v>8.7553506112674581E-2</v>
      </c>
      <c r="AO276" s="20">
        <v>5.980625349606522E-2</v>
      </c>
      <c r="AP276" s="20">
        <v>6.4124666562436664E-2</v>
      </c>
      <c r="AQ276" s="20">
        <v>7.1498571548723328E-2</v>
      </c>
      <c r="AS276" s="20">
        <v>5.5276848260050818E-2</v>
      </c>
      <c r="AT276" s="20">
        <v>4.5409873710726023E-2</v>
      </c>
    </row>
    <row r="277" spans="2:46" x14ac:dyDescent="0.35">
      <c r="B277" s="19" t="s">
        <v>190</v>
      </c>
      <c r="C277" s="20">
        <v>7.1602284774989519E-2</v>
      </c>
      <c r="D277" s="20">
        <v>8.8839850868715362E-2</v>
      </c>
      <c r="E277" s="20">
        <v>9.776488487315059E-2</v>
      </c>
      <c r="F277" s="20">
        <v>7.5782125394127542E-2</v>
      </c>
      <c r="G277" s="20">
        <v>7.6507806213488877E-2</v>
      </c>
      <c r="H277" s="20">
        <v>5.2266804341778543E-2</v>
      </c>
      <c r="I277" s="20">
        <v>4.4508222516091718E-2</v>
      </c>
      <c r="K277" s="20">
        <v>6.7150700761578211E-2</v>
      </c>
      <c r="L277" s="20">
        <v>7.6239741660580992E-2</v>
      </c>
      <c r="N277" s="20">
        <v>7.2396375858552048E-2</v>
      </c>
      <c r="O277" s="20">
        <v>7.3848052701588826E-2</v>
      </c>
      <c r="P277" s="20">
        <v>6.1425561853904707E-2</v>
      </c>
      <c r="Q277" s="20">
        <v>2.0824902937700378E-2</v>
      </c>
      <c r="R277" s="20">
        <v>6.959342857906399E-2</v>
      </c>
      <c r="S277" s="20">
        <v>7.637461074846838E-2</v>
      </c>
      <c r="T277" s="20">
        <v>7.9460076965267454E-2</v>
      </c>
      <c r="U277" s="20">
        <v>6.9892680532323545E-2</v>
      </c>
      <c r="V277" s="20">
        <v>8.1746741887020816E-2</v>
      </c>
      <c r="W277" s="20">
        <v>6.2967269634454648E-2</v>
      </c>
      <c r="X277" s="20">
        <v>5.3194446581596957E-2</v>
      </c>
      <c r="Y277" s="20">
        <v>0.1051039721444131</v>
      </c>
      <c r="AA277" s="20">
        <v>7.0278929999185821E-2</v>
      </c>
      <c r="AB277" s="20">
        <v>6.5191061506787412E-2</v>
      </c>
      <c r="AC277" s="20">
        <v>6.1981997980698401E-2</v>
      </c>
      <c r="AD277" s="20">
        <v>8.8643181581329666E-2</v>
      </c>
      <c r="AF277" s="20">
        <v>6.7209033279369709E-2</v>
      </c>
      <c r="AG277" s="20">
        <v>9.012915471829247E-2</v>
      </c>
      <c r="AI277" s="20">
        <v>6.3932508425896054E-2</v>
      </c>
      <c r="AJ277" s="20">
        <v>0.10367748971559369</v>
      </c>
      <c r="AK277" s="20">
        <v>9.12771990854222E-2</v>
      </c>
      <c r="AL277" s="20">
        <v>3.3413461348260863E-2</v>
      </c>
      <c r="AM277" s="20">
        <v>6.1721274072374828E-2</v>
      </c>
      <c r="AN277" s="20">
        <v>8.1638358897970331E-2</v>
      </c>
      <c r="AO277" s="20">
        <v>3.020828010151513E-2</v>
      </c>
      <c r="AP277" s="20">
        <v>5.4061173325559438E-2</v>
      </c>
      <c r="AQ277" s="20">
        <v>0.1091470396016558</v>
      </c>
      <c r="AS277" s="20">
        <v>7.2212510302015212E-2</v>
      </c>
      <c r="AT277" s="20">
        <v>6.0070733816277359E-2</v>
      </c>
    </row>
    <row r="278" spans="2:46" x14ac:dyDescent="0.35">
      <c r="B278" s="19" t="s">
        <v>191</v>
      </c>
      <c r="C278" s="20">
        <v>0.11317235350326869</v>
      </c>
      <c r="D278" s="20">
        <v>0.1234661149320142</v>
      </c>
      <c r="E278" s="20">
        <v>0.17078861502754081</v>
      </c>
      <c r="F278" s="20">
        <v>0.14457927886128291</v>
      </c>
      <c r="G278" s="20">
        <v>0.1097425908845083</v>
      </c>
      <c r="H278" s="20">
        <v>7.3596648045696975E-2</v>
      </c>
      <c r="I278" s="20">
        <v>6.3424723459887283E-2</v>
      </c>
      <c r="K278" s="20">
        <v>0.10792292644340851</v>
      </c>
      <c r="L278" s="20">
        <v>0.11875768293133381</v>
      </c>
      <c r="N278" s="20">
        <v>0.12563330221528729</v>
      </c>
      <c r="O278" s="20">
        <v>9.7680533264726546E-2</v>
      </c>
      <c r="P278" s="20">
        <v>0.15177214580607021</v>
      </c>
      <c r="Q278" s="20">
        <v>0.1212079719760195</v>
      </c>
      <c r="R278" s="20">
        <v>8.8366704561922499E-2</v>
      </c>
      <c r="S278" s="20">
        <v>0.13013228103240981</v>
      </c>
      <c r="T278" s="20">
        <v>0.16923522898799129</v>
      </c>
      <c r="U278" s="20">
        <v>0.1068732028053947</v>
      </c>
      <c r="V278" s="20">
        <v>0.124444005909112</v>
      </c>
      <c r="W278" s="20">
        <v>0.1047046689615756</v>
      </c>
      <c r="X278" s="20">
        <v>5.8533544814285729E-2</v>
      </c>
      <c r="Y278" s="20">
        <v>0.10181821950177559</v>
      </c>
      <c r="AA278" s="20">
        <v>0.12278563585305489</v>
      </c>
      <c r="AB278" s="20">
        <v>0.1083980695842607</v>
      </c>
      <c r="AC278" s="20">
        <v>0.1006070574846479</v>
      </c>
      <c r="AD278" s="20">
        <v>0.1195774536908186</v>
      </c>
      <c r="AF278" s="20">
        <v>0.10725239024402709</v>
      </c>
      <c r="AG278" s="20">
        <v>0.13627193351309469</v>
      </c>
      <c r="AI278" s="20">
        <v>9.4839069275687582E-2</v>
      </c>
      <c r="AJ278" s="20">
        <v>0.15338183444638259</v>
      </c>
      <c r="AK278" s="20">
        <v>0.10931854787915719</v>
      </c>
      <c r="AL278" s="20">
        <v>4.1443723541914931E-2</v>
      </c>
      <c r="AM278" s="20">
        <v>7.992826077261754E-2</v>
      </c>
      <c r="AN278" s="20">
        <v>0.16950649820864591</v>
      </c>
      <c r="AO278" s="20">
        <v>7.7052965637503149E-2</v>
      </c>
      <c r="AP278" s="20">
        <v>0.22632630372196161</v>
      </c>
      <c r="AQ278" s="20">
        <v>9.4763281142225347E-2</v>
      </c>
      <c r="AS278" s="20">
        <v>0.113246068155596</v>
      </c>
      <c r="AT278" s="20">
        <v>0.11177935332207389</v>
      </c>
    </row>
    <row r="279" spans="2:46" x14ac:dyDescent="0.35">
      <c r="B279" s="19" t="s">
        <v>192</v>
      </c>
      <c r="C279" s="20">
        <v>7.45116651966026E-2</v>
      </c>
      <c r="D279" s="20">
        <v>9.6249717762226655E-2</v>
      </c>
      <c r="E279" s="20">
        <v>9.1975035730105736E-2</v>
      </c>
      <c r="F279" s="20">
        <v>9.4905368291182179E-2</v>
      </c>
      <c r="G279" s="20">
        <v>7.2362645790389382E-2</v>
      </c>
      <c r="H279" s="20">
        <v>6.179304520066798E-2</v>
      </c>
      <c r="I279" s="20">
        <v>3.9568791613760187E-2</v>
      </c>
      <c r="K279" s="20">
        <v>8.0769030198430763E-2</v>
      </c>
      <c r="L279" s="20">
        <v>6.8704442043538524E-2</v>
      </c>
      <c r="N279" s="20">
        <v>5.422851021876221E-2</v>
      </c>
      <c r="O279" s="20">
        <v>5.6804391999356559E-2</v>
      </c>
      <c r="P279" s="20">
        <v>6.235022098882733E-2</v>
      </c>
      <c r="Q279" s="20">
        <v>0.1162370819095563</v>
      </c>
      <c r="R279" s="20">
        <v>6.5069120758667803E-2</v>
      </c>
      <c r="S279" s="20">
        <v>4.8420712184279222E-2</v>
      </c>
      <c r="T279" s="20">
        <v>8.4782181163206752E-2</v>
      </c>
      <c r="U279" s="20">
        <v>4.8102801674997871E-2</v>
      </c>
      <c r="V279" s="20">
        <v>0.1096656737647897</v>
      </c>
      <c r="W279" s="20">
        <v>5.5304316687443428E-2</v>
      </c>
      <c r="X279" s="20">
        <v>8.1436272881591082E-2</v>
      </c>
      <c r="Y279" s="20">
        <v>0.1091385120247915</v>
      </c>
      <c r="AA279" s="20">
        <v>8.3448500621241109E-2</v>
      </c>
      <c r="AB279" s="20">
        <v>8.9248643093404897E-2</v>
      </c>
      <c r="AC279" s="20">
        <v>6.3032848808899894E-2</v>
      </c>
      <c r="AD279" s="20">
        <v>6.013693738939388E-2</v>
      </c>
      <c r="AF279" s="20">
        <v>6.2502889590985031E-2</v>
      </c>
      <c r="AG279" s="20">
        <v>0.1226791274143831</v>
      </c>
      <c r="AI279" s="20">
        <v>6.9132360646698296E-2</v>
      </c>
      <c r="AJ279" s="20">
        <v>0.1366466728360301</v>
      </c>
      <c r="AK279" s="20">
        <v>0.1146130164899634</v>
      </c>
      <c r="AL279" s="20">
        <v>3.3326362381237637E-2</v>
      </c>
      <c r="AM279" s="20">
        <v>4.0395902066795518E-2</v>
      </c>
      <c r="AN279" s="20">
        <v>8.9402058909629892E-2</v>
      </c>
      <c r="AO279" s="20">
        <v>3.6630859881794847E-2</v>
      </c>
      <c r="AP279" s="20">
        <v>6.3215964264976096E-2</v>
      </c>
      <c r="AQ279" s="20">
        <v>4.8848630561549179E-2</v>
      </c>
      <c r="AS279" s="20">
        <v>7.4097432951887116E-2</v>
      </c>
      <c r="AT279" s="20">
        <v>8.233949282282603E-2</v>
      </c>
    </row>
    <row r="280" spans="2:46" x14ac:dyDescent="0.35">
      <c r="B280" s="19" t="s">
        <v>193</v>
      </c>
      <c r="C280" s="20">
        <v>6.5820520820386502E-2</v>
      </c>
      <c r="D280" s="20">
        <v>9.4079433264574894E-2</v>
      </c>
      <c r="E280" s="20">
        <v>0.1022833503693103</v>
      </c>
      <c r="F280" s="20">
        <v>7.1126096371957534E-2</v>
      </c>
      <c r="G280" s="20">
        <v>6.0783767864687512E-2</v>
      </c>
      <c r="H280" s="20">
        <v>5.0444300026746457E-2</v>
      </c>
      <c r="I280" s="20">
        <v>2.7520198409158671E-2</v>
      </c>
      <c r="K280" s="20">
        <v>7.4830857911339366E-2</v>
      </c>
      <c r="L280" s="20">
        <v>5.7289924773607941E-2</v>
      </c>
      <c r="N280" s="20">
        <v>4.6132928236629858E-2</v>
      </c>
      <c r="O280" s="20">
        <v>2.691659076257474E-2</v>
      </c>
      <c r="P280" s="20">
        <v>1.7370041437739101E-2</v>
      </c>
      <c r="Q280" s="20">
        <v>2.0410514629727351E-2</v>
      </c>
      <c r="R280" s="20">
        <v>6.9160568147832918E-2</v>
      </c>
      <c r="S280" s="20">
        <v>0.10183213514545419</v>
      </c>
      <c r="T280" s="20">
        <v>8.6407703189586932E-2</v>
      </c>
      <c r="U280" s="20">
        <v>8.6737214161732107E-2</v>
      </c>
      <c r="V280" s="20">
        <v>8.5495060106760792E-2</v>
      </c>
      <c r="W280" s="20">
        <v>5.421866070630435E-2</v>
      </c>
      <c r="X280" s="20">
        <v>5.8055368022291221E-2</v>
      </c>
      <c r="Y280" s="20">
        <v>6.5369160230550574E-2</v>
      </c>
      <c r="AA280" s="20">
        <v>8.0066619719630736E-2</v>
      </c>
      <c r="AB280" s="20">
        <v>5.3705157929400678E-2</v>
      </c>
      <c r="AC280" s="20">
        <v>6.586029493618363E-2</v>
      </c>
      <c r="AD280" s="20">
        <v>6.3452036006210633E-2</v>
      </c>
      <c r="AF280" s="20">
        <v>5.7132718191576233E-2</v>
      </c>
      <c r="AG280" s="20">
        <v>9.8849187211583672E-2</v>
      </c>
      <c r="AI280" s="20">
        <v>5.541542909319927E-2</v>
      </c>
      <c r="AJ280" s="20">
        <v>0.1010494142365615</v>
      </c>
      <c r="AK280" s="20">
        <v>0.1334262089096831</v>
      </c>
      <c r="AL280" s="20">
        <v>0.11290131513646991</v>
      </c>
      <c r="AM280" s="20">
        <v>2.688567528578293E-2</v>
      </c>
      <c r="AN280" s="20">
        <v>6.6287605588364468E-2</v>
      </c>
      <c r="AO280" s="20">
        <v>1.200624211249908E-2</v>
      </c>
      <c r="AP280" s="20">
        <v>4.9531042302109279E-2</v>
      </c>
      <c r="AQ280" s="20">
        <v>4.2007345259194889E-2</v>
      </c>
      <c r="AS280" s="20">
        <v>6.3932233260704241E-2</v>
      </c>
      <c r="AT280" s="20">
        <v>0.1015038596104102</v>
      </c>
    </row>
    <row r="281" spans="2:46" x14ac:dyDescent="0.35">
      <c r="B281" s="19" t="s">
        <v>194</v>
      </c>
      <c r="C281" s="20">
        <v>4.5210911110452452E-2</v>
      </c>
      <c r="D281" s="20">
        <v>7.3498142129818297E-2</v>
      </c>
      <c r="E281" s="20">
        <v>5.8742132512385248E-2</v>
      </c>
      <c r="F281" s="20">
        <v>4.8146778353620592E-2</v>
      </c>
      <c r="G281" s="20">
        <v>3.711565506466237E-2</v>
      </c>
      <c r="H281" s="20">
        <v>3.0167097312348599E-2</v>
      </c>
      <c r="I281" s="20">
        <v>2.9647550383167139E-2</v>
      </c>
      <c r="K281" s="20">
        <v>3.6273203812463052E-2</v>
      </c>
      <c r="L281" s="20">
        <v>5.3206559306637632E-2</v>
      </c>
      <c r="N281" s="20">
        <v>2.619743785874527E-2</v>
      </c>
      <c r="O281" s="20">
        <v>5.7942436685925282E-2</v>
      </c>
      <c r="P281" s="20">
        <v>5.4546886509654002E-2</v>
      </c>
      <c r="Q281" s="20">
        <v>2.0815038040014749E-2</v>
      </c>
      <c r="R281" s="20">
        <v>6.4290307087251794E-2</v>
      </c>
      <c r="S281" s="20">
        <v>3.8193280127844793E-2</v>
      </c>
      <c r="T281" s="20">
        <v>5.151548185875076E-2</v>
      </c>
      <c r="U281" s="20">
        <v>4.389194165307081E-2</v>
      </c>
      <c r="V281" s="20">
        <v>6.0523066610750541E-2</v>
      </c>
      <c r="W281" s="20">
        <v>5.4942382717855467E-2</v>
      </c>
      <c r="X281" s="20">
        <v>2.5630221895943509E-2</v>
      </c>
      <c r="Y281" s="20">
        <v>2.4394554213454489E-2</v>
      </c>
      <c r="AA281" s="20">
        <v>5.6522961629148612E-2</v>
      </c>
      <c r="AB281" s="20">
        <v>4.5615286810472583E-2</v>
      </c>
      <c r="AC281" s="20">
        <v>4.906399059906557E-2</v>
      </c>
      <c r="AD281" s="20">
        <v>2.9489000756589639E-2</v>
      </c>
      <c r="AF281" s="20">
        <v>3.7744504497889637E-2</v>
      </c>
      <c r="AG281" s="20">
        <v>7.5136035801838627E-2</v>
      </c>
      <c r="AI281" s="20">
        <v>1.5700648421920128E-2</v>
      </c>
      <c r="AJ281" s="20">
        <v>7.3646776272874886E-2</v>
      </c>
      <c r="AK281" s="20">
        <v>7.5174658636204358E-2</v>
      </c>
      <c r="AL281" s="20">
        <v>0.12281583093633219</v>
      </c>
      <c r="AM281" s="20">
        <v>1.4511368056055881E-2</v>
      </c>
      <c r="AN281" s="20">
        <v>3.8344196341312517E-2</v>
      </c>
      <c r="AO281" s="20">
        <v>1.157202461212424E-2</v>
      </c>
      <c r="AP281" s="20">
        <v>2.2006389611904931E-2</v>
      </c>
      <c r="AQ281" s="20">
        <v>4.132041028793311E-2</v>
      </c>
      <c r="AS281" s="20">
        <v>4.4668167885726591E-2</v>
      </c>
      <c r="AT281" s="20">
        <v>5.5467235823592122E-2</v>
      </c>
    </row>
    <row r="282" spans="2:46" x14ac:dyDescent="0.35">
      <c r="B282" s="19" t="s">
        <v>195</v>
      </c>
      <c r="C282" s="20">
        <v>2.4608807742060819E-2</v>
      </c>
      <c r="D282" s="20">
        <v>4.0921214721218062E-2</v>
      </c>
      <c r="E282" s="20">
        <v>4.4612126305683307E-2</v>
      </c>
      <c r="F282" s="20">
        <v>3.7477457935431148E-2</v>
      </c>
      <c r="G282" s="20">
        <v>7.959431435132348E-3</v>
      </c>
      <c r="H282" s="20">
        <v>3.3674034098678061E-3</v>
      </c>
      <c r="I282" s="20">
        <v>1.479883338952501E-2</v>
      </c>
      <c r="K282" s="20">
        <v>2.4815463133014071E-2</v>
      </c>
      <c r="L282" s="20">
        <v>2.4506973298762169E-2</v>
      </c>
      <c r="N282" s="20">
        <v>2.0653435602386441E-2</v>
      </c>
      <c r="O282" s="20">
        <v>5.1950213493174587E-2</v>
      </c>
      <c r="P282" s="20">
        <v>1.714565364513243E-2</v>
      </c>
      <c r="Q282" s="20">
        <v>1.0669309467524431E-2</v>
      </c>
      <c r="R282" s="20">
        <v>3.2220178956761172E-2</v>
      </c>
      <c r="S282" s="20">
        <v>2.040698784241585E-2</v>
      </c>
      <c r="T282" s="20">
        <v>1.267735316785195E-2</v>
      </c>
      <c r="U282" s="20">
        <v>3.3037651877868043E-2</v>
      </c>
      <c r="V282" s="20">
        <v>2.9812397233602909E-2</v>
      </c>
      <c r="W282" s="20">
        <v>3.4809175422102663E-2</v>
      </c>
      <c r="X282" s="20">
        <v>5.6012465626166484E-3</v>
      </c>
      <c r="Y282" s="20">
        <v>1.914789780423664E-2</v>
      </c>
      <c r="AA282" s="20">
        <v>3.3700370931106387E-2</v>
      </c>
      <c r="AB282" s="20">
        <v>1.682885883151428E-2</v>
      </c>
      <c r="AC282" s="20">
        <v>2.7278269496758191E-2</v>
      </c>
      <c r="AD282" s="20">
        <v>2.0704444128835368E-2</v>
      </c>
      <c r="AF282" s="20">
        <v>1.7081774952980491E-2</v>
      </c>
      <c r="AG282" s="20">
        <v>5.4348750669423088E-2</v>
      </c>
      <c r="AI282" s="20">
        <v>2.6570809081965512E-2</v>
      </c>
      <c r="AJ282" s="20">
        <v>2.5833001054238511E-2</v>
      </c>
      <c r="AK282" s="20">
        <v>4.854676000014406E-2</v>
      </c>
      <c r="AL282" s="20">
        <v>7.8298899095166546E-2</v>
      </c>
      <c r="AM282" s="20">
        <v>2.1363975870195059E-3</v>
      </c>
      <c r="AN282" s="20">
        <v>6.7115956857068074E-2</v>
      </c>
      <c r="AO282" s="20">
        <v>6.2823465123483368E-3</v>
      </c>
      <c r="AP282" s="20">
        <v>0</v>
      </c>
      <c r="AQ282" s="20">
        <v>2.655344337365827E-2</v>
      </c>
      <c r="AS282" s="20">
        <v>2.556206389177763E-2</v>
      </c>
      <c r="AT282" s="20">
        <v>6.5949401139003818E-3</v>
      </c>
    </row>
    <row r="283" spans="2:46" ht="29" x14ac:dyDescent="0.35">
      <c r="B283" s="19" t="s">
        <v>202</v>
      </c>
      <c r="C283" s="20">
        <v>7.485982861348707E-2</v>
      </c>
      <c r="D283" s="20">
        <v>0.20308590907910781</v>
      </c>
      <c r="E283" s="20">
        <v>9.3962468183893338E-2</v>
      </c>
      <c r="F283" s="20">
        <v>6.9008275658613061E-2</v>
      </c>
      <c r="G283" s="20">
        <v>5.7174238194272357E-2</v>
      </c>
      <c r="H283" s="20">
        <v>3.5306473957884867E-2</v>
      </c>
      <c r="I283" s="20">
        <v>1.9494081795637851E-2</v>
      </c>
      <c r="K283" s="20">
        <v>6.5978253524685296E-2</v>
      </c>
      <c r="L283" s="20">
        <v>8.1726097979898826E-2</v>
      </c>
      <c r="N283" s="20">
        <v>8.4169625731408293E-2</v>
      </c>
      <c r="O283" s="20">
        <v>5.7313384324334353E-2</v>
      </c>
      <c r="P283" s="20">
        <v>6.467521786021703E-2</v>
      </c>
      <c r="Q283" s="20">
        <v>8.5846293570338517E-2</v>
      </c>
      <c r="R283" s="20">
        <v>8.6530735968324654E-2</v>
      </c>
      <c r="S283" s="20">
        <v>5.7141449266479828E-2</v>
      </c>
      <c r="T283" s="20">
        <v>6.9610549895057883E-2</v>
      </c>
      <c r="U283" s="20">
        <v>8.4323758447030384E-2</v>
      </c>
      <c r="V283" s="20">
        <v>6.8388789662207225E-2</v>
      </c>
      <c r="W283" s="20">
        <v>9.6447652432996633E-2</v>
      </c>
      <c r="X283" s="20">
        <v>7.8123357824646841E-2</v>
      </c>
      <c r="Y283" s="20">
        <v>4.4211350311753758E-2</v>
      </c>
      <c r="AA283" s="20">
        <v>6.6943636829758443E-2</v>
      </c>
      <c r="AB283" s="20">
        <v>7.5638320084977131E-2</v>
      </c>
      <c r="AC283" s="20">
        <v>8.0751423380619788E-2</v>
      </c>
      <c r="AD283" s="20">
        <v>7.7893340213893117E-2</v>
      </c>
      <c r="AF283" s="20">
        <v>6.6705946321914608E-2</v>
      </c>
      <c r="AG283" s="20">
        <v>0.1080607338808113</v>
      </c>
      <c r="AI283" s="20">
        <v>1.551206234598247E-2</v>
      </c>
      <c r="AJ283" s="20">
        <v>4.1030460061056852E-2</v>
      </c>
      <c r="AK283" s="20">
        <v>3.5706046004917801E-2</v>
      </c>
      <c r="AL283" s="20">
        <v>0.53064924278137648</v>
      </c>
      <c r="AM283" s="20">
        <v>1.7809169681086739E-2</v>
      </c>
      <c r="AN283" s="20">
        <v>3.5387439299206763E-2</v>
      </c>
      <c r="AO283" s="20">
        <v>1.160109352179561E-2</v>
      </c>
      <c r="AP283" s="20">
        <v>4.6507244524522207E-2</v>
      </c>
      <c r="AQ283" s="20">
        <v>2.9706358604773261E-2</v>
      </c>
      <c r="AS283" s="20">
        <v>7.6046436223837222E-2</v>
      </c>
      <c r="AT283" s="20">
        <v>5.2436272861168247E-2</v>
      </c>
    </row>
    <row r="285" spans="2:46" ht="58" x14ac:dyDescent="0.35">
      <c r="B285" s="17" t="s">
        <v>207</v>
      </c>
    </row>
    <row r="286" spans="2:46" x14ac:dyDescent="0.35">
      <c r="B286" s="18" t="s">
        <v>16</v>
      </c>
    </row>
    <row r="287" spans="2:46" ht="29" x14ac:dyDescent="0.35">
      <c r="B287" s="19" t="s">
        <v>208</v>
      </c>
      <c r="C287" s="20">
        <v>0.17269515742848429</v>
      </c>
      <c r="D287" s="20">
        <v>0.21097659126354221</v>
      </c>
      <c r="E287" s="20">
        <v>0.30421042214224192</v>
      </c>
      <c r="F287" s="20">
        <v>0.22998680207850869</v>
      </c>
      <c r="G287" s="20">
        <v>0.18415923413410931</v>
      </c>
      <c r="H287" s="20">
        <v>5.4545077147684667E-2</v>
      </c>
      <c r="I287" s="20">
        <v>6.3999135727625403E-2</v>
      </c>
      <c r="K287" s="20">
        <v>0.1921486423962516</v>
      </c>
      <c r="L287" s="20">
        <v>0.15348668682146571</v>
      </c>
      <c r="N287" s="20">
        <v>0.14984292957656889</v>
      </c>
      <c r="O287" s="20">
        <v>0.24159116354253729</v>
      </c>
      <c r="P287" s="20">
        <v>0.11433576616554481</v>
      </c>
      <c r="Q287" s="20">
        <v>0.19132115250289419</v>
      </c>
      <c r="R287" s="20">
        <v>0.1883749380645133</v>
      </c>
      <c r="S287" s="20">
        <v>0.154072567705343</v>
      </c>
      <c r="T287" s="20">
        <v>0.16596120338063219</v>
      </c>
      <c r="U287" s="20">
        <v>0.1352065092991909</v>
      </c>
      <c r="V287" s="20">
        <v>0.22707165546539759</v>
      </c>
      <c r="W287" s="20">
        <v>0.1585954543390817</v>
      </c>
      <c r="X287" s="20">
        <v>0.15410555447671259</v>
      </c>
      <c r="Y287" s="20">
        <v>0.18937629379426879</v>
      </c>
      <c r="AA287" s="20">
        <v>0.2299267927019828</v>
      </c>
      <c r="AB287" s="20">
        <v>0.15635108938422651</v>
      </c>
      <c r="AC287" s="20">
        <v>0.17532447192612499</v>
      </c>
      <c r="AD287" s="20">
        <v>0.1244139216651229</v>
      </c>
      <c r="AF287" s="20">
        <v>0.1575369381138691</v>
      </c>
      <c r="AG287" s="20">
        <v>0.23289453877581731</v>
      </c>
      <c r="AI287" s="20">
        <v>0.19118775338520999</v>
      </c>
      <c r="AJ287" s="20">
        <v>0.2059778781940412</v>
      </c>
      <c r="AK287" s="20">
        <v>9.8703532689763882E-2</v>
      </c>
      <c r="AL287" s="20">
        <v>0.2276274029358388</v>
      </c>
      <c r="AM287" s="20">
        <v>0.15741895730923749</v>
      </c>
      <c r="AN287" s="20">
        <v>0.2377399186470707</v>
      </c>
      <c r="AO287" s="20">
        <v>8.0702866287666888E-2</v>
      </c>
      <c r="AP287" s="20">
        <v>0.11788420443130899</v>
      </c>
      <c r="AQ287" s="20">
        <v>0.21312060448497569</v>
      </c>
      <c r="AS287" s="20">
        <v>0.17419489161145421</v>
      </c>
      <c r="AT287" s="20">
        <v>0.1443543876810528</v>
      </c>
    </row>
    <row r="288" spans="2:46" ht="101.5" x14ac:dyDescent="0.35">
      <c r="B288" s="19" t="s">
        <v>209</v>
      </c>
      <c r="C288" s="20">
        <v>0.26328622017178149</v>
      </c>
      <c r="D288" s="20">
        <v>0.45201687857213901</v>
      </c>
      <c r="E288" s="20">
        <v>0.43481603902781502</v>
      </c>
      <c r="F288" s="20">
        <v>0.32489399167128991</v>
      </c>
      <c r="G288" s="20">
        <v>0.22699029817044289</v>
      </c>
      <c r="H288" s="20">
        <v>0.1302145553493145</v>
      </c>
      <c r="I288" s="20">
        <v>6.705835544469263E-2</v>
      </c>
      <c r="K288" s="20">
        <v>0.29703742854127502</v>
      </c>
      <c r="L288" s="20">
        <v>0.23048501804788471</v>
      </c>
      <c r="N288" s="20">
        <v>0.24802611079916559</v>
      </c>
      <c r="O288" s="20">
        <v>0.28239006032294262</v>
      </c>
      <c r="P288" s="20">
        <v>0.21980113967929479</v>
      </c>
      <c r="Q288" s="20">
        <v>0.24946094998483859</v>
      </c>
      <c r="R288" s="20">
        <v>0.25892713478862722</v>
      </c>
      <c r="S288" s="20">
        <v>0.2641312050801472</v>
      </c>
      <c r="T288" s="20">
        <v>0.27598316915581222</v>
      </c>
      <c r="U288" s="20">
        <v>0.27425885001119849</v>
      </c>
      <c r="V288" s="20">
        <v>0.33357579873680487</v>
      </c>
      <c r="W288" s="20">
        <v>0.24433427753879811</v>
      </c>
      <c r="X288" s="20">
        <v>0.1812327649731991</v>
      </c>
      <c r="Y288" s="20">
        <v>0.27715515068651631</v>
      </c>
      <c r="AA288" s="20">
        <v>0.32614247860312839</v>
      </c>
      <c r="AB288" s="20">
        <v>0.20840551356013229</v>
      </c>
      <c r="AC288" s="20">
        <v>0.28159540246830411</v>
      </c>
      <c r="AD288" s="20">
        <v>0.23817014489821631</v>
      </c>
      <c r="AF288" s="20">
        <v>0.22787475510972871</v>
      </c>
      <c r="AG288" s="20">
        <v>0.40178441712167567</v>
      </c>
      <c r="AI288" s="20">
        <v>0.23806146500232961</v>
      </c>
      <c r="AJ288" s="20">
        <v>0.32120675334819559</v>
      </c>
      <c r="AK288" s="20">
        <v>0.23023544686588321</v>
      </c>
      <c r="AL288" s="20">
        <v>0.42015009794334529</v>
      </c>
      <c r="AM288" s="20">
        <v>0.21254364033458031</v>
      </c>
      <c r="AN288" s="20">
        <v>0.25657293522071623</v>
      </c>
      <c r="AO288" s="20">
        <v>0.1942180942794462</v>
      </c>
      <c r="AP288" s="20">
        <v>0.19310951962349521</v>
      </c>
      <c r="AQ288" s="20">
        <v>0.26393749880739298</v>
      </c>
      <c r="AS288" s="20">
        <v>0.26573899902019849</v>
      </c>
      <c r="AT288" s="20">
        <v>0.21693557925573631</v>
      </c>
    </row>
    <row r="289" spans="2:46" ht="58" x14ac:dyDescent="0.35">
      <c r="B289" s="19" t="s">
        <v>210</v>
      </c>
      <c r="C289" s="20">
        <v>0.30570352180451532</v>
      </c>
      <c r="D289" s="20">
        <v>0.35825532021337392</v>
      </c>
      <c r="E289" s="20">
        <v>0.4237940690089434</v>
      </c>
      <c r="F289" s="20">
        <v>0.31137584860504591</v>
      </c>
      <c r="G289" s="20">
        <v>0.33524425427385818</v>
      </c>
      <c r="H289" s="20">
        <v>0.23920422622246981</v>
      </c>
      <c r="I289" s="20">
        <v>0.19104632045659209</v>
      </c>
      <c r="K289" s="20">
        <v>0.31389809144757252</v>
      </c>
      <c r="L289" s="20">
        <v>0.29488222901302341</v>
      </c>
      <c r="N289" s="20">
        <v>0.33746407994023708</v>
      </c>
      <c r="O289" s="20">
        <v>0.28708448474617909</v>
      </c>
      <c r="P289" s="20">
        <v>0.34624756402168072</v>
      </c>
      <c r="Q289" s="20">
        <v>0.2496078101856963</v>
      </c>
      <c r="R289" s="20">
        <v>0.3084705453511879</v>
      </c>
      <c r="S289" s="20">
        <v>0.26181561966057409</v>
      </c>
      <c r="T289" s="20">
        <v>0.28147815133946408</v>
      </c>
      <c r="U289" s="20">
        <v>0.31440198651533202</v>
      </c>
      <c r="V289" s="20">
        <v>0.30220915831469219</v>
      </c>
      <c r="W289" s="20">
        <v>0.3228700630808814</v>
      </c>
      <c r="X289" s="20">
        <v>0.29249161429560577</v>
      </c>
      <c r="Y289" s="20">
        <v>0.3207719290140002</v>
      </c>
      <c r="AA289" s="20">
        <v>0.41941336354946263</v>
      </c>
      <c r="AB289" s="20">
        <v>0.30178908195328258</v>
      </c>
      <c r="AC289" s="20">
        <v>0.25458866386281892</v>
      </c>
      <c r="AD289" s="20">
        <v>0.23089661320424071</v>
      </c>
      <c r="AF289" s="20">
        <v>0.29620326300286443</v>
      </c>
      <c r="AG289" s="20">
        <v>0.33959019213752889</v>
      </c>
      <c r="AI289" s="20">
        <v>0.27139635982211568</v>
      </c>
      <c r="AJ289" s="20">
        <v>0.3813193758745721</v>
      </c>
      <c r="AK289" s="20">
        <v>0.28240174225249848</v>
      </c>
      <c r="AL289" s="20">
        <v>0.41774101382964229</v>
      </c>
      <c r="AM289" s="20">
        <v>0.25015594023129201</v>
      </c>
      <c r="AN289" s="20">
        <v>0.28192456821986278</v>
      </c>
      <c r="AO289" s="20">
        <v>0.23687455102468971</v>
      </c>
      <c r="AP289" s="20">
        <v>0.27111174411230621</v>
      </c>
      <c r="AQ289" s="20">
        <v>0.29264714818715692</v>
      </c>
      <c r="AS289" s="20">
        <v>0.313647344939123</v>
      </c>
      <c r="AT289" s="20">
        <v>0.1555875446342091</v>
      </c>
    </row>
    <row r="290" spans="2:46" ht="72.5" x14ac:dyDescent="0.35">
      <c r="B290" s="19" t="s">
        <v>211</v>
      </c>
      <c r="C290" s="20">
        <v>0.43710874886940793</v>
      </c>
      <c r="D290" s="20">
        <v>0.50276185460134415</v>
      </c>
      <c r="E290" s="20">
        <v>0.52752623425708689</v>
      </c>
      <c r="F290" s="20">
        <v>0.50649142500453548</v>
      </c>
      <c r="G290" s="20">
        <v>0.48998346952287219</v>
      </c>
      <c r="H290" s="20">
        <v>0.34645154157910801</v>
      </c>
      <c r="I290" s="20">
        <v>0.28165816253392389</v>
      </c>
      <c r="K290" s="20">
        <v>0.44489456643851982</v>
      </c>
      <c r="L290" s="20">
        <v>0.4272202777047901</v>
      </c>
      <c r="N290" s="20">
        <v>0.40007417302364112</v>
      </c>
      <c r="O290" s="20">
        <v>0.43565350105216072</v>
      </c>
      <c r="P290" s="20">
        <v>0.46381934793079449</v>
      </c>
      <c r="Q290" s="20">
        <v>0.39708923827208198</v>
      </c>
      <c r="R290" s="20">
        <v>0.42148791598859597</v>
      </c>
      <c r="S290" s="20">
        <v>0.36566909360877081</v>
      </c>
      <c r="T290" s="20">
        <v>0.45534544226285001</v>
      </c>
      <c r="U290" s="20">
        <v>0.39716880531418369</v>
      </c>
      <c r="V290" s="20">
        <v>0.44959069377652572</v>
      </c>
      <c r="W290" s="20">
        <v>0.51541645024736416</v>
      </c>
      <c r="X290" s="20">
        <v>0.50627187599865398</v>
      </c>
      <c r="Y290" s="20">
        <v>0.39186296709905422</v>
      </c>
      <c r="AA290" s="20">
        <v>0.51805567876128567</v>
      </c>
      <c r="AB290" s="20">
        <v>0.46453314940322737</v>
      </c>
      <c r="AC290" s="20">
        <v>0.42396560900451968</v>
      </c>
      <c r="AD290" s="20">
        <v>0.33074528154794708</v>
      </c>
      <c r="AF290" s="20">
        <v>0.43888577714511118</v>
      </c>
      <c r="AG290" s="20">
        <v>0.42976697982923667</v>
      </c>
      <c r="AI290" s="20">
        <v>0.4349301008130404</v>
      </c>
      <c r="AJ290" s="20">
        <v>0.52661613008756092</v>
      </c>
      <c r="AK290" s="20">
        <v>0.43402121088918882</v>
      </c>
      <c r="AL290" s="20">
        <v>0.55973690377070751</v>
      </c>
      <c r="AM290" s="20">
        <v>0.3918547811587878</v>
      </c>
      <c r="AN290" s="20">
        <v>0.44612436182438192</v>
      </c>
      <c r="AO290" s="20">
        <v>0.27660193021435242</v>
      </c>
      <c r="AP290" s="20">
        <v>0.34073150528674329</v>
      </c>
      <c r="AQ290" s="20">
        <v>0.41204762865911582</v>
      </c>
      <c r="AS290" s="20">
        <v>0.44933257236321439</v>
      </c>
      <c r="AT290" s="20">
        <v>0.20611276904504899</v>
      </c>
    </row>
    <row r="291" spans="2:46" ht="29" x14ac:dyDescent="0.35">
      <c r="B291" s="19" t="s">
        <v>212</v>
      </c>
      <c r="C291" s="20">
        <v>0.45584188713284107</v>
      </c>
      <c r="D291" s="20">
        <v>0.45670778129531098</v>
      </c>
      <c r="E291" s="20">
        <v>0.51423342461713106</v>
      </c>
      <c r="F291" s="20">
        <v>0.45810530118079817</v>
      </c>
      <c r="G291" s="20">
        <v>0.47637340920219268</v>
      </c>
      <c r="H291" s="20">
        <v>0.45815759724532767</v>
      </c>
      <c r="I291" s="20">
        <v>0.38794199146873543</v>
      </c>
      <c r="K291" s="20">
        <v>0.47713563532108388</v>
      </c>
      <c r="L291" s="20">
        <v>0.43284000600791328</v>
      </c>
      <c r="N291" s="20">
        <v>0.46660164054685932</v>
      </c>
      <c r="O291" s="20">
        <v>0.4273660585537134</v>
      </c>
      <c r="P291" s="20">
        <v>0.47452718793097443</v>
      </c>
      <c r="Q291" s="20">
        <v>0.42856352814775472</v>
      </c>
      <c r="R291" s="20">
        <v>0.48707525991874417</v>
      </c>
      <c r="S291" s="20">
        <v>0.40613238928286111</v>
      </c>
      <c r="T291" s="20">
        <v>0.33283048581066732</v>
      </c>
      <c r="U291" s="20">
        <v>0.43112484672200618</v>
      </c>
      <c r="V291" s="20">
        <v>0.51890664536217423</v>
      </c>
      <c r="W291" s="20">
        <v>0.52502567486152885</v>
      </c>
      <c r="X291" s="20">
        <v>0.43489391825945412</v>
      </c>
      <c r="Y291" s="20">
        <v>0.40333728474486041</v>
      </c>
      <c r="AA291" s="20">
        <v>0.55878333698282256</v>
      </c>
      <c r="AB291" s="20">
        <v>0.48748259912283021</v>
      </c>
      <c r="AC291" s="20">
        <v>0.43694243928643062</v>
      </c>
      <c r="AD291" s="20">
        <v>0.32651281465884441</v>
      </c>
      <c r="AF291" s="20">
        <v>0.44526056656679969</v>
      </c>
      <c r="AG291" s="20">
        <v>0.49479724728895991</v>
      </c>
      <c r="AI291" s="20">
        <v>0.43282225993011758</v>
      </c>
      <c r="AJ291" s="20">
        <v>0.54013907585199483</v>
      </c>
      <c r="AK291" s="20">
        <v>0.50407947253183671</v>
      </c>
      <c r="AL291" s="20">
        <v>0.50267800963045506</v>
      </c>
      <c r="AM291" s="20">
        <v>0.43003402870539797</v>
      </c>
      <c r="AN291" s="20">
        <v>0.47307729201383492</v>
      </c>
      <c r="AO291" s="20">
        <v>0.32057860671956362</v>
      </c>
      <c r="AP291" s="20">
        <v>0.41251649282669728</v>
      </c>
      <c r="AQ291" s="20">
        <v>0.38310712650172057</v>
      </c>
      <c r="AS291" s="20">
        <v>0.46595876951945142</v>
      </c>
      <c r="AT291" s="20">
        <v>0.26466118488800749</v>
      </c>
    </row>
    <row r="292" spans="2:46" ht="29" x14ac:dyDescent="0.35">
      <c r="B292" s="19" t="s">
        <v>213</v>
      </c>
      <c r="C292" s="20">
        <v>0.22385766541971261</v>
      </c>
      <c r="D292" s="20">
        <v>0.21847403419551281</v>
      </c>
      <c r="E292" s="20">
        <v>0.27742839986803042</v>
      </c>
      <c r="F292" s="20">
        <v>0.21454086771008479</v>
      </c>
      <c r="G292" s="20">
        <v>0.25812462401163783</v>
      </c>
      <c r="H292" s="20">
        <v>0.22874267728374689</v>
      </c>
      <c r="I292" s="20">
        <v>0.16059007510484549</v>
      </c>
      <c r="K292" s="20">
        <v>0.2369354198660906</v>
      </c>
      <c r="L292" s="20">
        <v>0.21108242179063799</v>
      </c>
      <c r="N292" s="20">
        <v>0.17122836624089291</v>
      </c>
      <c r="O292" s="20">
        <v>0.25459162574214061</v>
      </c>
      <c r="P292" s="20">
        <v>0.25017732639774559</v>
      </c>
      <c r="Q292" s="20">
        <v>0.23857786965187419</v>
      </c>
      <c r="R292" s="20">
        <v>0.22363012565744569</v>
      </c>
      <c r="S292" s="20">
        <v>0.23918548807080989</v>
      </c>
      <c r="T292" s="20">
        <v>0.1869656167040904</v>
      </c>
      <c r="U292" s="20">
        <v>0.19471279380973061</v>
      </c>
      <c r="V292" s="20">
        <v>0.21214852210486079</v>
      </c>
      <c r="W292" s="20">
        <v>0.26894892414684313</v>
      </c>
      <c r="X292" s="20">
        <v>0.21834074397162229</v>
      </c>
      <c r="Y292" s="20">
        <v>0.24744218028392029</v>
      </c>
      <c r="AA292" s="20">
        <v>0.25630053075237158</v>
      </c>
      <c r="AB292" s="20">
        <v>0.22018574773486191</v>
      </c>
      <c r="AC292" s="20">
        <v>0.22906402389459779</v>
      </c>
      <c r="AD292" s="20">
        <v>0.18785335097931111</v>
      </c>
      <c r="AF292" s="20">
        <v>0.221852328495177</v>
      </c>
      <c r="AG292" s="20">
        <v>0.22997668150624079</v>
      </c>
      <c r="AI292" s="20">
        <v>0.2413426238913611</v>
      </c>
      <c r="AJ292" s="20">
        <v>0.26646716246550478</v>
      </c>
      <c r="AK292" s="20">
        <v>0.18833621409932069</v>
      </c>
      <c r="AL292" s="20">
        <v>0.245557391008207</v>
      </c>
      <c r="AM292" s="20">
        <v>0.24266005473190641</v>
      </c>
      <c r="AN292" s="20">
        <v>0.17764969055925059</v>
      </c>
      <c r="AO292" s="20">
        <v>0.13949526291854769</v>
      </c>
      <c r="AP292" s="20">
        <v>0.1414972252099885</v>
      </c>
      <c r="AQ292" s="20">
        <v>0.2028176817426193</v>
      </c>
      <c r="AS292" s="20">
        <v>0.23012473393723989</v>
      </c>
      <c r="AT292" s="20">
        <v>0.1054276477115792</v>
      </c>
    </row>
    <row r="293" spans="2:46" x14ac:dyDescent="0.35">
      <c r="B293" s="19" t="s">
        <v>197</v>
      </c>
      <c r="C293" s="20">
        <v>3.1483125144377677E-2</v>
      </c>
      <c r="D293" s="20">
        <v>4.7137126588646418E-2</v>
      </c>
      <c r="E293" s="20">
        <v>8.0602650797108582E-3</v>
      </c>
      <c r="F293" s="20">
        <v>4.0396040029888197E-2</v>
      </c>
      <c r="G293" s="20">
        <v>4.0224487110666632E-2</v>
      </c>
      <c r="H293" s="20">
        <v>1.818638802395255E-2</v>
      </c>
      <c r="I293" s="20">
        <v>3.4610456998021358E-2</v>
      </c>
      <c r="K293" s="20">
        <v>1.985383478715062E-2</v>
      </c>
      <c r="L293" s="20">
        <v>4.2966136405810942E-2</v>
      </c>
      <c r="N293" s="20">
        <v>1.7725699330510391E-2</v>
      </c>
      <c r="O293" s="20">
        <v>4.7694819854222463E-2</v>
      </c>
      <c r="P293" s="20">
        <v>9.5280770621167833E-3</v>
      </c>
      <c r="Q293" s="20">
        <v>6.5490406438858229E-2</v>
      </c>
      <c r="R293" s="20">
        <v>1.7535275325883681E-2</v>
      </c>
      <c r="S293" s="20">
        <v>7.2193322064769375E-2</v>
      </c>
      <c r="T293" s="20">
        <v>7.3267208137396983E-2</v>
      </c>
      <c r="U293" s="20">
        <v>4.4365942349485141E-2</v>
      </c>
      <c r="V293" s="20">
        <v>1.958304552194649E-2</v>
      </c>
      <c r="W293" s="20">
        <v>1.359669772904361E-2</v>
      </c>
      <c r="X293" s="20">
        <v>1.971554272976701E-2</v>
      </c>
      <c r="Y293" s="20">
        <v>2.7091129957626841E-2</v>
      </c>
      <c r="AA293" s="20">
        <v>1.795066638236319E-2</v>
      </c>
      <c r="AB293" s="20">
        <v>2.592003613379186E-2</v>
      </c>
      <c r="AC293" s="20">
        <v>3.2148815881880038E-2</v>
      </c>
      <c r="AD293" s="20">
        <v>5.1491381136308308E-2</v>
      </c>
      <c r="AF293" s="20">
        <v>3.2520939067513147E-2</v>
      </c>
      <c r="AG293" s="20">
        <v>2.8094769402323461E-2</v>
      </c>
      <c r="AI293" s="20">
        <v>1.108425175551892E-2</v>
      </c>
      <c r="AJ293" s="20">
        <v>2.1197909805294821E-2</v>
      </c>
      <c r="AK293" s="20">
        <v>1.465728591268764E-2</v>
      </c>
      <c r="AL293" s="20">
        <v>2.3548790049470851E-2</v>
      </c>
      <c r="AM293" s="20">
        <v>2.6369124287508719E-2</v>
      </c>
      <c r="AN293" s="20">
        <v>0</v>
      </c>
      <c r="AO293" s="20">
        <v>8.7510053309635863E-2</v>
      </c>
      <c r="AP293" s="20">
        <v>8.2813749858385924E-2</v>
      </c>
      <c r="AQ293" s="20">
        <v>3.6489237103933203E-2</v>
      </c>
      <c r="AS293" s="20">
        <v>2.543670613883306E-2</v>
      </c>
      <c r="AT293" s="20">
        <v>0.14574348593264319</v>
      </c>
    </row>
    <row r="294" spans="2:46" x14ac:dyDescent="0.35">
      <c r="B294" s="19" t="s">
        <v>151</v>
      </c>
      <c r="C294" s="20">
        <v>0.15945661311873821</v>
      </c>
      <c r="D294" s="20">
        <v>5.1188387543181502E-2</v>
      </c>
      <c r="E294" s="20">
        <v>5.412163707736891E-2</v>
      </c>
      <c r="F294" s="20">
        <v>0.10751828672839241</v>
      </c>
      <c r="G294" s="20">
        <v>0.12635143221136069</v>
      </c>
      <c r="H294" s="20">
        <v>0.2219146038081071</v>
      </c>
      <c r="I294" s="20">
        <v>0.34411525328131981</v>
      </c>
      <c r="K294" s="20">
        <v>0.15576301500420969</v>
      </c>
      <c r="L294" s="20">
        <v>0.1637107752925808</v>
      </c>
      <c r="N294" s="20">
        <v>0.1626792175542017</v>
      </c>
      <c r="O294" s="20">
        <v>0.13423198118875909</v>
      </c>
      <c r="P294" s="20">
        <v>0.18055239550697691</v>
      </c>
      <c r="Q294" s="20">
        <v>0.20145867616257751</v>
      </c>
      <c r="R294" s="20">
        <v>0.15348163714893059</v>
      </c>
      <c r="S294" s="20">
        <v>0.2035000974787938</v>
      </c>
      <c r="T294" s="20">
        <v>0.14812210110883389</v>
      </c>
      <c r="U294" s="20">
        <v>0.19915009010219731</v>
      </c>
      <c r="V294" s="20">
        <v>0.1034986931900925</v>
      </c>
      <c r="W294" s="20">
        <v>0.16152853300137451</v>
      </c>
      <c r="X294" s="20">
        <v>0.1831888871253754</v>
      </c>
      <c r="Y294" s="20">
        <v>0.13437650895189171</v>
      </c>
      <c r="AA294" s="20">
        <v>0.11546801854908539</v>
      </c>
      <c r="AB294" s="20">
        <v>0.16292028751996351</v>
      </c>
      <c r="AC294" s="20">
        <v>0.1212609497794917</v>
      </c>
      <c r="AD294" s="20">
        <v>0.2379996998801055</v>
      </c>
      <c r="AF294" s="20">
        <v>0.17950416700468111</v>
      </c>
      <c r="AG294" s="20">
        <v>8.4841297994958847E-2</v>
      </c>
      <c r="AI294" s="20">
        <v>0.19477823764106589</v>
      </c>
      <c r="AJ294" s="20">
        <v>8.3634638388095553E-2</v>
      </c>
      <c r="AK294" s="20">
        <v>0.20546339281854131</v>
      </c>
      <c r="AL294" s="20">
        <v>6.0566236523434791E-2</v>
      </c>
      <c r="AM294" s="20">
        <v>0.18870591522407271</v>
      </c>
      <c r="AN294" s="20">
        <v>0.1675083785368004</v>
      </c>
      <c r="AO294" s="20">
        <v>0.25230281421605449</v>
      </c>
      <c r="AP294" s="20">
        <v>0.21430920512911311</v>
      </c>
      <c r="AQ294" s="20">
        <v>0.16894866168616579</v>
      </c>
      <c r="AS294" s="20">
        <v>0.15161530180098551</v>
      </c>
      <c r="AT294" s="20">
        <v>0.30763540446580651</v>
      </c>
    </row>
    <row r="296" spans="2:46" ht="72.5" x14ac:dyDescent="0.35">
      <c r="B296" s="17" t="s">
        <v>214</v>
      </c>
    </row>
    <row r="297" spans="2:46" x14ac:dyDescent="0.35">
      <c r="B297" s="18" t="s">
        <v>16</v>
      </c>
    </row>
    <row r="298" spans="2:46" x14ac:dyDescent="0.35">
      <c r="B298" s="19" t="s">
        <v>215</v>
      </c>
      <c r="C298" s="20">
        <v>5.4806958386603197E-2</v>
      </c>
      <c r="D298" s="20">
        <v>8.4705447177107096E-2</v>
      </c>
      <c r="E298" s="20">
        <v>8.3188998715037654E-2</v>
      </c>
      <c r="F298" s="20">
        <v>5.8419325149320939E-2</v>
      </c>
      <c r="G298" s="20">
        <v>6.8903998925942608E-2</v>
      </c>
      <c r="H298" s="20">
        <v>3.5715428116531098E-2</v>
      </c>
      <c r="I298" s="20">
        <v>1.032632996141203E-2</v>
      </c>
      <c r="K298" s="20">
        <v>5.7570666053125767E-2</v>
      </c>
      <c r="L298" s="20">
        <v>5.2331002053966437E-2</v>
      </c>
      <c r="N298" s="20">
        <v>5.9017012897815302E-2</v>
      </c>
      <c r="O298" s="20">
        <v>6.9656287708397935E-2</v>
      </c>
      <c r="P298" s="20">
        <v>4.118279776819999E-2</v>
      </c>
      <c r="Q298" s="20">
        <v>5.1608487119369537E-2</v>
      </c>
      <c r="R298" s="20">
        <v>6.7028917391040055E-2</v>
      </c>
      <c r="S298" s="20">
        <v>1.9606299909506311E-2</v>
      </c>
      <c r="T298" s="20">
        <v>3.8300635278961472E-2</v>
      </c>
      <c r="U298" s="20">
        <v>6.8585307171030313E-2</v>
      </c>
      <c r="V298" s="20">
        <v>9.7859947767846886E-2</v>
      </c>
      <c r="W298" s="20">
        <v>3.7469724419133592E-2</v>
      </c>
      <c r="X298" s="20">
        <v>3.0586739729075149E-2</v>
      </c>
      <c r="Y298" s="20">
        <v>4.9866405488324869E-2</v>
      </c>
      <c r="AA298" s="20">
        <v>7.5604868863404201E-2</v>
      </c>
      <c r="AB298" s="20">
        <v>3.8168625642628719E-2</v>
      </c>
      <c r="AC298" s="20">
        <v>6.3022397792372967E-2</v>
      </c>
      <c r="AD298" s="20">
        <v>4.2802369552024232E-2</v>
      </c>
      <c r="AF298" s="20">
        <v>4.5210716498401811E-2</v>
      </c>
      <c r="AG298" s="20">
        <v>9.0839434241565611E-2</v>
      </c>
      <c r="AI298" s="20">
        <v>5.2790267659102122E-2</v>
      </c>
      <c r="AJ298" s="20">
        <v>5.9926888867372553E-2</v>
      </c>
      <c r="AK298" s="20">
        <v>4.1551686734890958E-2</v>
      </c>
      <c r="AL298" s="20">
        <v>8.2152075132581756E-2</v>
      </c>
      <c r="AM298" s="20">
        <v>6.3218508324051154E-2</v>
      </c>
      <c r="AN298" s="20">
        <v>5.3273013039008082E-2</v>
      </c>
      <c r="AO298" s="20">
        <v>3.4353361259867467E-2</v>
      </c>
      <c r="AP298" s="20">
        <v>2.3416759503053091E-2</v>
      </c>
      <c r="AQ298" s="20">
        <v>5.2960487410396648E-2</v>
      </c>
      <c r="AS298" s="20">
        <v>5.6789737201050523E-2</v>
      </c>
      <c r="AT298" s="20">
        <v>1.7337999901534951E-2</v>
      </c>
    </row>
    <row r="299" spans="2:46" x14ac:dyDescent="0.35">
      <c r="B299" s="19" t="s">
        <v>216</v>
      </c>
      <c r="C299" s="20">
        <v>0.1323424644914864</v>
      </c>
      <c r="D299" s="20">
        <v>0.22308292922213471</v>
      </c>
      <c r="E299" s="20">
        <v>0.24568474286681241</v>
      </c>
      <c r="F299" s="20">
        <v>0.1426671987617113</v>
      </c>
      <c r="G299" s="20">
        <v>0.11383189524571639</v>
      </c>
      <c r="H299" s="20">
        <v>4.7414629160380403E-2</v>
      </c>
      <c r="I299" s="20">
        <v>4.3568326256538219E-2</v>
      </c>
      <c r="K299" s="20">
        <v>0.15093765893211841</v>
      </c>
      <c r="L299" s="20">
        <v>0.1147231447090267</v>
      </c>
      <c r="N299" s="20">
        <v>0.12701735291619651</v>
      </c>
      <c r="O299" s="20">
        <v>7.7500994308553631E-2</v>
      </c>
      <c r="P299" s="20">
        <v>0.123231736508139</v>
      </c>
      <c r="Q299" s="20">
        <v>0.1159867564354127</v>
      </c>
      <c r="R299" s="20">
        <v>0.1323019484279262</v>
      </c>
      <c r="S299" s="20">
        <v>0.12802717732525179</v>
      </c>
      <c r="T299" s="20">
        <v>0.11175413210981749</v>
      </c>
      <c r="U299" s="20">
        <v>0.1566753730840918</v>
      </c>
      <c r="V299" s="20">
        <v>0.1702235428756145</v>
      </c>
      <c r="W299" s="20">
        <v>0.12889638104541759</v>
      </c>
      <c r="X299" s="20">
        <v>0.12803010969067241</v>
      </c>
      <c r="Y299" s="20">
        <v>0.1136969215300566</v>
      </c>
      <c r="AA299" s="20">
        <v>0.16327680530944469</v>
      </c>
      <c r="AB299" s="20">
        <v>9.6082540023342225E-2</v>
      </c>
      <c r="AC299" s="20">
        <v>0.1539781814472358</v>
      </c>
      <c r="AD299" s="20">
        <v>0.1175959415056328</v>
      </c>
      <c r="AF299" s="20">
        <v>0.12092764601650841</v>
      </c>
      <c r="AG299" s="20">
        <v>0.17717729269505311</v>
      </c>
      <c r="AI299" s="20">
        <v>0.12859011132606959</v>
      </c>
      <c r="AJ299" s="20">
        <v>0.19121255223480421</v>
      </c>
      <c r="AK299" s="20">
        <v>0.107963472395528</v>
      </c>
      <c r="AL299" s="20">
        <v>0.1693624000553241</v>
      </c>
      <c r="AM299" s="20">
        <v>0.13082049100549911</v>
      </c>
      <c r="AN299" s="20">
        <v>9.5710225992083245E-2</v>
      </c>
      <c r="AO299" s="20">
        <v>4.6950815373334523E-2</v>
      </c>
      <c r="AP299" s="20">
        <v>7.3789860783586861E-2</v>
      </c>
      <c r="AQ299" s="20">
        <v>9.8809162916765253E-2</v>
      </c>
      <c r="AS299" s="20">
        <v>0.13676456745241081</v>
      </c>
      <c r="AT299" s="20">
        <v>4.8777121220577882E-2</v>
      </c>
    </row>
    <row r="300" spans="2:46" x14ac:dyDescent="0.35">
      <c r="B300" s="19" t="s">
        <v>217</v>
      </c>
      <c r="C300" s="20">
        <v>0.28450667446251138</v>
      </c>
      <c r="D300" s="20">
        <v>0.29874127879229889</v>
      </c>
      <c r="E300" s="20">
        <v>0.36911029372440951</v>
      </c>
      <c r="F300" s="20">
        <v>0.36331353626888629</v>
      </c>
      <c r="G300" s="20">
        <v>0.30237456458090262</v>
      </c>
      <c r="H300" s="20">
        <v>0.25582060367076409</v>
      </c>
      <c r="I300" s="20">
        <v>0.14720505103036199</v>
      </c>
      <c r="K300" s="20">
        <v>0.28179307073837739</v>
      </c>
      <c r="L300" s="20">
        <v>0.28727527831108701</v>
      </c>
      <c r="N300" s="20">
        <v>0.25305499375346269</v>
      </c>
      <c r="O300" s="20">
        <v>0.27323548529258002</v>
      </c>
      <c r="P300" s="20">
        <v>0.32570934563046933</v>
      </c>
      <c r="Q300" s="20">
        <v>0.18580335377455409</v>
      </c>
      <c r="R300" s="20">
        <v>0.29323151288833088</v>
      </c>
      <c r="S300" s="20">
        <v>0.27890087906221611</v>
      </c>
      <c r="T300" s="20">
        <v>0.3246619447015246</v>
      </c>
      <c r="U300" s="20">
        <v>0.26540035537337009</v>
      </c>
      <c r="V300" s="20">
        <v>0.32158177421364159</v>
      </c>
      <c r="W300" s="20">
        <v>0.28460815153731073</v>
      </c>
      <c r="X300" s="20">
        <v>0.26063977580201081</v>
      </c>
      <c r="Y300" s="20">
        <v>0.28602474430785518</v>
      </c>
      <c r="AA300" s="20">
        <v>0.30962849582284191</v>
      </c>
      <c r="AB300" s="20">
        <v>0.29483607775858017</v>
      </c>
      <c r="AC300" s="20">
        <v>0.31482417638348548</v>
      </c>
      <c r="AD300" s="20">
        <v>0.22027514128976189</v>
      </c>
      <c r="AF300" s="20">
        <v>0.27847059680467628</v>
      </c>
      <c r="AG300" s="20">
        <v>0.31164111283430068</v>
      </c>
      <c r="AI300" s="20">
        <v>0.3248177630689596</v>
      </c>
      <c r="AJ300" s="20">
        <v>0.32072512752147259</v>
      </c>
      <c r="AK300" s="20">
        <v>0.26099281301537042</v>
      </c>
      <c r="AL300" s="20">
        <v>0.32398540866447351</v>
      </c>
      <c r="AM300" s="20">
        <v>0.26909265024542922</v>
      </c>
      <c r="AN300" s="20">
        <v>0.36615447511588989</v>
      </c>
      <c r="AO300" s="20">
        <v>0.2178981405735966</v>
      </c>
      <c r="AP300" s="20">
        <v>0.1885073607773112</v>
      </c>
      <c r="AQ300" s="20">
        <v>0.25661075999002297</v>
      </c>
      <c r="AS300" s="20">
        <v>0.28961684883960309</v>
      </c>
      <c r="AT300" s="20">
        <v>0.18793871126280351</v>
      </c>
    </row>
    <row r="301" spans="2:46" ht="29" x14ac:dyDescent="0.35">
      <c r="B301" s="19" t="s">
        <v>218</v>
      </c>
      <c r="C301" s="20">
        <v>9.7752161700637774E-2</v>
      </c>
      <c r="D301" s="20">
        <v>0.13989772697469441</v>
      </c>
      <c r="E301" s="20">
        <v>0.10108461850377259</v>
      </c>
      <c r="F301" s="20">
        <v>0.104047973001536</v>
      </c>
      <c r="G301" s="20">
        <v>0.1019700308760027</v>
      </c>
      <c r="H301" s="20">
        <v>9.0848196942631659E-2</v>
      </c>
      <c r="I301" s="20">
        <v>6.3050767212178491E-2</v>
      </c>
      <c r="K301" s="20">
        <v>0.1042164932908136</v>
      </c>
      <c r="L301" s="20">
        <v>9.1837242814322914E-2</v>
      </c>
      <c r="N301" s="20">
        <v>0.10277467648188381</v>
      </c>
      <c r="O301" s="20">
        <v>0.1146008281992803</v>
      </c>
      <c r="P301" s="20">
        <v>6.9148239364319131E-2</v>
      </c>
      <c r="Q301" s="20">
        <v>0.13153562964607321</v>
      </c>
      <c r="R301" s="20">
        <v>8.2176977829797659E-2</v>
      </c>
      <c r="S301" s="20">
        <v>8.629202686235278E-2</v>
      </c>
      <c r="T301" s="20">
        <v>0.10401330305131599</v>
      </c>
      <c r="U301" s="20">
        <v>0.1059407804108175</v>
      </c>
      <c r="V301" s="20">
        <v>9.9938860866185961E-2</v>
      </c>
      <c r="W301" s="20">
        <v>8.5906881294081347E-2</v>
      </c>
      <c r="X301" s="20">
        <v>8.9006828638995172E-2</v>
      </c>
      <c r="Y301" s="20">
        <v>0.12580573756207511</v>
      </c>
      <c r="AA301" s="20">
        <v>9.5616392833417954E-2</v>
      </c>
      <c r="AB301" s="20">
        <v>0.1017130248005239</v>
      </c>
      <c r="AC301" s="20">
        <v>9.1869836407075342E-2</v>
      </c>
      <c r="AD301" s="20">
        <v>0.10003258160775071</v>
      </c>
      <c r="AF301" s="20">
        <v>8.9375393958020286E-2</v>
      </c>
      <c r="AG301" s="20">
        <v>0.13228626471853161</v>
      </c>
      <c r="AI301" s="20">
        <v>8.6154159143306167E-2</v>
      </c>
      <c r="AJ301" s="20">
        <v>0.1142918944598873</v>
      </c>
      <c r="AK301" s="20">
        <v>7.0677736837433669E-2</v>
      </c>
      <c r="AL301" s="20">
        <v>0.1087729383166276</v>
      </c>
      <c r="AM301" s="20">
        <v>9.1775607752735175E-2</v>
      </c>
      <c r="AN301" s="20">
        <v>0.1237153281781051</v>
      </c>
      <c r="AO301" s="20">
        <v>8.3060323244221981E-2</v>
      </c>
      <c r="AP301" s="20">
        <v>7.6612304179026258E-2</v>
      </c>
      <c r="AQ301" s="20">
        <v>0.12858157938379849</v>
      </c>
      <c r="AS301" s="20">
        <v>9.8706693852162283E-2</v>
      </c>
      <c r="AT301" s="20">
        <v>7.9714181217118901E-2</v>
      </c>
    </row>
    <row r="302" spans="2:46" x14ac:dyDescent="0.35">
      <c r="B302" s="19" t="s">
        <v>219</v>
      </c>
      <c r="C302" s="20">
        <v>9.1866829663983879E-2</v>
      </c>
      <c r="D302" s="20">
        <v>8.6917452894440153E-2</v>
      </c>
      <c r="E302" s="20">
        <v>6.6352414544619251E-2</v>
      </c>
      <c r="F302" s="20">
        <v>8.7839364239907972E-2</v>
      </c>
      <c r="G302" s="20">
        <v>9.1282446970139541E-2</v>
      </c>
      <c r="H302" s="20">
        <v>0.1193274774544988</v>
      </c>
      <c r="I302" s="20">
        <v>0.1011730987419758</v>
      </c>
      <c r="K302" s="20">
        <v>8.9862265588031245E-2</v>
      </c>
      <c r="L302" s="20">
        <v>9.3202411320295414E-2</v>
      </c>
      <c r="N302" s="20">
        <v>9.0653692879878289E-2</v>
      </c>
      <c r="O302" s="20">
        <v>0.1025080788962144</v>
      </c>
      <c r="P302" s="20">
        <v>9.8081127468397256E-2</v>
      </c>
      <c r="Q302" s="20">
        <v>9.1014762026271706E-2</v>
      </c>
      <c r="R302" s="20">
        <v>0.10523611334434869</v>
      </c>
      <c r="S302" s="20">
        <v>0.1117813126337525</v>
      </c>
      <c r="T302" s="20">
        <v>9.5457523877754677E-2</v>
      </c>
      <c r="U302" s="20">
        <v>9.0717990052721631E-2</v>
      </c>
      <c r="V302" s="20">
        <v>8.1091982269346524E-2</v>
      </c>
      <c r="W302" s="20">
        <v>7.4880551676141591E-2</v>
      </c>
      <c r="X302" s="20">
        <v>0.1092033733118639</v>
      </c>
      <c r="Y302" s="20">
        <v>7.6657078069383669E-2</v>
      </c>
      <c r="AA302" s="20">
        <v>9.9099561017073651E-2</v>
      </c>
      <c r="AB302" s="20">
        <v>9.6982647053641194E-2</v>
      </c>
      <c r="AC302" s="20">
        <v>9.6167416985690063E-2</v>
      </c>
      <c r="AD302" s="20">
        <v>7.3992771508859342E-2</v>
      </c>
      <c r="AF302" s="20">
        <v>9.4314149101299524E-2</v>
      </c>
      <c r="AG302" s="20">
        <v>7.984676279199196E-2</v>
      </c>
      <c r="AI302" s="20">
        <v>7.5144794643466073E-2</v>
      </c>
      <c r="AJ302" s="20">
        <v>9.263101082693552E-2</v>
      </c>
      <c r="AK302" s="20">
        <v>0.1078912589338534</v>
      </c>
      <c r="AL302" s="20">
        <v>0.11520157113080701</v>
      </c>
      <c r="AM302" s="20">
        <v>8.0848048632693861E-2</v>
      </c>
      <c r="AN302" s="20">
        <v>9.2130541294077509E-2</v>
      </c>
      <c r="AO302" s="20">
        <v>7.4134591488336538E-2</v>
      </c>
      <c r="AP302" s="20">
        <v>0.1138134934624805</v>
      </c>
      <c r="AQ302" s="20">
        <v>0.1046340901501548</v>
      </c>
      <c r="AS302" s="20">
        <v>9.1557853976915862E-2</v>
      </c>
      <c r="AT302" s="20">
        <v>9.7705603564175209E-2</v>
      </c>
    </row>
    <row r="303" spans="2:46" x14ac:dyDescent="0.35">
      <c r="B303" s="19" t="s">
        <v>220</v>
      </c>
      <c r="C303" s="20">
        <v>0.1557242792108805</v>
      </c>
      <c r="D303" s="20">
        <v>8.5672990902109239E-2</v>
      </c>
      <c r="E303" s="20">
        <v>8.0216238974458121E-2</v>
      </c>
      <c r="F303" s="20">
        <v>0.1060626354314874</v>
      </c>
      <c r="G303" s="20">
        <v>0.16673509035717099</v>
      </c>
      <c r="H303" s="20">
        <v>0.2183169375469067</v>
      </c>
      <c r="I303" s="20">
        <v>0.25306727677927482</v>
      </c>
      <c r="K303" s="20">
        <v>0.136685829345462</v>
      </c>
      <c r="L303" s="20">
        <v>0.1749463950749624</v>
      </c>
      <c r="N303" s="20">
        <v>0.151147024029679</v>
      </c>
      <c r="O303" s="20">
        <v>0.19857116223207649</v>
      </c>
      <c r="P303" s="20">
        <v>0.1486887190522577</v>
      </c>
      <c r="Q303" s="20">
        <v>0.2233201948781468</v>
      </c>
      <c r="R303" s="20">
        <v>0.1587836391705314</v>
      </c>
      <c r="S303" s="20">
        <v>0.12901540188601621</v>
      </c>
      <c r="T303" s="20">
        <v>0.12922772850676989</v>
      </c>
      <c r="U303" s="20">
        <v>0.16104344797461551</v>
      </c>
      <c r="V303" s="20">
        <v>9.064501403140203E-2</v>
      </c>
      <c r="W303" s="20">
        <v>0.18903829542218059</v>
      </c>
      <c r="X303" s="20">
        <v>0.1805269487493518</v>
      </c>
      <c r="Y303" s="20">
        <v>0.18644678004924739</v>
      </c>
      <c r="AA303" s="20">
        <v>0.12563387695929989</v>
      </c>
      <c r="AB303" s="20">
        <v>0.19184414753614171</v>
      </c>
      <c r="AC303" s="20">
        <v>0.12507286109007851</v>
      </c>
      <c r="AD303" s="20">
        <v>0.17780894645361089</v>
      </c>
      <c r="AF303" s="20">
        <v>0.16899338445194881</v>
      </c>
      <c r="AG303" s="20">
        <v>0.105389096412876</v>
      </c>
      <c r="AI303" s="20">
        <v>0.1596191739967486</v>
      </c>
      <c r="AJ303" s="20">
        <v>0.1228046300181015</v>
      </c>
      <c r="AK303" s="20">
        <v>0.15271917945472949</v>
      </c>
      <c r="AL303" s="20">
        <v>0.1088504202625742</v>
      </c>
      <c r="AM303" s="20">
        <v>0.15893476204941889</v>
      </c>
      <c r="AN303" s="20">
        <v>0.1220220112491822</v>
      </c>
      <c r="AO303" s="20">
        <v>0.2062787984976337</v>
      </c>
      <c r="AP303" s="20">
        <v>0.24525353463880251</v>
      </c>
      <c r="AQ303" s="20">
        <v>0.16151064225437289</v>
      </c>
      <c r="AS303" s="20">
        <v>0.15527983364075579</v>
      </c>
      <c r="AT303" s="20">
        <v>0.16412305394789881</v>
      </c>
    </row>
    <row r="304" spans="2:46" x14ac:dyDescent="0.35">
      <c r="B304" s="19" t="s">
        <v>221</v>
      </c>
      <c r="C304" s="20">
        <v>0.15161646078387331</v>
      </c>
      <c r="D304" s="20">
        <v>4.1255932261748583E-2</v>
      </c>
      <c r="E304" s="20">
        <v>4.0963280390591918E-2</v>
      </c>
      <c r="F304" s="20">
        <v>9.8790444981399148E-2</v>
      </c>
      <c r="G304" s="20">
        <v>0.11963051739782821</v>
      </c>
      <c r="H304" s="20">
        <v>0.207780065234239</v>
      </c>
      <c r="I304" s="20">
        <v>0.34601179683786393</v>
      </c>
      <c r="K304" s="20">
        <v>0.15419412320885881</v>
      </c>
      <c r="L304" s="20">
        <v>0.14971535796965529</v>
      </c>
      <c r="N304" s="20">
        <v>0.18818560766509451</v>
      </c>
      <c r="O304" s="20">
        <v>0.1351696453198255</v>
      </c>
      <c r="P304" s="20">
        <v>0.16763614456526671</v>
      </c>
      <c r="Q304" s="20">
        <v>0.16588848728953659</v>
      </c>
      <c r="R304" s="20">
        <v>0.14355777959295421</v>
      </c>
      <c r="S304" s="20">
        <v>0.20913217098208359</v>
      </c>
      <c r="T304" s="20">
        <v>0.13317037474887991</v>
      </c>
      <c r="U304" s="20">
        <v>0.1363706371675569</v>
      </c>
      <c r="V304" s="20">
        <v>0.1027921325308067</v>
      </c>
      <c r="W304" s="20">
        <v>0.16708666380854439</v>
      </c>
      <c r="X304" s="20">
        <v>0.16491260409317651</v>
      </c>
      <c r="Y304" s="20">
        <v>0.13517389949068709</v>
      </c>
      <c r="AA304" s="20">
        <v>0.11425169340343889</v>
      </c>
      <c r="AB304" s="20">
        <v>0.1625038950135316</v>
      </c>
      <c r="AC304" s="20">
        <v>0.1272855667910435</v>
      </c>
      <c r="AD304" s="20">
        <v>0.20302701480850541</v>
      </c>
      <c r="AF304" s="20">
        <v>0.17307286285529519</v>
      </c>
      <c r="AG304" s="20">
        <v>7.1368630841530264E-2</v>
      </c>
      <c r="AI304" s="20">
        <v>0.16280331211707261</v>
      </c>
      <c r="AJ304" s="20">
        <v>8.6342429460449788E-2</v>
      </c>
      <c r="AK304" s="20">
        <v>0.2211902099204438</v>
      </c>
      <c r="AL304" s="20">
        <v>7.6066868256297299E-2</v>
      </c>
      <c r="AM304" s="20">
        <v>0.17287916556324989</v>
      </c>
      <c r="AN304" s="20">
        <v>0.12949253957224849</v>
      </c>
      <c r="AO304" s="20">
        <v>0.29618418893411402</v>
      </c>
      <c r="AP304" s="20">
        <v>0.16869526055960729</v>
      </c>
      <c r="AQ304" s="20">
        <v>0.14580301071956181</v>
      </c>
      <c r="AS304" s="20">
        <v>0.14502499260893201</v>
      </c>
      <c r="AT304" s="20">
        <v>0.27617672217206252</v>
      </c>
    </row>
    <row r="305" spans="2:46" x14ac:dyDescent="0.35">
      <c r="B305" s="19" t="s">
        <v>197</v>
      </c>
      <c r="C305" s="20">
        <v>3.1384171300023557E-2</v>
      </c>
      <c r="D305" s="20">
        <v>3.9726241775466922E-2</v>
      </c>
      <c r="E305" s="20">
        <v>1.339941228029849E-2</v>
      </c>
      <c r="F305" s="20">
        <v>3.8859522165750747E-2</v>
      </c>
      <c r="G305" s="20">
        <v>3.5271455646297092E-2</v>
      </c>
      <c r="H305" s="20">
        <v>2.4776661874048461E-2</v>
      </c>
      <c r="I305" s="20">
        <v>3.5597353180394732E-2</v>
      </c>
      <c r="K305" s="20">
        <v>2.4739892843212711E-2</v>
      </c>
      <c r="L305" s="20">
        <v>3.5969167746683788E-2</v>
      </c>
      <c r="N305" s="20">
        <v>2.8149639375989952E-2</v>
      </c>
      <c r="O305" s="20">
        <v>2.8757518043071691E-2</v>
      </c>
      <c r="P305" s="20">
        <v>2.6321889642950541E-2</v>
      </c>
      <c r="Q305" s="20">
        <v>3.4842328830635323E-2</v>
      </c>
      <c r="R305" s="20">
        <v>1.7683111355070998E-2</v>
      </c>
      <c r="S305" s="20">
        <v>3.7244731338820683E-2</v>
      </c>
      <c r="T305" s="20">
        <v>6.3414357724976111E-2</v>
      </c>
      <c r="U305" s="20">
        <v>1.526610876579616E-2</v>
      </c>
      <c r="V305" s="20">
        <v>3.5866745445155578E-2</v>
      </c>
      <c r="W305" s="20">
        <v>3.2113350797190007E-2</v>
      </c>
      <c r="X305" s="20">
        <v>3.7093619984854269E-2</v>
      </c>
      <c r="Y305" s="20">
        <v>2.6328433502369741E-2</v>
      </c>
      <c r="AA305" s="20">
        <v>1.6888305791078782E-2</v>
      </c>
      <c r="AB305" s="20">
        <v>1.7869042171610471E-2</v>
      </c>
      <c r="AC305" s="20">
        <v>2.7779563103018441E-2</v>
      </c>
      <c r="AD305" s="20">
        <v>6.4465233273854644E-2</v>
      </c>
      <c r="AF305" s="20">
        <v>2.963525031384958E-2</v>
      </c>
      <c r="AG305" s="20">
        <v>3.1451405464150733E-2</v>
      </c>
      <c r="AI305" s="20">
        <v>1.008041804527509E-2</v>
      </c>
      <c r="AJ305" s="20">
        <v>1.206546661097635E-2</v>
      </c>
      <c r="AK305" s="20">
        <v>3.7013642707750267E-2</v>
      </c>
      <c r="AL305" s="20">
        <v>1.560831818131473E-2</v>
      </c>
      <c r="AM305" s="20">
        <v>3.2430766426922573E-2</v>
      </c>
      <c r="AN305" s="20">
        <v>1.7501865559405461E-2</v>
      </c>
      <c r="AO305" s="20">
        <v>4.1139780628895367E-2</v>
      </c>
      <c r="AP305" s="20">
        <v>0.10991142609613221</v>
      </c>
      <c r="AQ305" s="20">
        <v>5.1090267174927047E-2</v>
      </c>
      <c r="AS305" s="20">
        <v>2.625947242816954E-2</v>
      </c>
      <c r="AT305" s="20">
        <v>0.12822660671382821</v>
      </c>
    </row>
    <row r="307" spans="2:46" ht="58" x14ac:dyDescent="0.35">
      <c r="B307" s="17" t="s">
        <v>222</v>
      </c>
    </row>
    <row r="308" spans="2:46" x14ac:dyDescent="0.35">
      <c r="B308" s="18" t="s">
        <v>16</v>
      </c>
    </row>
    <row r="309" spans="2:46" ht="72.5" x14ac:dyDescent="0.35">
      <c r="B309" s="19" t="s">
        <v>223</v>
      </c>
      <c r="C309" s="20">
        <v>0.50411397757532828</v>
      </c>
      <c r="D309" s="20">
        <v>0.59581687659750782</v>
      </c>
      <c r="E309" s="20">
        <v>0.61106650454119915</v>
      </c>
      <c r="F309" s="20">
        <v>0.61353884360807642</v>
      </c>
      <c r="G309" s="20">
        <v>0.54942178852194301</v>
      </c>
      <c r="H309" s="20">
        <v>0.44294060730047108</v>
      </c>
      <c r="I309" s="20">
        <v>0.2717329668256539</v>
      </c>
      <c r="K309" s="20">
        <v>0.5226740413365617</v>
      </c>
      <c r="L309" s="20">
        <v>0.48600751286423821</v>
      </c>
      <c r="N309" s="20">
        <v>0.55568380570760534</v>
      </c>
      <c r="O309" s="20">
        <v>0.51064345171531778</v>
      </c>
      <c r="P309" s="20">
        <v>0.49192308547301072</v>
      </c>
      <c r="Q309" s="20">
        <v>0.48615220675837079</v>
      </c>
      <c r="R309" s="20">
        <v>0.49718005020370032</v>
      </c>
      <c r="S309" s="20">
        <v>0.46836640736508262</v>
      </c>
      <c r="T309" s="20">
        <v>0.48554915939288562</v>
      </c>
      <c r="U309" s="20">
        <v>0.43326287804497488</v>
      </c>
      <c r="V309" s="20">
        <v>0.5537202510506738</v>
      </c>
      <c r="W309" s="20">
        <v>0.52546752413220765</v>
      </c>
      <c r="X309" s="20">
        <v>0.47228501778234122</v>
      </c>
      <c r="Y309" s="20">
        <v>0.51100418194652497</v>
      </c>
      <c r="AA309" s="20">
        <v>0.55390101720147189</v>
      </c>
      <c r="AB309" s="20">
        <v>0.50500985841181523</v>
      </c>
      <c r="AC309" s="20">
        <v>0.54391847345174327</v>
      </c>
      <c r="AD309" s="20">
        <v>0.41542748974871679</v>
      </c>
      <c r="AF309" s="20">
        <v>0.48660090996621458</v>
      </c>
      <c r="AG309" s="20">
        <v>0.58031295176108477</v>
      </c>
      <c r="AI309" s="20">
        <v>0.48845149180939978</v>
      </c>
      <c r="AJ309" s="20">
        <v>0.58655532769868646</v>
      </c>
      <c r="AK309" s="20">
        <v>0.38926560207830119</v>
      </c>
      <c r="AL309" s="20">
        <v>0.6285821660717027</v>
      </c>
      <c r="AM309" s="20">
        <v>0.47094512469032013</v>
      </c>
      <c r="AN309" s="20">
        <v>0.66696012422615147</v>
      </c>
      <c r="AO309" s="20">
        <v>0.45527598928775259</v>
      </c>
      <c r="AP309" s="20">
        <v>0.38002928585326778</v>
      </c>
      <c r="AQ309" s="20">
        <v>0.4387495884397733</v>
      </c>
      <c r="AS309" s="20">
        <v>0.51865693732163076</v>
      </c>
      <c r="AT309" s="20">
        <v>0.22929282706988749</v>
      </c>
    </row>
    <row r="310" spans="2:46" ht="43.5" x14ac:dyDescent="0.35">
      <c r="B310" s="19" t="s">
        <v>493</v>
      </c>
      <c r="C310" s="20">
        <v>9.8821752509209132E-2</v>
      </c>
      <c r="D310" s="20">
        <v>0.1238522958366744</v>
      </c>
      <c r="E310" s="20">
        <v>0.14743450919821119</v>
      </c>
      <c r="F310" s="20">
        <v>0.1152217885064233</v>
      </c>
      <c r="G310" s="20">
        <v>7.5128838557877692E-2</v>
      </c>
      <c r="H310" s="20">
        <v>9.1143027471777938E-2</v>
      </c>
      <c r="I310" s="20">
        <v>5.3769691089015859E-2</v>
      </c>
      <c r="K310" s="20">
        <v>0.1001501741230242</v>
      </c>
      <c r="L310" s="20">
        <v>9.7926013972532464E-2</v>
      </c>
      <c r="N310" s="20">
        <v>7.826629495821108E-2</v>
      </c>
      <c r="O310" s="20">
        <v>3.9906236760807963E-2</v>
      </c>
      <c r="P310" s="20">
        <v>0.10449335132197959</v>
      </c>
      <c r="Q310" s="20">
        <v>9.7630616821926086E-2</v>
      </c>
      <c r="R310" s="20">
        <v>0.11616275905449309</v>
      </c>
      <c r="S310" s="20">
        <v>5.2153782009852948E-2</v>
      </c>
      <c r="T310" s="20">
        <v>9.0240068434260579E-2</v>
      </c>
      <c r="U310" s="20">
        <v>0.15395765981392881</v>
      </c>
      <c r="V310" s="20">
        <v>0.14557085425403679</v>
      </c>
      <c r="W310" s="20">
        <v>8.1891935959136866E-2</v>
      </c>
      <c r="X310" s="20">
        <v>6.0011330326159948E-2</v>
      </c>
      <c r="Y310" s="20">
        <v>9.4525267114131062E-2</v>
      </c>
      <c r="AA310" s="20">
        <v>0.1126048941458706</v>
      </c>
      <c r="AB310" s="20">
        <v>9.37010199482885E-2</v>
      </c>
      <c r="AC310" s="20">
        <v>0.11199888661823761</v>
      </c>
      <c r="AD310" s="20">
        <v>7.8321960581491448E-2</v>
      </c>
      <c r="AF310" s="20">
        <v>9.1154216810002256E-2</v>
      </c>
      <c r="AG310" s="20">
        <v>0.13062280630777079</v>
      </c>
      <c r="AI310" s="20">
        <v>0.1176459351996796</v>
      </c>
      <c r="AJ310" s="20">
        <v>0.11290316022157749</v>
      </c>
      <c r="AK310" s="20">
        <v>0.14138352614395541</v>
      </c>
      <c r="AL310" s="20">
        <v>8.7691850976003974E-2</v>
      </c>
      <c r="AM310" s="20">
        <v>0.10598523521305279</v>
      </c>
      <c r="AN310" s="20">
        <v>6.6461114720298753E-2</v>
      </c>
      <c r="AO310" s="20">
        <v>6.4456291903117288E-2</v>
      </c>
      <c r="AP310" s="20">
        <v>4.5781870221299009E-2</v>
      </c>
      <c r="AQ310" s="20">
        <v>8.2129721984150666E-2</v>
      </c>
      <c r="AS310" s="20">
        <v>9.9263047452150477E-2</v>
      </c>
      <c r="AT310" s="20">
        <v>9.0482515789378923E-2</v>
      </c>
    </row>
    <row r="311" spans="2:46" ht="29" x14ac:dyDescent="0.35">
      <c r="B311" s="19" t="s">
        <v>494</v>
      </c>
      <c r="C311" s="20">
        <v>4.9570611207827457E-2</v>
      </c>
      <c r="D311" s="20">
        <v>0.1008775679552537</v>
      </c>
      <c r="E311" s="20">
        <v>4.6571115100566059E-2</v>
      </c>
      <c r="F311" s="20">
        <v>4.5452232262357499E-2</v>
      </c>
      <c r="G311" s="20">
        <v>4.9273191860422387E-2</v>
      </c>
      <c r="H311" s="20">
        <v>3.0549862334646429E-2</v>
      </c>
      <c r="I311" s="20">
        <v>3.413218038351485E-2</v>
      </c>
      <c r="K311" s="20">
        <v>4.8575709855547593E-2</v>
      </c>
      <c r="L311" s="20">
        <v>5.0743391003279181E-2</v>
      </c>
      <c r="N311" s="20">
        <v>2.6661175000147291E-2</v>
      </c>
      <c r="O311" s="20">
        <v>7.2685368787606577E-2</v>
      </c>
      <c r="P311" s="20">
        <v>3.4846379458602583E-2</v>
      </c>
      <c r="Q311" s="20">
        <v>4.3838138713407707E-2</v>
      </c>
      <c r="R311" s="20">
        <v>6.7358743517143854E-2</v>
      </c>
      <c r="S311" s="20">
        <v>6.7515434314091474E-2</v>
      </c>
      <c r="T311" s="20">
        <v>5.2253702408490997E-2</v>
      </c>
      <c r="U311" s="20">
        <v>6.6482411528983168E-2</v>
      </c>
      <c r="V311" s="20">
        <v>5.297760623452244E-2</v>
      </c>
      <c r="W311" s="20">
        <v>3.0204392012409261E-2</v>
      </c>
      <c r="X311" s="20">
        <v>3.4074071888169542E-2</v>
      </c>
      <c r="Y311" s="20">
        <v>5.5254470761096817E-2</v>
      </c>
      <c r="AA311" s="20">
        <v>4.7184301215249677E-2</v>
      </c>
      <c r="AB311" s="20">
        <v>4.5330470755145187E-2</v>
      </c>
      <c r="AC311" s="20">
        <v>3.6362457359642587E-2</v>
      </c>
      <c r="AD311" s="20">
        <v>6.7690211608184142E-2</v>
      </c>
      <c r="AF311" s="20">
        <v>4.1527972156649447E-2</v>
      </c>
      <c r="AG311" s="20">
        <v>7.9461464856448602E-2</v>
      </c>
      <c r="AI311" s="20">
        <v>3.8909940310324249E-2</v>
      </c>
      <c r="AJ311" s="20">
        <v>4.3832684800770551E-2</v>
      </c>
      <c r="AK311" s="20">
        <v>4.4256504744370928E-2</v>
      </c>
      <c r="AL311" s="20">
        <v>5.8670888357869627E-2</v>
      </c>
      <c r="AM311" s="20">
        <v>5.1862542534097132E-2</v>
      </c>
      <c r="AN311" s="20">
        <v>1.6901392622592552E-2</v>
      </c>
      <c r="AO311" s="20">
        <v>6.0148214068192297E-2</v>
      </c>
      <c r="AP311" s="20">
        <v>2.060982407674682E-2</v>
      </c>
      <c r="AQ311" s="20">
        <v>0.11779597506449239</v>
      </c>
      <c r="AS311" s="20">
        <v>4.6662613851620398E-2</v>
      </c>
      <c r="AT311" s="20">
        <v>0.10452360516786351</v>
      </c>
    </row>
    <row r="312" spans="2:46" x14ac:dyDescent="0.35">
      <c r="B312" s="19" t="s">
        <v>224</v>
      </c>
      <c r="C312" s="20">
        <v>5.4283058716929941E-2</v>
      </c>
      <c r="D312" s="20">
        <v>5.0174765337616521E-2</v>
      </c>
      <c r="E312" s="20">
        <v>6.5035487322490343E-2</v>
      </c>
      <c r="F312" s="20">
        <v>4.3741188440246381E-2</v>
      </c>
      <c r="G312" s="20">
        <v>6.482284823751007E-2</v>
      </c>
      <c r="H312" s="20">
        <v>4.5041312441607008E-2</v>
      </c>
      <c r="I312" s="20">
        <v>5.4534775872448947E-2</v>
      </c>
      <c r="K312" s="20">
        <v>5.3787260795967483E-2</v>
      </c>
      <c r="L312" s="20">
        <v>5.4987640649029779E-2</v>
      </c>
      <c r="N312" s="20">
        <v>3.8051439630949799E-2</v>
      </c>
      <c r="O312" s="20">
        <v>7.4571747345231462E-2</v>
      </c>
      <c r="P312" s="20">
        <v>4.5710255246675047E-2</v>
      </c>
      <c r="Q312" s="20">
        <v>3.3316174591226377E-2</v>
      </c>
      <c r="R312" s="20">
        <v>3.828167572278908E-2</v>
      </c>
      <c r="S312" s="20">
        <v>7.6930020325170906E-2</v>
      </c>
      <c r="T312" s="20">
        <v>7.8901455578300181E-2</v>
      </c>
      <c r="U312" s="20">
        <v>6.3153334913142026E-2</v>
      </c>
      <c r="V312" s="20">
        <v>4.7016869164296662E-2</v>
      </c>
      <c r="W312" s="20">
        <v>8.2293750938751534E-2</v>
      </c>
      <c r="X312" s="20">
        <v>4.3327351495093869E-2</v>
      </c>
      <c r="Y312" s="20">
        <v>2.959200120803181E-2</v>
      </c>
      <c r="AA312" s="20">
        <v>4.9102923683100777E-2</v>
      </c>
      <c r="AB312" s="20">
        <v>3.443222111506547E-2</v>
      </c>
      <c r="AC312" s="20">
        <v>6.8427101700934009E-2</v>
      </c>
      <c r="AD312" s="20">
        <v>6.8423380581493054E-2</v>
      </c>
      <c r="AF312" s="20">
        <v>5.541430364746687E-2</v>
      </c>
      <c r="AG312" s="20">
        <v>4.8288283975538762E-2</v>
      </c>
      <c r="AI312" s="20">
        <v>6.2316312732450301E-2</v>
      </c>
      <c r="AJ312" s="20">
        <v>4.5855817358214548E-2</v>
      </c>
      <c r="AK312" s="20">
        <v>4.2897177524640367E-2</v>
      </c>
      <c r="AL312" s="20">
        <v>5.1499446950587287E-2</v>
      </c>
      <c r="AM312" s="20">
        <v>4.5519053841913001E-2</v>
      </c>
      <c r="AN312" s="20">
        <v>0</v>
      </c>
      <c r="AO312" s="20">
        <v>4.8040006812082661E-2</v>
      </c>
      <c r="AP312" s="20">
        <v>9.3194730611227461E-2</v>
      </c>
      <c r="AQ312" s="20">
        <v>9.1528969511709829E-2</v>
      </c>
      <c r="AS312" s="20">
        <v>5.2385123722283433E-2</v>
      </c>
      <c r="AT312" s="20">
        <v>9.0148706969577344E-2</v>
      </c>
    </row>
    <row r="313" spans="2:46" ht="29" x14ac:dyDescent="0.35">
      <c r="B313" s="19" t="s">
        <v>225</v>
      </c>
      <c r="C313" s="20">
        <v>0.13568898202219681</v>
      </c>
      <c r="D313" s="20">
        <v>5.3904168859676228E-2</v>
      </c>
      <c r="E313" s="20">
        <v>7.2619462626802994E-2</v>
      </c>
      <c r="F313" s="20">
        <v>8.3295753276814946E-2</v>
      </c>
      <c r="G313" s="20">
        <v>0.12646149061518869</v>
      </c>
      <c r="H313" s="20">
        <v>0.19991949696295419</v>
      </c>
      <c r="I313" s="20">
        <v>0.24829427351905789</v>
      </c>
      <c r="K313" s="20">
        <v>0.1266130158476314</v>
      </c>
      <c r="L313" s="20">
        <v>0.14510209566458709</v>
      </c>
      <c r="N313" s="20">
        <v>0.13939932744262309</v>
      </c>
      <c r="O313" s="20">
        <v>0.13421520419550351</v>
      </c>
      <c r="P313" s="20">
        <v>0.13183577815793701</v>
      </c>
      <c r="Q313" s="20">
        <v>0.17274466200376479</v>
      </c>
      <c r="R313" s="20">
        <v>0.13862272302434681</v>
      </c>
      <c r="S313" s="20">
        <v>0.13764380949462759</v>
      </c>
      <c r="T313" s="20">
        <v>0.14819543968534851</v>
      </c>
      <c r="U313" s="20">
        <v>0.13506861459915651</v>
      </c>
      <c r="V313" s="20">
        <v>9.6492047573822293E-2</v>
      </c>
      <c r="W313" s="20">
        <v>0.118133340267413</v>
      </c>
      <c r="X313" s="20">
        <v>0.17957028623063259</v>
      </c>
      <c r="Y313" s="20">
        <v>0.15115898527528959</v>
      </c>
      <c r="AA313" s="20">
        <v>0.1275577819830753</v>
      </c>
      <c r="AB313" s="20">
        <v>0.16466895093835909</v>
      </c>
      <c r="AC313" s="20">
        <v>0.1099842285505622</v>
      </c>
      <c r="AD313" s="20">
        <v>0.13439241426168599</v>
      </c>
      <c r="AF313" s="20">
        <v>0.14572185645056079</v>
      </c>
      <c r="AG313" s="20">
        <v>8.832287975319067E-2</v>
      </c>
      <c r="AI313" s="20">
        <v>0.1487343367566672</v>
      </c>
      <c r="AJ313" s="20">
        <v>0.13359253183434519</v>
      </c>
      <c r="AK313" s="20">
        <v>0.168615856284105</v>
      </c>
      <c r="AL313" s="20">
        <v>8.696330193937267E-2</v>
      </c>
      <c r="AM313" s="20">
        <v>0.14658791651691519</v>
      </c>
      <c r="AN313" s="20">
        <v>0.14032292357337811</v>
      </c>
      <c r="AO313" s="20">
        <v>0.1032037708350822</v>
      </c>
      <c r="AP313" s="20">
        <v>0.16662489187218049</v>
      </c>
      <c r="AQ313" s="20">
        <v>0.1117211373815407</v>
      </c>
      <c r="AS313" s="20">
        <v>0.14005795152857969</v>
      </c>
      <c r="AT313" s="20">
        <v>5.3127712018501423E-2</v>
      </c>
    </row>
    <row r="314" spans="2:46" ht="29" x14ac:dyDescent="0.35">
      <c r="B314" s="19" t="s">
        <v>226</v>
      </c>
      <c r="C314" s="20">
        <v>0.12346448413021061</v>
      </c>
      <c r="D314" s="20">
        <v>2.743434188705185E-2</v>
      </c>
      <c r="E314" s="20">
        <v>3.5330501192458563E-2</v>
      </c>
      <c r="F314" s="20">
        <v>5.7544739553547407E-2</v>
      </c>
      <c r="G314" s="20">
        <v>9.2233131790457779E-2</v>
      </c>
      <c r="H314" s="20">
        <v>0.1655169356191144</v>
      </c>
      <c r="I314" s="20">
        <v>0.3095512103968065</v>
      </c>
      <c r="K314" s="20">
        <v>0.12360871031015511</v>
      </c>
      <c r="L314" s="20">
        <v>0.1238251118800288</v>
      </c>
      <c r="N314" s="20">
        <v>0.13319674045664509</v>
      </c>
      <c r="O314" s="20">
        <v>0.13663114503790941</v>
      </c>
      <c r="P314" s="20">
        <v>0.13706424063501821</v>
      </c>
      <c r="Q314" s="20">
        <v>0.1329859779421465</v>
      </c>
      <c r="R314" s="20">
        <v>0.1157762724246756</v>
      </c>
      <c r="S314" s="20">
        <v>0.14273938229966071</v>
      </c>
      <c r="T314" s="20">
        <v>9.2073313060354253E-2</v>
      </c>
      <c r="U314" s="20">
        <v>0.1143174565818071</v>
      </c>
      <c r="V314" s="20">
        <v>7.7143355399700242E-2</v>
      </c>
      <c r="W314" s="20">
        <v>0.14125827952349879</v>
      </c>
      <c r="X314" s="20">
        <v>0.16599537736117509</v>
      </c>
      <c r="Y314" s="20">
        <v>0.13197330373890459</v>
      </c>
      <c r="AA314" s="20">
        <v>9.3093324772526978E-2</v>
      </c>
      <c r="AB314" s="20">
        <v>0.13985701469399869</v>
      </c>
      <c r="AC314" s="20">
        <v>9.5698016838731303E-2</v>
      </c>
      <c r="AD314" s="20">
        <v>0.16444328022104521</v>
      </c>
      <c r="AF314" s="20">
        <v>0.14409133411480909</v>
      </c>
      <c r="AG314" s="20">
        <v>4.380248474778968E-2</v>
      </c>
      <c r="AI314" s="20">
        <v>0.12916230224573419</v>
      </c>
      <c r="AJ314" s="20">
        <v>5.9671212442148673E-2</v>
      </c>
      <c r="AK314" s="20">
        <v>0.19100679466893999</v>
      </c>
      <c r="AL314" s="20">
        <v>7.1742780574994489E-2</v>
      </c>
      <c r="AM314" s="20">
        <v>0.14561204735827971</v>
      </c>
      <c r="AN314" s="20">
        <v>0.1093544448575791</v>
      </c>
      <c r="AO314" s="20">
        <v>0.1983407919375362</v>
      </c>
      <c r="AP314" s="20">
        <v>0.17096667529241041</v>
      </c>
      <c r="AQ314" s="20">
        <v>0.1285155100172545</v>
      </c>
      <c r="AS314" s="20">
        <v>0.1156595900040308</v>
      </c>
      <c r="AT314" s="20">
        <v>0.27095509269599749</v>
      </c>
    </row>
    <row r="315" spans="2:46" x14ac:dyDescent="0.35">
      <c r="B315" s="19" t="s">
        <v>197</v>
      </c>
      <c r="C315" s="20">
        <v>3.4057133838297782E-2</v>
      </c>
      <c r="D315" s="20">
        <v>4.7939983526219553E-2</v>
      </c>
      <c r="E315" s="20">
        <v>2.1942420018271638E-2</v>
      </c>
      <c r="F315" s="20">
        <v>4.1205454352533942E-2</v>
      </c>
      <c r="G315" s="20">
        <v>4.2658710416600423E-2</v>
      </c>
      <c r="H315" s="20">
        <v>2.4888757869429089E-2</v>
      </c>
      <c r="I315" s="20">
        <v>2.7984901913502079E-2</v>
      </c>
      <c r="K315" s="20">
        <v>2.4591087731112581E-2</v>
      </c>
      <c r="L315" s="20">
        <v>4.1408233966304428E-2</v>
      </c>
      <c r="N315" s="20">
        <v>2.8741216803818161E-2</v>
      </c>
      <c r="O315" s="20">
        <v>3.1346846157623218E-2</v>
      </c>
      <c r="P315" s="20">
        <v>5.4126909706776707E-2</v>
      </c>
      <c r="Q315" s="20">
        <v>3.3332223169157543E-2</v>
      </c>
      <c r="R315" s="20">
        <v>2.6617776052851309E-2</v>
      </c>
      <c r="S315" s="20">
        <v>5.46511641915138E-2</v>
      </c>
      <c r="T315" s="20">
        <v>5.2786861440360003E-2</v>
      </c>
      <c r="U315" s="20">
        <v>3.3757644518007529E-2</v>
      </c>
      <c r="V315" s="20">
        <v>2.7079016322947552E-2</v>
      </c>
      <c r="W315" s="20">
        <v>2.0750777166582801E-2</v>
      </c>
      <c r="X315" s="20">
        <v>4.4736564916427697E-2</v>
      </c>
      <c r="Y315" s="20">
        <v>2.6491789956020841E-2</v>
      </c>
      <c r="AA315" s="20">
        <v>1.6555756998704759E-2</v>
      </c>
      <c r="AB315" s="20">
        <v>1.7000464137327739E-2</v>
      </c>
      <c r="AC315" s="20">
        <v>3.361083548014919E-2</v>
      </c>
      <c r="AD315" s="20">
        <v>7.1301262997383291E-2</v>
      </c>
      <c r="AF315" s="20">
        <v>3.5489406854296801E-2</v>
      </c>
      <c r="AG315" s="20">
        <v>2.9189128598176729E-2</v>
      </c>
      <c r="AI315" s="20">
        <v>1.477968094574459E-2</v>
      </c>
      <c r="AJ315" s="20">
        <v>1.7589265644257151E-2</v>
      </c>
      <c r="AK315" s="20">
        <v>2.2574538555687092E-2</v>
      </c>
      <c r="AL315" s="20">
        <v>1.4849565129469319E-2</v>
      </c>
      <c r="AM315" s="20">
        <v>3.3488079845421993E-2</v>
      </c>
      <c r="AN315" s="20">
        <v>0</v>
      </c>
      <c r="AO315" s="20">
        <v>7.0534935156236961E-2</v>
      </c>
      <c r="AP315" s="20">
        <v>0.1227927220728679</v>
      </c>
      <c r="AQ315" s="20">
        <v>2.955909760107853E-2</v>
      </c>
      <c r="AS315" s="20">
        <v>2.7314736119704419E-2</v>
      </c>
      <c r="AT315" s="20">
        <v>0.16146954028879371</v>
      </c>
    </row>
    <row r="317" spans="2:46" ht="87" x14ac:dyDescent="0.35">
      <c r="B317" s="17" t="s">
        <v>227</v>
      </c>
    </row>
    <row r="318" spans="2:46" x14ac:dyDescent="0.35">
      <c r="B318" s="18" t="s">
        <v>16</v>
      </c>
    </row>
    <row r="319" spans="2:46" x14ac:dyDescent="0.35">
      <c r="B319" s="19" t="s">
        <v>228</v>
      </c>
      <c r="C319" s="20">
        <v>0.71204577657059309</v>
      </c>
      <c r="D319" s="20">
        <v>0.48331745628294082</v>
      </c>
      <c r="E319" s="20">
        <v>0.61769263902843818</v>
      </c>
      <c r="F319" s="20">
        <v>0.67152395332596204</v>
      </c>
      <c r="G319" s="20">
        <v>0.75808809756633022</v>
      </c>
      <c r="H319" s="20">
        <v>0.83238698748327078</v>
      </c>
      <c r="I319" s="20">
        <v>0.855927655646751</v>
      </c>
      <c r="K319" s="20">
        <v>0.69870221215376582</v>
      </c>
      <c r="L319" s="20">
        <v>0.72482023427492148</v>
      </c>
      <c r="N319" s="20">
        <v>0.73497999871659148</v>
      </c>
      <c r="O319" s="20">
        <v>0.64412073377758117</v>
      </c>
      <c r="P319" s="20">
        <v>0.73442880950324818</v>
      </c>
      <c r="Q319" s="20">
        <v>0.70287463489786517</v>
      </c>
      <c r="R319" s="20">
        <v>0.74552954175528074</v>
      </c>
      <c r="S319" s="20">
        <v>0.70351355731703713</v>
      </c>
      <c r="T319" s="20">
        <v>0.72138286583544808</v>
      </c>
      <c r="U319" s="20">
        <v>0.65633891365815888</v>
      </c>
      <c r="V319" s="20">
        <v>0.66203527512666771</v>
      </c>
      <c r="W319" s="20">
        <v>0.7384098928785201</v>
      </c>
      <c r="X319" s="20">
        <v>0.7543837057463656</v>
      </c>
      <c r="Y319" s="20">
        <v>0.72033219859250308</v>
      </c>
      <c r="AA319" s="20">
        <v>0.74994948675209971</v>
      </c>
      <c r="AB319" s="20">
        <v>0.76391676418510057</v>
      </c>
      <c r="AC319" s="20">
        <v>0.67905047295659993</v>
      </c>
      <c r="AD319" s="20">
        <v>0.64591973837398364</v>
      </c>
      <c r="AF319" s="20">
        <v>0.73156306788369463</v>
      </c>
      <c r="AG319" s="20">
        <v>0.63709851622905844</v>
      </c>
      <c r="AI319" s="20">
        <v>0.74275434298907694</v>
      </c>
      <c r="AJ319" s="20">
        <v>0.7308867596480414</v>
      </c>
      <c r="AK319" s="20">
        <v>0.73945397073655605</v>
      </c>
      <c r="AL319" s="20">
        <v>0.6700644350477758</v>
      </c>
      <c r="AM319" s="20">
        <v>0.72242474518063915</v>
      </c>
      <c r="AN319" s="20">
        <v>0.75228961400507943</v>
      </c>
      <c r="AO319" s="20">
        <v>0.6595940964289716</v>
      </c>
      <c r="AP319" s="20">
        <v>0.73436136678127062</v>
      </c>
      <c r="AQ319" s="20">
        <v>0.59146519532523856</v>
      </c>
      <c r="AS319" s="20">
        <v>0.73095918431293438</v>
      </c>
      <c r="AT319" s="20">
        <v>0.35463541675368432</v>
      </c>
    </row>
    <row r="320" spans="2:46" x14ac:dyDescent="0.35">
      <c r="B320" s="19" t="s">
        <v>229</v>
      </c>
      <c r="C320" s="20">
        <v>0.15423701846746499</v>
      </c>
      <c r="D320" s="20">
        <v>0.2314882560151508</v>
      </c>
      <c r="E320" s="20">
        <v>0.2121238152564851</v>
      </c>
      <c r="F320" s="20">
        <v>0.16301601238673741</v>
      </c>
      <c r="G320" s="20">
        <v>0.16124245032440501</v>
      </c>
      <c r="H320" s="20">
        <v>9.1617453808432808E-2</v>
      </c>
      <c r="I320" s="20">
        <v>8.5010781635887406E-2</v>
      </c>
      <c r="K320" s="20">
        <v>0.15751123016791399</v>
      </c>
      <c r="L320" s="20">
        <v>0.1516664302680466</v>
      </c>
      <c r="N320" s="20">
        <v>0.132509670752672</v>
      </c>
      <c r="O320" s="20">
        <v>0.12265533391800409</v>
      </c>
      <c r="P320" s="20">
        <v>0.14704224125204979</v>
      </c>
      <c r="Q320" s="20">
        <v>0.14326933557241531</v>
      </c>
      <c r="R320" s="20">
        <v>0.16065326490200241</v>
      </c>
      <c r="S320" s="20">
        <v>0.14026246473127271</v>
      </c>
      <c r="T320" s="20">
        <v>0.1433057600774392</v>
      </c>
      <c r="U320" s="20">
        <v>0.17513299681709171</v>
      </c>
      <c r="V320" s="20">
        <v>0.1762662113336248</v>
      </c>
      <c r="W320" s="20">
        <v>0.15231770658035679</v>
      </c>
      <c r="X320" s="20">
        <v>0.15688786448381481</v>
      </c>
      <c r="Y320" s="20">
        <v>0.15371299542085001</v>
      </c>
      <c r="AA320" s="20">
        <v>0.1647434861481295</v>
      </c>
      <c r="AB320" s="20">
        <v>0.13978497923580591</v>
      </c>
      <c r="AC320" s="20">
        <v>0.1506274512290306</v>
      </c>
      <c r="AD320" s="20">
        <v>0.16138966574941621</v>
      </c>
      <c r="AF320" s="20">
        <v>0.14421975884656241</v>
      </c>
      <c r="AG320" s="20">
        <v>0.19432332253790471</v>
      </c>
      <c r="AI320" s="20">
        <v>0.1702220305895781</v>
      </c>
      <c r="AJ320" s="20">
        <v>0.1903955538391835</v>
      </c>
      <c r="AK320" s="20">
        <v>8.8360922447788148E-2</v>
      </c>
      <c r="AL320" s="20">
        <v>0.17356987875605659</v>
      </c>
      <c r="AM320" s="20">
        <v>0.1618621379464629</v>
      </c>
      <c r="AN320" s="20">
        <v>0.1622775396405588</v>
      </c>
      <c r="AO320" s="20">
        <v>0.14664191845200639</v>
      </c>
      <c r="AP320" s="20">
        <v>5.3250122546302008E-2</v>
      </c>
      <c r="AQ320" s="20">
        <v>0.14051283257217551</v>
      </c>
      <c r="AS320" s="20">
        <v>0.15359743164451639</v>
      </c>
      <c r="AT320" s="20">
        <v>0.16632341556937011</v>
      </c>
    </row>
    <row r="321" spans="2:46" ht="29" x14ac:dyDescent="0.35">
      <c r="B321" s="19" t="s">
        <v>230</v>
      </c>
      <c r="C321" s="20">
        <v>7.8930558068724038E-2</v>
      </c>
      <c r="D321" s="20">
        <v>0.15021536503275029</v>
      </c>
      <c r="E321" s="20">
        <v>0.107620558365596</v>
      </c>
      <c r="F321" s="20">
        <v>9.971317099782144E-2</v>
      </c>
      <c r="G321" s="20">
        <v>5.394959320326681E-2</v>
      </c>
      <c r="H321" s="20">
        <v>6.3025250976841016E-2</v>
      </c>
      <c r="I321" s="20">
        <v>2.217689404960918E-2</v>
      </c>
      <c r="K321" s="20">
        <v>8.8907399379193217E-2</v>
      </c>
      <c r="L321" s="20">
        <v>6.950948887418372E-2</v>
      </c>
      <c r="N321" s="20">
        <v>7.4261306217105708E-2</v>
      </c>
      <c r="O321" s="20">
        <v>5.7982542018814448E-2</v>
      </c>
      <c r="P321" s="20">
        <v>9.5143118067001972E-2</v>
      </c>
      <c r="Q321" s="20">
        <v>6.707291934862801E-2</v>
      </c>
      <c r="R321" s="20">
        <v>5.2675456971323482E-2</v>
      </c>
      <c r="S321" s="20">
        <v>9.7246526712013504E-2</v>
      </c>
      <c r="T321" s="20">
        <v>6.230912844103164E-2</v>
      </c>
      <c r="U321" s="20">
        <v>9.4676777397153383E-2</v>
      </c>
      <c r="V321" s="20">
        <v>9.3107945948880055E-2</v>
      </c>
      <c r="W321" s="20">
        <v>6.9797862493125459E-2</v>
      </c>
      <c r="X321" s="20">
        <v>7.0855140968720864E-2</v>
      </c>
      <c r="Y321" s="20">
        <v>9.8158551449826784E-2</v>
      </c>
      <c r="AA321" s="20">
        <v>5.3942743652831117E-2</v>
      </c>
      <c r="AB321" s="20">
        <v>6.4056205251713169E-2</v>
      </c>
      <c r="AC321" s="20">
        <v>9.2012800233565048E-2</v>
      </c>
      <c r="AD321" s="20">
        <v>0.109536338663088</v>
      </c>
      <c r="AF321" s="20">
        <v>7.4931070332338881E-2</v>
      </c>
      <c r="AG321" s="20">
        <v>9.6077556586355237E-2</v>
      </c>
      <c r="AI321" s="20">
        <v>5.7837032012081083E-2</v>
      </c>
      <c r="AJ321" s="20">
        <v>4.8504388461868372E-2</v>
      </c>
      <c r="AK321" s="20">
        <v>0.1160826349573444</v>
      </c>
      <c r="AL321" s="20">
        <v>8.8249051197807668E-2</v>
      </c>
      <c r="AM321" s="20">
        <v>7.8308306612494646E-2</v>
      </c>
      <c r="AN321" s="20">
        <v>8.5432846354361866E-2</v>
      </c>
      <c r="AO321" s="20">
        <v>0.131817358362569</v>
      </c>
      <c r="AP321" s="20">
        <v>8.1428134558763285E-2</v>
      </c>
      <c r="AQ321" s="20">
        <v>0.1169805455390943</v>
      </c>
      <c r="AS321" s="20">
        <v>7.4135955780829391E-2</v>
      </c>
      <c r="AT321" s="20">
        <v>0.16953509386895849</v>
      </c>
    </row>
    <row r="322" spans="2:46" x14ac:dyDescent="0.35">
      <c r="B322" s="19" t="s">
        <v>231</v>
      </c>
      <c r="C322" s="20">
        <v>2.4725906263642131E-2</v>
      </c>
      <c r="D322" s="20">
        <v>8.6609702280869352E-2</v>
      </c>
      <c r="E322" s="20">
        <v>3.9136485480368639E-2</v>
      </c>
      <c r="F322" s="20">
        <v>3.0297222717835779E-2</v>
      </c>
      <c r="G322" s="20">
        <v>2.4958156827228168E-3</v>
      </c>
      <c r="H322" s="20">
        <v>2.760824169457941E-3</v>
      </c>
      <c r="I322" s="20">
        <v>0</v>
      </c>
      <c r="K322" s="20">
        <v>2.2661377025652091E-2</v>
      </c>
      <c r="L322" s="20">
        <v>2.68421912060617E-2</v>
      </c>
      <c r="N322" s="20">
        <v>2.5742858676998579E-2</v>
      </c>
      <c r="O322" s="20">
        <v>3.9334786891779182E-2</v>
      </c>
      <c r="P322" s="20">
        <v>1.4705807507020141E-2</v>
      </c>
      <c r="Q322" s="20">
        <v>3.0714178910601419E-2</v>
      </c>
      <c r="R322" s="20">
        <v>2.8615824481705451E-2</v>
      </c>
      <c r="S322" s="20">
        <v>1.5933174952104948E-2</v>
      </c>
      <c r="T322" s="20">
        <v>3.8112100062461032E-2</v>
      </c>
      <c r="U322" s="20">
        <v>4.1902235588295172E-2</v>
      </c>
      <c r="V322" s="20">
        <v>3.5024825772342873E-2</v>
      </c>
      <c r="W322" s="20">
        <v>6.7020322272889604E-3</v>
      </c>
      <c r="X322" s="20">
        <v>1.225293424646738E-2</v>
      </c>
      <c r="Y322" s="20">
        <v>1.8403069964324829E-2</v>
      </c>
      <c r="AA322" s="20">
        <v>1.7402450955987161E-2</v>
      </c>
      <c r="AB322" s="20">
        <v>1.1428088191789009E-2</v>
      </c>
      <c r="AC322" s="20">
        <v>3.7769066122494983E-2</v>
      </c>
      <c r="AD322" s="20">
        <v>3.5136600779414398E-2</v>
      </c>
      <c r="AF322" s="20">
        <v>1.939189606784553E-2</v>
      </c>
      <c r="AG322" s="20">
        <v>4.3888236682176583E-2</v>
      </c>
      <c r="AI322" s="20">
        <v>1.57711798535769E-2</v>
      </c>
      <c r="AJ322" s="20">
        <v>9.4508073985756207E-3</v>
      </c>
      <c r="AK322" s="20">
        <v>2.625141963775918E-2</v>
      </c>
      <c r="AL322" s="20">
        <v>5.453739893375751E-2</v>
      </c>
      <c r="AM322" s="20">
        <v>1.784002781668502E-2</v>
      </c>
      <c r="AN322" s="20">
        <v>0</v>
      </c>
      <c r="AO322" s="20">
        <v>2.2408485455406919E-2</v>
      </c>
      <c r="AP322" s="20">
        <v>3.2485828428551848E-2</v>
      </c>
      <c r="AQ322" s="20">
        <v>8.1280025830832048E-2</v>
      </c>
      <c r="AS322" s="20">
        <v>2.075520543940431E-2</v>
      </c>
      <c r="AT322" s="20">
        <v>9.9761015200623623E-2</v>
      </c>
    </row>
    <row r="323" spans="2:46" x14ac:dyDescent="0.35">
      <c r="B323" s="19" t="s">
        <v>232</v>
      </c>
      <c r="C323" s="20">
        <v>9.3766546466907998E-3</v>
      </c>
      <c r="D323" s="20">
        <v>2.1274227361018559E-2</v>
      </c>
      <c r="E323" s="20">
        <v>1.561638635259645E-2</v>
      </c>
      <c r="F323" s="20">
        <v>8.2506142201910215E-3</v>
      </c>
      <c r="G323" s="20">
        <v>7.7402780461082246E-3</v>
      </c>
      <c r="H323" s="20">
        <v>0</v>
      </c>
      <c r="I323" s="20">
        <v>4.916075393017031E-3</v>
      </c>
      <c r="K323" s="20">
        <v>1.1840240030255651E-2</v>
      </c>
      <c r="L323" s="20">
        <v>7.0092292610937643E-3</v>
      </c>
      <c r="N323" s="20">
        <v>2.044783577080982E-2</v>
      </c>
      <c r="O323" s="20">
        <v>2.9457431313566151E-2</v>
      </c>
      <c r="P323" s="20">
        <v>8.6800236706795573E-3</v>
      </c>
      <c r="Q323" s="20">
        <v>3.4197170247489868E-2</v>
      </c>
      <c r="R323" s="20">
        <v>0</v>
      </c>
      <c r="S323" s="20">
        <v>5.0014396890043014E-3</v>
      </c>
      <c r="T323" s="20">
        <v>0</v>
      </c>
      <c r="U323" s="20">
        <v>1.1043952503740949E-2</v>
      </c>
      <c r="V323" s="20">
        <v>1.2656757865364779E-2</v>
      </c>
      <c r="W323" s="20">
        <v>6.2862944203818452E-3</v>
      </c>
      <c r="X323" s="20">
        <v>5.6203545546313896E-3</v>
      </c>
      <c r="Y323" s="20">
        <v>4.7646850309253086E-3</v>
      </c>
      <c r="AA323" s="20">
        <v>3.358531800625356E-3</v>
      </c>
      <c r="AB323" s="20">
        <v>6.763759400054528E-3</v>
      </c>
      <c r="AC323" s="20">
        <v>1.584258905275852E-2</v>
      </c>
      <c r="AD323" s="20">
        <v>1.2954777770951749E-2</v>
      </c>
      <c r="AF323" s="20">
        <v>9.0581907955562015E-3</v>
      </c>
      <c r="AG323" s="20">
        <v>1.080513397076562E-2</v>
      </c>
      <c r="AI323" s="20">
        <v>3.3464630602749361E-3</v>
      </c>
      <c r="AJ323" s="20">
        <v>7.4349124509373336E-3</v>
      </c>
      <c r="AK323" s="20">
        <v>7.5657722467658249E-3</v>
      </c>
      <c r="AL323" s="20">
        <v>1.357923606460237E-2</v>
      </c>
      <c r="AM323" s="20">
        <v>8.9932216512023742E-3</v>
      </c>
      <c r="AN323" s="20">
        <v>0</v>
      </c>
      <c r="AO323" s="20">
        <v>5.3893712218397579E-3</v>
      </c>
      <c r="AP323" s="20">
        <v>1.568227902738762E-2</v>
      </c>
      <c r="AQ323" s="20">
        <v>2.6937148804152489E-2</v>
      </c>
      <c r="AS323" s="20">
        <v>7.5392130809315162E-3</v>
      </c>
      <c r="AT323" s="20">
        <v>4.409914675954104E-2</v>
      </c>
    </row>
    <row r="324" spans="2:46" x14ac:dyDescent="0.35">
      <c r="B324" s="19" t="s">
        <v>197</v>
      </c>
      <c r="C324" s="20">
        <v>2.0684085982884921E-2</v>
      </c>
      <c r="D324" s="20">
        <v>2.7094993027270298E-2</v>
      </c>
      <c r="E324" s="20">
        <v>7.8101155165156344E-3</v>
      </c>
      <c r="F324" s="20">
        <v>2.719902635145215E-2</v>
      </c>
      <c r="G324" s="20">
        <v>1.6483765177166852E-2</v>
      </c>
      <c r="H324" s="20">
        <v>1.0209483561997631E-2</v>
      </c>
      <c r="I324" s="20">
        <v>3.1968593274735363E-2</v>
      </c>
      <c r="K324" s="20">
        <v>2.0377541243219211E-2</v>
      </c>
      <c r="L324" s="20">
        <v>2.0152426115692679E-2</v>
      </c>
      <c r="N324" s="20">
        <v>1.205832986582233E-2</v>
      </c>
      <c r="O324" s="20">
        <v>0.1064491720802548</v>
      </c>
      <c r="P324" s="20">
        <v>0</v>
      </c>
      <c r="Q324" s="20">
        <v>2.187176102300031E-2</v>
      </c>
      <c r="R324" s="20">
        <v>1.2525911889688031E-2</v>
      </c>
      <c r="S324" s="20">
        <v>3.8042836598567428E-2</v>
      </c>
      <c r="T324" s="20">
        <v>3.4890145583620212E-2</v>
      </c>
      <c r="U324" s="20">
        <v>2.0905124035559979E-2</v>
      </c>
      <c r="V324" s="20">
        <v>2.090898395311952E-2</v>
      </c>
      <c r="W324" s="20">
        <v>2.648621140032691E-2</v>
      </c>
      <c r="X324" s="20">
        <v>0</v>
      </c>
      <c r="Y324" s="20">
        <v>4.6284995415696922E-3</v>
      </c>
      <c r="AA324" s="20">
        <v>1.060330069032718E-2</v>
      </c>
      <c r="AB324" s="20">
        <v>1.4050203735536849E-2</v>
      </c>
      <c r="AC324" s="20">
        <v>2.4697620405551051E-2</v>
      </c>
      <c r="AD324" s="20">
        <v>3.5062878663145947E-2</v>
      </c>
      <c r="AF324" s="20">
        <v>2.0836016074002251E-2</v>
      </c>
      <c r="AG324" s="20">
        <v>1.7807233993739301E-2</v>
      </c>
      <c r="AI324" s="20">
        <v>1.006895149541203E-2</v>
      </c>
      <c r="AJ324" s="20">
        <v>1.332757820139361E-2</v>
      </c>
      <c r="AK324" s="20">
        <v>2.2285279973786438E-2</v>
      </c>
      <c r="AL324" s="20">
        <v>0</v>
      </c>
      <c r="AM324" s="20">
        <v>1.057156079251592E-2</v>
      </c>
      <c r="AN324" s="20">
        <v>0</v>
      </c>
      <c r="AO324" s="20">
        <v>3.4148770079206421E-2</v>
      </c>
      <c r="AP324" s="20">
        <v>8.2792268657724571E-2</v>
      </c>
      <c r="AQ324" s="20">
        <v>4.2824251928507077E-2</v>
      </c>
      <c r="AS324" s="20">
        <v>1.301300974138382E-2</v>
      </c>
      <c r="AT324" s="20">
        <v>0.16564591184782221</v>
      </c>
    </row>
    <row r="326" spans="2:46" ht="101.5" x14ac:dyDescent="0.35">
      <c r="B326" s="17" t="s">
        <v>233</v>
      </c>
    </row>
    <row r="327" spans="2:46" x14ac:dyDescent="0.35">
      <c r="B327" s="18" t="s">
        <v>16</v>
      </c>
    </row>
    <row r="328" spans="2:46" x14ac:dyDescent="0.35">
      <c r="B328" s="19" t="s">
        <v>228</v>
      </c>
      <c r="C328" s="20">
        <v>0.6914752185005455</v>
      </c>
      <c r="D328" s="20">
        <v>0.54665285408730391</v>
      </c>
      <c r="E328" s="20">
        <v>0.56922086626498092</v>
      </c>
      <c r="F328" s="20">
        <v>0.64159235802063153</v>
      </c>
      <c r="G328" s="20">
        <v>0.74161279749920817</v>
      </c>
      <c r="H328" s="20">
        <v>0.80691941752001639</v>
      </c>
      <c r="I328" s="20">
        <v>0.80959155838583752</v>
      </c>
      <c r="K328" s="20">
        <v>0.6586949083106759</v>
      </c>
      <c r="L328" s="20">
        <v>0.72413951907765228</v>
      </c>
      <c r="N328" s="20">
        <v>0.73155216597360062</v>
      </c>
      <c r="O328" s="20">
        <v>0.63171524934598888</v>
      </c>
      <c r="P328" s="20">
        <v>0.70372661319104923</v>
      </c>
      <c r="Q328" s="20">
        <v>0.66303830304187661</v>
      </c>
      <c r="R328" s="20">
        <v>0.74360417533460876</v>
      </c>
      <c r="S328" s="20">
        <v>0.68622283832133046</v>
      </c>
      <c r="T328" s="20">
        <v>0.69425622725649483</v>
      </c>
      <c r="U328" s="20">
        <v>0.66497728155898495</v>
      </c>
      <c r="V328" s="20">
        <v>0.61023155957319064</v>
      </c>
      <c r="W328" s="20">
        <v>0.72282499490472452</v>
      </c>
      <c r="X328" s="20">
        <v>0.73526370233765515</v>
      </c>
      <c r="Y328" s="20">
        <v>0.68433754245894818</v>
      </c>
      <c r="AA328" s="20">
        <v>0.70922528600478196</v>
      </c>
      <c r="AB328" s="20">
        <v>0.74230815502306757</v>
      </c>
      <c r="AC328" s="20">
        <v>0.67945901467869763</v>
      </c>
      <c r="AD328" s="20">
        <v>0.6295607944633137</v>
      </c>
      <c r="AF328" s="20">
        <v>0.7130806127530479</v>
      </c>
      <c r="AG328" s="20">
        <v>0.60799705404928472</v>
      </c>
      <c r="AI328" s="20">
        <v>0.71186771635863622</v>
      </c>
      <c r="AJ328" s="20">
        <v>0.71140383794185968</v>
      </c>
      <c r="AK328" s="20">
        <v>0.70254901052005903</v>
      </c>
      <c r="AL328" s="20">
        <v>0.6890276339892385</v>
      </c>
      <c r="AM328" s="20">
        <v>0.69464824401781633</v>
      </c>
      <c r="AN328" s="20">
        <v>0.73546978580269062</v>
      </c>
      <c r="AO328" s="20">
        <v>0.65026774818064181</v>
      </c>
      <c r="AP328" s="20">
        <v>0.68521638647395311</v>
      </c>
      <c r="AQ328" s="20">
        <v>0.59563133905517429</v>
      </c>
      <c r="AS328" s="20">
        <v>0.70777180747542734</v>
      </c>
      <c r="AT328" s="20">
        <v>0.38351539398614343</v>
      </c>
    </row>
    <row r="329" spans="2:46" x14ac:dyDescent="0.35">
      <c r="B329" s="19" t="s">
        <v>229</v>
      </c>
      <c r="C329" s="20">
        <v>0.1742311250065475</v>
      </c>
      <c r="D329" s="20">
        <v>0.20128085306691329</v>
      </c>
      <c r="E329" s="20">
        <v>0.23953223324109241</v>
      </c>
      <c r="F329" s="20">
        <v>0.212527603664385</v>
      </c>
      <c r="G329" s="20">
        <v>0.1821961549934476</v>
      </c>
      <c r="H329" s="20">
        <v>0.1140825772406792</v>
      </c>
      <c r="I329" s="20">
        <v>0.1060493902242198</v>
      </c>
      <c r="K329" s="20">
        <v>0.2013382578736288</v>
      </c>
      <c r="L329" s="20">
        <v>0.14747581258246181</v>
      </c>
      <c r="N329" s="20">
        <v>0.1611366713217747</v>
      </c>
      <c r="O329" s="20">
        <v>0.16681109312894721</v>
      </c>
      <c r="P329" s="20">
        <v>0.18225627779678091</v>
      </c>
      <c r="Q329" s="20">
        <v>0.15848589920143069</v>
      </c>
      <c r="R329" s="20">
        <v>0.1434788510349414</v>
      </c>
      <c r="S329" s="20">
        <v>0.1529098135553916</v>
      </c>
      <c r="T329" s="20">
        <v>0.16318744502995239</v>
      </c>
      <c r="U329" s="20">
        <v>0.17819417076201349</v>
      </c>
      <c r="V329" s="20">
        <v>0.2290945528711632</v>
      </c>
      <c r="W329" s="20">
        <v>0.17256634910328639</v>
      </c>
      <c r="X329" s="20">
        <v>0.14189573894007709</v>
      </c>
      <c r="Y329" s="20">
        <v>0.1994067286660865</v>
      </c>
      <c r="AA329" s="20">
        <v>0.19212581295490291</v>
      </c>
      <c r="AB329" s="20">
        <v>0.15322735656128569</v>
      </c>
      <c r="AC329" s="20">
        <v>0.17263013341580211</v>
      </c>
      <c r="AD329" s="20">
        <v>0.17859110593991839</v>
      </c>
      <c r="AF329" s="20">
        <v>0.16206348099984391</v>
      </c>
      <c r="AG329" s="20">
        <v>0.22101689742204031</v>
      </c>
      <c r="AI329" s="20">
        <v>0.18806205825835201</v>
      </c>
      <c r="AJ329" s="20">
        <v>0.21094850901696929</v>
      </c>
      <c r="AK329" s="20">
        <v>0.14576029381918301</v>
      </c>
      <c r="AL329" s="20">
        <v>0.16359835266492079</v>
      </c>
      <c r="AM329" s="20">
        <v>0.19101212201525869</v>
      </c>
      <c r="AN329" s="20">
        <v>0.16384584201890581</v>
      </c>
      <c r="AO329" s="20">
        <v>0.14711841301669409</v>
      </c>
      <c r="AP329" s="20">
        <v>7.8675311369406281E-2</v>
      </c>
      <c r="AQ329" s="20">
        <v>0.16235700236518719</v>
      </c>
      <c r="AS329" s="20">
        <v>0.17468118985154929</v>
      </c>
      <c r="AT329" s="20">
        <v>0.16572616173475579</v>
      </c>
    </row>
    <row r="330" spans="2:46" ht="29" x14ac:dyDescent="0.35">
      <c r="B330" s="19" t="s">
        <v>230</v>
      </c>
      <c r="C330" s="20">
        <v>8.0720572213701006E-2</v>
      </c>
      <c r="D330" s="20">
        <v>0.15030215386196791</v>
      </c>
      <c r="E330" s="20">
        <v>0.1230230792119744</v>
      </c>
      <c r="F330" s="20">
        <v>9.2793154609788528E-2</v>
      </c>
      <c r="G330" s="20">
        <v>4.6959548078115122E-2</v>
      </c>
      <c r="H330" s="20">
        <v>5.5805064847271657E-2</v>
      </c>
      <c r="I330" s="20">
        <v>3.4304735253865778E-2</v>
      </c>
      <c r="K330" s="20">
        <v>7.9575862083876583E-2</v>
      </c>
      <c r="L330" s="20">
        <v>8.2166145508144911E-2</v>
      </c>
      <c r="N330" s="20">
        <v>6.0169317027066772E-2</v>
      </c>
      <c r="O330" s="20">
        <v>8.211166367389576E-2</v>
      </c>
      <c r="P330" s="20">
        <v>6.9793513471001462E-2</v>
      </c>
      <c r="Q330" s="20">
        <v>0.1144293956769338</v>
      </c>
      <c r="R330" s="20">
        <v>7.8949111174468775E-2</v>
      </c>
      <c r="S330" s="20">
        <v>0.1161890799775806</v>
      </c>
      <c r="T330" s="20">
        <v>5.6891062118350072E-2</v>
      </c>
      <c r="U330" s="20">
        <v>8.8332011408758154E-2</v>
      </c>
      <c r="V330" s="20">
        <v>0.10290946858346529</v>
      </c>
      <c r="W330" s="20">
        <v>5.4100172564302468E-2</v>
      </c>
      <c r="X330" s="20">
        <v>7.5391226931638203E-2</v>
      </c>
      <c r="Y330" s="20">
        <v>8.2190799584814345E-2</v>
      </c>
      <c r="AA330" s="20">
        <v>6.0825146368032067E-2</v>
      </c>
      <c r="AB330" s="20">
        <v>6.525452176382833E-2</v>
      </c>
      <c r="AC330" s="20">
        <v>8.7195074574311068E-2</v>
      </c>
      <c r="AD330" s="20">
        <v>0.11310385273514841</v>
      </c>
      <c r="AF330" s="20">
        <v>7.6435379840332121E-2</v>
      </c>
      <c r="AG330" s="20">
        <v>9.9013891198525605E-2</v>
      </c>
      <c r="AI330" s="20">
        <v>7.550110464483932E-2</v>
      </c>
      <c r="AJ330" s="20">
        <v>4.2673182040074878E-2</v>
      </c>
      <c r="AK330" s="20">
        <v>9.4312294912147737E-2</v>
      </c>
      <c r="AL330" s="20">
        <v>9.1145913417376795E-2</v>
      </c>
      <c r="AM330" s="20">
        <v>7.9027857697724399E-2</v>
      </c>
      <c r="AN330" s="20">
        <v>6.7722529498306747E-2</v>
      </c>
      <c r="AO330" s="20">
        <v>0.14708373206112729</v>
      </c>
      <c r="AP330" s="20">
        <v>9.3434965133510725E-2</v>
      </c>
      <c r="AQ330" s="20">
        <v>0.1162908596062982</v>
      </c>
      <c r="AS330" s="20">
        <v>7.3095842515896736E-2</v>
      </c>
      <c r="AT330" s="20">
        <v>0.22480657839111221</v>
      </c>
    </row>
    <row r="331" spans="2:46" x14ac:dyDescent="0.35">
      <c r="B331" s="19" t="s">
        <v>231</v>
      </c>
      <c r="C331" s="20">
        <v>1.793267511838828E-2</v>
      </c>
      <c r="D331" s="20">
        <v>4.7483070288564813E-2</v>
      </c>
      <c r="E331" s="20">
        <v>3.358570452788686E-2</v>
      </c>
      <c r="F331" s="20">
        <v>1.4412308655040991E-2</v>
      </c>
      <c r="G331" s="20">
        <v>1.010052023538654E-2</v>
      </c>
      <c r="H331" s="20">
        <v>6.4104114868411182E-3</v>
      </c>
      <c r="I331" s="20">
        <v>2.4807267526828799E-3</v>
      </c>
      <c r="K331" s="20">
        <v>2.207793164963661E-2</v>
      </c>
      <c r="L331" s="20">
        <v>1.3957972733914119E-2</v>
      </c>
      <c r="N331" s="20">
        <v>4.7141135914816187E-3</v>
      </c>
      <c r="O331" s="20">
        <v>4.2786290044908547E-2</v>
      </c>
      <c r="P331" s="20">
        <v>2.6602348991869019E-2</v>
      </c>
      <c r="Q331" s="20">
        <v>3.0714178910601419E-2</v>
      </c>
      <c r="R331" s="20">
        <v>1.67724010830935E-2</v>
      </c>
      <c r="S331" s="20">
        <v>0</v>
      </c>
      <c r="T331" s="20">
        <v>3.0801056075918581E-2</v>
      </c>
      <c r="U331" s="20">
        <v>3.3052667415422732E-2</v>
      </c>
      <c r="V331" s="20">
        <v>1.4115440553732801E-2</v>
      </c>
      <c r="W331" s="20">
        <v>1.653391211446634E-2</v>
      </c>
      <c r="X331" s="20">
        <v>1.085833859399201E-2</v>
      </c>
      <c r="Y331" s="20">
        <v>1.8928061662356069E-2</v>
      </c>
      <c r="AA331" s="20">
        <v>1.427923452562003E-2</v>
      </c>
      <c r="AB331" s="20">
        <v>1.8061690362555779E-2</v>
      </c>
      <c r="AC331" s="20">
        <v>1.9049351809364099E-2</v>
      </c>
      <c r="AD331" s="20">
        <v>2.004973415731684E-2</v>
      </c>
      <c r="AF331" s="20">
        <v>1.157668242521529E-2</v>
      </c>
      <c r="AG331" s="20">
        <v>4.298759568390921E-2</v>
      </c>
      <c r="AI331" s="20">
        <v>6.8047437372634814E-3</v>
      </c>
      <c r="AJ331" s="20">
        <v>1.1375691182605461E-2</v>
      </c>
      <c r="AK331" s="20">
        <v>2.8571107550104169E-2</v>
      </c>
      <c r="AL331" s="20">
        <v>3.6921516200430937E-2</v>
      </c>
      <c r="AM331" s="20">
        <v>1.7816493657310421E-2</v>
      </c>
      <c r="AN331" s="20">
        <v>0</v>
      </c>
      <c r="AO331" s="20">
        <v>1.07475594984793E-2</v>
      </c>
      <c r="AP331" s="20">
        <v>2.5729149149327071E-2</v>
      </c>
      <c r="AQ331" s="20">
        <v>3.4132935103895298E-2</v>
      </c>
      <c r="AS331" s="20">
        <v>1.7529279637010491E-2</v>
      </c>
      <c r="AT331" s="20">
        <v>2.555571831144457E-2</v>
      </c>
    </row>
    <row r="332" spans="2:46" x14ac:dyDescent="0.35">
      <c r="B332" s="19" t="s">
        <v>232</v>
      </c>
      <c r="C332" s="20">
        <v>6.9231193279170357E-3</v>
      </c>
      <c r="D332" s="20">
        <v>1.8930289211033059E-2</v>
      </c>
      <c r="E332" s="20">
        <v>1.081141028039234E-2</v>
      </c>
      <c r="F332" s="20">
        <v>8.353372323697917E-3</v>
      </c>
      <c r="G332" s="20">
        <v>0</v>
      </c>
      <c r="H332" s="20">
        <v>3.4085945087500551E-3</v>
      </c>
      <c r="I332" s="20">
        <v>2.5702387183635868E-3</v>
      </c>
      <c r="K332" s="20">
        <v>1.224859279641765E-2</v>
      </c>
      <c r="L332" s="20">
        <v>1.7513068332757229E-3</v>
      </c>
      <c r="N332" s="20">
        <v>1.522975791121052E-2</v>
      </c>
      <c r="O332" s="20">
        <v>0</v>
      </c>
      <c r="P332" s="20">
        <v>0</v>
      </c>
      <c r="Q332" s="20">
        <v>0</v>
      </c>
      <c r="R332" s="20">
        <v>0</v>
      </c>
      <c r="S332" s="20">
        <v>5.9673924618814144E-3</v>
      </c>
      <c r="T332" s="20">
        <v>0</v>
      </c>
      <c r="U332" s="20">
        <v>1.072427244123624E-2</v>
      </c>
      <c r="V332" s="20">
        <v>1.9735698129789071E-2</v>
      </c>
      <c r="W332" s="20">
        <v>0</v>
      </c>
      <c r="X332" s="20">
        <v>1.136507952146908E-2</v>
      </c>
      <c r="Y332" s="20">
        <v>4.9194620712501788E-3</v>
      </c>
      <c r="AA332" s="20">
        <v>3.39363806747688E-3</v>
      </c>
      <c r="AB332" s="20">
        <v>3.41594037234399E-3</v>
      </c>
      <c r="AC332" s="20">
        <v>6.0303583466493624E-3</v>
      </c>
      <c r="AD332" s="20">
        <v>1.5211573691333609E-2</v>
      </c>
      <c r="AF332" s="20">
        <v>6.9978669922642397E-3</v>
      </c>
      <c r="AG332" s="20">
        <v>6.7741379000244616E-3</v>
      </c>
      <c r="AI332" s="20">
        <v>3.7046340787467011E-3</v>
      </c>
      <c r="AJ332" s="20">
        <v>0</v>
      </c>
      <c r="AK332" s="20">
        <v>0</v>
      </c>
      <c r="AL332" s="20">
        <v>1.428827760618441E-2</v>
      </c>
      <c r="AM332" s="20">
        <v>8.9452144120420411E-3</v>
      </c>
      <c r="AN332" s="20">
        <v>1.643739785922314E-2</v>
      </c>
      <c r="AO332" s="20">
        <v>1.150359854552303E-2</v>
      </c>
      <c r="AP332" s="20">
        <v>5.2496093727106277E-3</v>
      </c>
      <c r="AQ332" s="20">
        <v>2.1127222330868591E-2</v>
      </c>
      <c r="AS332" s="20">
        <v>5.819719152875393E-3</v>
      </c>
      <c r="AT332" s="20">
        <v>2.777428792514482E-2</v>
      </c>
    </row>
    <row r="333" spans="2:46" x14ac:dyDescent="0.35">
      <c r="B333" s="19" t="s">
        <v>197</v>
      </c>
      <c r="C333" s="20">
        <v>2.8717289832900571E-2</v>
      </c>
      <c r="D333" s="20">
        <v>3.5350779484217047E-2</v>
      </c>
      <c r="E333" s="20">
        <v>2.3826706473672968E-2</v>
      </c>
      <c r="F333" s="20">
        <v>3.0321202726455939E-2</v>
      </c>
      <c r="G333" s="20">
        <v>1.9130979193842629E-2</v>
      </c>
      <c r="H333" s="20">
        <v>1.3373934396441561E-2</v>
      </c>
      <c r="I333" s="20">
        <v>4.5003350665030271E-2</v>
      </c>
      <c r="K333" s="20">
        <v>2.6064447285764489E-2</v>
      </c>
      <c r="L333" s="20">
        <v>3.0509243264551109E-2</v>
      </c>
      <c r="N333" s="20">
        <v>2.7197974174865729E-2</v>
      </c>
      <c r="O333" s="20">
        <v>7.6575703806259512E-2</v>
      </c>
      <c r="P333" s="20">
        <v>1.7621246549299221E-2</v>
      </c>
      <c r="Q333" s="20">
        <v>3.3332223169157543E-2</v>
      </c>
      <c r="R333" s="20">
        <v>1.7195461372887431E-2</v>
      </c>
      <c r="S333" s="20">
        <v>3.8710875683816051E-2</v>
      </c>
      <c r="T333" s="20">
        <v>5.4864209519284189E-2</v>
      </c>
      <c r="U333" s="20">
        <v>2.471959641358451E-2</v>
      </c>
      <c r="V333" s="20">
        <v>2.391328028865888E-2</v>
      </c>
      <c r="W333" s="20">
        <v>3.3974571313220341E-2</v>
      </c>
      <c r="X333" s="20">
        <v>2.52259136751685E-2</v>
      </c>
      <c r="Y333" s="20">
        <v>1.0217405556544511E-2</v>
      </c>
      <c r="AA333" s="20">
        <v>2.015088207918601E-2</v>
      </c>
      <c r="AB333" s="20">
        <v>1.7732335916918539E-2</v>
      </c>
      <c r="AC333" s="20">
        <v>3.5636067175175833E-2</v>
      </c>
      <c r="AD333" s="20">
        <v>4.3482939012968992E-2</v>
      </c>
      <c r="AF333" s="20">
        <v>2.9845976989296492E-2</v>
      </c>
      <c r="AG333" s="20">
        <v>2.22104237462157E-2</v>
      </c>
      <c r="AI333" s="20">
        <v>1.405974292216217E-2</v>
      </c>
      <c r="AJ333" s="20">
        <v>2.359877981849071E-2</v>
      </c>
      <c r="AK333" s="20">
        <v>2.880729319850605E-2</v>
      </c>
      <c r="AL333" s="20">
        <v>5.0183061218484716E-3</v>
      </c>
      <c r="AM333" s="20">
        <v>8.5500681998481962E-3</v>
      </c>
      <c r="AN333" s="20">
        <v>1.6524444820873719E-2</v>
      </c>
      <c r="AO333" s="20">
        <v>3.3278948697534713E-2</v>
      </c>
      <c r="AP333" s="20">
        <v>0.111694578501092</v>
      </c>
      <c r="AQ333" s="20">
        <v>7.0460641538576327E-2</v>
      </c>
      <c r="AS333" s="20">
        <v>2.1102161367240659E-2</v>
      </c>
      <c r="AT333" s="20">
        <v>0.17262185965139901</v>
      </c>
    </row>
    <row r="335" spans="2:46" ht="101.5" x14ac:dyDescent="0.35">
      <c r="B335" s="17" t="s">
        <v>234</v>
      </c>
    </row>
    <row r="336" spans="2:46" x14ac:dyDescent="0.35">
      <c r="B336" s="18" t="s">
        <v>16</v>
      </c>
    </row>
    <row r="337" spans="2:46" x14ac:dyDescent="0.35">
      <c r="B337" s="19" t="s">
        <v>228</v>
      </c>
      <c r="C337" s="20">
        <v>0.47551593767423539</v>
      </c>
      <c r="D337" s="20">
        <v>0.44848570773891172</v>
      </c>
      <c r="E337" s="20">
        <v>0.49651300481958438</v>
      </c>
      <c r="F337" s="20">
        <v>0.49284960586424059</v>
      </c>
      <c r="G337" s="20">
        <v>0.52157490712920063</v>
      </c>
      <c r="H337" s="20">
        <v>0.49067987431393412</v>
      </c>
      <c r="I337" s="20">
        <v>0.41496916677560558</v>
      </c>
      <c r="K337" s="20">
        <v>0.44144887103332142</v>
      </c>
      <c r="L337" s="20">
        <v>0.50855953697457745</v>
      </c>
      <c r="N337" s="20">
        <v>0.48329792162964552</v>
      </c>
      <c r="O337" s="20">
        <v>0.40779104893033941</v>
      </c>
      <c r="P337" s="20">
        <v>0.53947546095042875</v>
      </c>
      <c r="Q337" s="20">
        <v>0.4450930897632015</v>
      </c>
      <c r="R337" s="20">
        <v>0.52365954194120223</v>
      </c>
      <c r="S337" s="20">
        <v>0.49403579904115652</v>
      </c>
      <c r="T337" s="20">
        <v>0.4762362500562376</v>
      </c>
      <c r="U337" s="20">
        <v>0.46135661199552158</v>
      </c>
      <c r="V337" s="20">
        <v>0.48415394195879802</v>
      </c>
      <c r="W337" s="20">
        <v>0.43559004161389531</v>
      </c>
      <c r="X337" s="20">
        <v>0.49317908733596011</v>
      </c>
      <c r="Y337" s="20">
        <v>0.43496838028069867</v>
      </c>
      <c r="AA337" s="20">
        <v>0.47135399090621749</v>
      </c>
      <c r="AB337" s="20">
        <v>0.49127545147857671</v>
      </c>
      <c r="AC337" s="20">
        <v>0.49393395288109848</v>
      </c>
      <c r="AD337" s="20">
        <v>0.44802707069084369</v>
      </c>
      <c r="AF337" s="20">
        <v>0.46669500053467972</v>
      </c>
      <c r="AG337" s="20">
        <v>0.51278513670283854</v>
      </c>
      <c r="AI337" s="20">
        <v>0.48800724610725338</v>
      </c>
      <c r="AJ337" s="20">
        <v>0.50128037739550468</v>
      </c>
      <c r="AK337" s="20">
        <v>0.35471974859803518</v>
      </c>
      <c r="AL337" s="20">
        <v>0.49885889801354638</v>
      </c>
      <c r="AM337" s="20">
        <v>0.48579470320288032</v>
      </c>
      <c r="AN337" s="20">
        <v>0.52067923062576094</v>
      </c>
      <c r="AO337" s="20">
        <v>0.49970656677704789</v>
      </c>
      <c r="AP337" s="20">
        <v>0.40877727323102397</v>
      </c>
      <c r="AQ337" s="20">
        <v>0.44754827765331801</v>
      </c>
      <c r="AS337" s="20">
        <v>0.48864021186014622</v>
      </c>
      <c r="AT337" s="20">
        <v>0.22750396526690739</v>
      </c>
    </row>
    <row r="338" spans="2:46" x14ac:dyDescent="0.35">
      <c r="B338" s="19" t="s">
        <v>229</v>
      </c>
      <c r="C338" s="20">
        <v>0.31196670313076208</v>
      </c>
      <c r="D338" s="20">
        <v>0.28302955755989828</v>
      </c>
      <c r="E338" s="20">
        <v>0.30427369305074747</v>
      </c>
      <c r="F338" s="20">
        <v>0.32920557356625779</v>
      </c>
      <c r="G338" s="20">
        <v>0.31333226647617518</v>
      </c>
      <c r="H338" s="20">
        <v>0.33250378156002192</v>
      </c>
      <c r="I338" s="20">
        <v>0.30861056271764697</v>
      </c>
      <c r="K338" s="20">
        <v>0.33154784618123601</v>
      </c>
      <c r="L338" s="20">
        <v>0.29311937938842442</v>
      </c>
      <c r="N338" s="20">
        <v>0.30678524603514468</v>
      </c>
      <c r="O338" s="20">
        <v>0.36072533692094549</v>
      </c>
      <c r="P338" s="20">
        <v>0.26703746598002281</v>
      </c>
      <c r="Q338" s="20">
        <v>0.30517535542536012</v>
      </c>
      <c r="R338" s="20">
        <v>0.31683735152700038</v>
      </c>
      <c r="S338" s="20">
        <v>0.29129583302032291</v>
      </c>
      <c r="T338" s="20">
        <v>0.30176193807060758</v>
      </c>
      <c r="U338" s="20">
        <v>0.31625827236724041</v>
      </c>
      <c r="V338" s="20">
        <v>0.29200895083210682</v>
      </c>
      <c r="W338" s="20">
        <v>0.32694677958458029</v>
      </c>
      <c r="X338" s="20">
        <v>0.32466945317711182</v>
      </c>
      <c r="Y338" s="20">
        <v>0.34321923503056562</v>
      </c>
      <c r="AA338" s="20">
        <v>0.32523245963957981</v>
      </c>
      <c r="AB338" s="20">
        <v>0.30406069225217219</v>
      </c>
      <c r="AC338" s="20">
        <v>0.30409373424651642</v>
      </c>
      <c r="AD338" s="20">
        <v>0.31160470523048722</v>
      </c>
      <c r="AF338" s="20">
        <v>0.31688747029197312</v>
      </c>
      <c r="AG338" s="20">
        <v>0.29271503153515033</v>
      </c>
      <c r="AI338" s="20">
        <v>0.31529695493392967</v>
      </c>
      <c r="AJ338" s="20">
        <v>0.34244268463141903</v>
      </c>
      <c r="AK338" s="20">
        <v>0.3341292221672148</v>
      </c>
      <c r="AL338" s="20">
        <v>0.3016623443680439</v>
      </c>
      <c r="AM338" s="20">
        <v>0.31950148938971512</v>
      </c>
      <c r="AN338" s="20">
        <v>0.27007004525520412</v>
      </c>
      <c r="AO338" s="20">
        <v>0.25821714205061169</v>
      </c>
      <c r="AP338" s="20">
        <v>0.27345561049402478</v>
      </c>
      <c r="AQ338" s="20">
        <v>0.29522854217107869</v>
      </c>
      <c r="AS338" s="20">
        <v>0.31205292628679299</v>
      </c>
      <c r="AT338" s="20">
        <v>0.31033732731222208</v>
      </c>
    </row>
    <row r="339" spans="2:46" ht="29" x14ac:dyDescent="0.35">
      <c r="B339" s="19" t="s">
        <v>230</v>
      </c>
      <c r="C339" s="20">
        <v>0.12728933920142879</v>
      </c>
      <c r="D339" s="20">
        <v>0.14285564572035739</v>
      </c>
      <c r="E339" s="20">
        <v>0.13667185626834871</v>
      </c>
      <c r="F339" s="20">
        <v>0.10865265980898831</v>
      </c>
      <c r="G339" s="20">
        <v>0.10840617927594361</v>
      </c>
      <c r="H339" s="20">
        <v>0.1214225018442586</v>
      </c>
      <c r="I339" s="20">
        <v>0.14368319171829849</v>
      </c>
      <c r="K339" s="20">
        <v>0.13952013725704551</v>
      </c>
      <c r="L339" s="20">
        <v>0.11586385831629301</v>
      </c>
      <c r="N339" s="20">
        <v>0.1104275734383537</v>
      </c>
      <c r="O339" s="20">
        <v>9.5922603792591599E-2</v>
      </c>
      <c r="P339" s="20">
        <v>0.1079445430944246</v>
      </c>
      <c r="Q339" s="20">
        <v>0.16918783170844021</v>
      </c>
      <c r="R339" s="20">
        <v>9.5962211165314337E-2</v>
      </c>
      <c r="S339" s="20">
        <v>0.1384652653199237</v>
      </c>
      <c r="T339" s="20">
        <v>0.1328174011467611</v>
      </c>
      <c r="U339" s="20">
        <v>0.13838956744957251</v>
      </c>
      <c r="V339" s="20">
        <v>0.1251986810580509</v>
      </c>
      <c r="W339" s="20">
        <v>0.13558266205407149</v>
      </c>
      <c r="X339" s="20">
        <v>0.1182964253119622</v>
      </c>
      <c r="Y339" s="20">
        <v>0.15889913958680391</v>
      </c>
      <c r="AA339" s="20">
        <v>0.1249125244414664</v>
      </c>
      <c r="AB339" s="20">
        <v>0.1250190261727436</v>
      </c>
      <c r="AC339" s="20">
        <v>0.13251251615532431</v>
      </c>
      <c r="AD339" s="20">
        <v>0.1284512859250925</v>
      </c>
      <c r="AF339" s="20">
        <v>0.13043548351486789</v>
      </c>
      <c r="AG339" s="20">
        <v>0.1156062159962377</v>
      </c>
      <c r="AI339" s="20">
        <v>0.1288867503454183</v>
      </c>
      <c r="AJ339" s="20">
        <v>9.5613844829698577E-2</v>
      </c>
      <c r="AK339" s="20">
        <v>0.2268809303454235</v>
      </c>
      <c r="AL339" s="20">
        <v>0.1153664286034403</v>
      </c>
      <c r="AM339" s="20">
        <v>0.11581725023434319</v>
      </c>
      <c r="AN339" s="20">
        <v>0.14049083702076209</v>
      </c>
      <c r="AO339" s="20">
        <v>0.1489690759891672</v>
      </c>
      <c r="AP339" s="20">
        <v>0.1514303956098785</v>
      </c>
      <c r="AQ339" s="20">
        <v>0.13142513543109891</v>
      </c>
      <c r="AS339" s="20">
        <v>0.1237160705371279</v>
      </c>
      <c r="AT339" s="20">
        <v>0.19481409499523569</v>
      </c>
    </row>
    <row r="340" spans="2:46" x14ac:dyDescent="0.35">
      <c r="B340" s="19" t="s">
        <v>231</v>
      </c>
      <c r="C340" s="20">
        <v>3.6537181920345843E-2</v>
      </c>
      <c r="D340" s="20">
        <v>6.6092238402590139E-2</v>
      </c>
      <c r="E340" s="20">
        <v>4.1575087498800657E-2</v>
      </c>
      <c r="F340" s="20">
        <v>2.5288767156375919E-2</v>
      </c>
      <c r="G340" s="20">
        <v>2.1216159000172499E-2</v>
      </c>
      <c r="H340" s="20">
        <v>2.1518347674500421E-2</v>
      </c>
      <c r="I340" s="20">
        <v>4.4370295268022032E-2</v>
      </c>
      <c r="K340" s="20">
        <v>3.6018154595186688E-2</v>
      </c>
      <c r="L340" s="20">
        <v>3.7192370345627418E-2</v>
      </c>
      <c r="N340" s="20">
        <v>6.0213149566233762E-2</v>
      </c>
      <c r="O340" s="20">
        <v>2.964387966996649E-2</v>
      </c>
      <c r="P340" s="20">
        <v>4.2515703019291452E-2</v>
      </c>
      <c r="Q340" s="20">
        <v>3.3271787405104128E-2</v>
      </c>
      <c r="R340" s="20">
        <v>3.7490499874752538E-2</v>
      </c>
      <c r="S340" s="20">
        <v>2.0750888321676129E-2</v>
      </c>
      <c r="T340" s="20">
        <v>2.607222306714831E-2</v>
      </c>
      <c r="U340" s="20">
        <v>3.6332667679063943E-2</v>
      </c>
      <c r="V340" s="20">
        <v>4.1533362477732698E-2</v>
      </c>
      <c r="W340" s="20">
        <v>3.6280614131356227E-2</v>
      </c>
      <c r="X340" s="20">
        <v>3.1227789595592751E-2</v>
      </c>
      <c r="Y340" s="20">
        <v>3.1883575194618298E-2</v>
      </c>
      <c r="AA340" s="20">
        <v>3.7768311584368192E-2</v>
      </c>
      <c r="AB340" s="20">
        <v>3.8976095835119871E-2</v>
      </c>
      <c r="AC340" s="20">
        <v>2.4496101656905932E-2</v>
      </c>
      <c r="AD340" s="20">
        <v>4.2691794162034447E-2</v>
      </c>
      <c r="AF340" s="20">
        <v>3.5487274935080478E-2</v>
      </c>
      <c r="AG340" s="20">
        <v>4.1361415435793802E-2</v>
      </c>
      <c r="AI340" s="20">
        <v>3.205818501476574E-2</v>
      </c>
      <c r="AJ340" s="20">
        <v>2.6745541935483341E-2</v>
      </c>
      <c r="AK340" s="20">
        <v>3.885666808382443E-2</v>
      </c>
      <c r="AL340" s="20">
        <v>5.0139103089760398E-2</v>
      </c>
      <c r="AM340" s="20">
        <v>4.7876493444345851E-2</v>
      </c>
      <c r="AN340" s="20">
        <v>6.8759887098272757E-2</v>
      </c>
      <c r="AO340" s="20">
        <v>1.8102610956223071E-2</v>
      </c>
      <c r="AP340" s="20">
        <v>2.3064685798412931E-2</v>
      </c>
      <c r="AQ340" s="20">
        <v>4.7811997988731647E-2</v>
      </c>
      <c r="AS340" s="20">
        <v>3.5144856214667328E-2</v>
      </c>
      <c r="AT340" s="20">
        <v>6.2848232695973144E-2</v>
      </c>
    </row>
    <row r="341" spans="2:46" x14ac:dyDescent="0.35">
      <c r="B341" s="19" t="s">
        <v>232</v>
      </c>
      <c r="C341" s="20">
        <v>2.0540237693139101E-2</v>
      </c>
      <c r="D341" s="20">
        <v>2.7092724734830469E-2</v>
      </c>
      <c r="E341" s="20">
        <v>1.5326183027469549E-2</v>
      </c>
      <c r="F341" s="20">
        <v>1.655074601127442E-2</v>
      </c>
      <c r="G341" s="20">
        <v>1.337299998355778E-2</v>
      </c>
      <c r="H341" s="20">
        <v>1.6556442509112361E-2</v>
      </c>
      <c r="I341" s="20">
        <v>3.2113236599623909E-2</v>
      </c>
      <c r="K341" s="20">
        <v>2.6953828999859292E-2</v>
      </c>
      <c r="L341" s="20">
        <v>1.436126487005728E-2</v>
      </c>
      <c r="N341" s="20">
        <v>1.6239032907671831E-2</v>
      </c>
      <c r="O341" s="20">
        <v>4.4590729715938221E-2</v>
      </c>
      <c r="P341" s="20">
        <v>3.4132408658773088E-2</v>
      </c>
      <c r="Q341" s="20">
        <v>0</v>
      </c>
      <c r="R341" s="20">
        <v>1.25854400978211E-2</v>
      </c>
      <c r="S341" s="20">
        <v>5.296017942812245E-3</v>
      </c>
      <c r="T341" s="20">
        <v>1.442854247382685E-2</v>
      </c>
      <c r="U341" s="20">
        <v>2.8028978035772621E-2</v>
      </c>
      <c r="V341" s="20">
        <v>2.5921301767637361E-2</v>
      </c>
      <c r="W341" s="20">
        <v>2.4867193267921361E-2</v>
      </c>
      <c r="X341" s="20">
        <v>2.567951810452548E-2</v>
      </c>
      <c r="Y341" s="20">
        <v>1.985185787736363E-2</v>
      </c>
      <c r="AA341" s="20">
        <v>1.8257163031132829E-2</v>
      </c>
      <c r="AB341" s="20">
        <v>2.050999303973948E-2</v>
      </c>
      <c r="AC341" s="20">
        <v>1.911764764108442E-2</v>
      </c>
      <c r="AD341" s="20">
        <v>2.4422715818815732E-2</v>
      </c>
      <c r="AF341" s="20">
        <v>2.156351855818656E-2</v>
      </c>
      <c r="AG341" s="20">
        <v>1.6984890649230321E-2</v>
      </c>
      <c r="AI341" s="20">
        <v>1.7771834999899681E-2</v>
      </c>
      <c r="AJ341" s="20">
        <v>1.224707689559245E-2</v>
      </c>
      <c r="AK341" s="20">
        <v>2.2860568925831218E-2</v>
      </c>
      <c r="AL341" s="20">
        <v>3.3973225925209051E-2</v>
      </c>
      <c r="AM341" s="20">
        <v>1.7211586446627399E-2</v>
      </c>
      <c r="AN341" s="20">
        <v>0</v>
      </c>
      <c r="AO341" s="20">
        <v>1.770037266966944E-2</v>
      </c>
      <c r="AP341" s="20">
        <v>2.2175003029990498E-2</v>
      </c>
      <c r="AQ341" s="20">
        <v>5.6212291746057449E-2</v>
      </c>
      <c r="AS341" s="20">
        <v>1.8132170461408931E-2</v>
      </c>
      <c r="AT341" s="20">
        <v>6.6045954456661088E-2</v>
      </c>
    </row>
    <row r="342" spans="2:46" x14ac:dyDescent="0.35">
      <c r="B342" s="19" t="s">
        <v>197</v>
      </c>
      <c r="C342" s="20">
        <v>2.8150600380088649E-2</v>
      </c>
      <c r="D342" s="20">
        <v>3.2444125843411983E-2</v>
      </c>
      <c r="E342" s="20">
        <v>5.6401753350490908E-3</v>
      </c>
      <c r="F342" s="20">
        <v>2.745264759286287E-2</v>
      </c>
      <c r="G342" s="20">
        <v>2.209748813495041E-2</v>
      </c>
      <c r="H342" s="20">
        <v>1.7319052098172891E-2</v>
      </c>
      <c r="I342" s="20">
        <v>5.6253546920802873E-2</v>
      </c>
      <c r="K342" s="20">
        <v>2.4511161933351108E-2</v>
      </c>
      <c r="L342" s="20">
        <v>3.0903590105020369E-2</v>
      </c>
      <c r="N342" s="20">
        <v>2.3037076422950432E-2</v>
      </c>
      <c r="O342" s="20">
        <v>6.132640097021879E-2</v>
      </c>
      <c r="P342" s="20">
        <v>8.8944182970590851E-3</v>
      </c>
      <c r="Q342" s="20">
        <v>4.7271935697894153E-2</v>
      </c>
      <c r="R342" s="20">
        <v>1.34649553939096E-2</v>
      </c>
      <c r="S342" s="20">
        <v>5.0156196354108652E-2</v>
      </c>
      <c r="T342" s="20">
        <v>4.8683645185418671E-2</v>
      </c>
      <c r="U342" s="20">
        <v>1.963390247282901E-2</v>
      </c>
      <c r="V342" s="20">
        <v>3.1183761905673971E-2</v>
      </c>
      <c r="W342" s="20">
        <v>4.0732709348175321E-2</v>
      </c>
      <c r="X342" s="20">
        <v>6.9477264748477379E-3</v>
      </c>
      <c r="Y342" s="20">
        <v>1.1177812029949641E-2</v>
      </c>
      <c r="AA342" s="20">
        <v>2.2475550397235401E-2</v>
      </c>
      <c r="AB342" s="20">
        <v>2.0158741221648079E-2</v>
      </c>
      <c r="AC342" s="20">
        <v>2.584604741907048E-2</v>
      </c>
      <c r="AD342" s="20">
        <v>4.4802428172726338E-2</v>
      </c>
      <c r="AF342" s="20">
        <v>2.8931252165212289E-2</v>
      </c>
      <c r="AG342" s="20">
        <v>2.0547309680749339E-2</v>
      </c>
      <c r="AI342" s="20">
        <v>1.7979028598733231E-2</v>
      </c>
      <c r="AJ342" s="20">
        <v>2.1670474312301829E-2</v>
      </c>
      <c r="AK342" s="20">
        <v>2.2552861879670889E-2</v>
      </c>
      <c r="AL342" s="20">
        <v>0</v>
      </c>
      <c r="AM342" s="20">
        <v>1.37984772820882E-2</v>
      </c>
      <c r="AN342" s="20">
        <v>0</v>
      </c>
      <c r="AO342" s="20">
        <v>5.7304231557280677E-2</v>
      </c>
      <c r="AP342" s="20">
        <v>0.1210970318366692</v>
      </c>
      <c r="AQ342" s="20">
        <v>2.1773755009715109E-2</v>
      </c>
      <c r="AS342" s="20">
        <v>2.2313764639856688E-2</v>
      </c>
      <c r="AT342" s="20">
        <v>0.13845042527300039</v>
      </c>
    </row>
    <row r="344" spans="2:46" ht="116" x14ac:dyDescent="0.35">
      <c r="B344" s="17" t="s">
        <v>235</v>
      </c>
    </row>
    <row r="345" spans="2:46" x14ac:dyDescent="0.35">
      <c r="B345" s="18" t="s">
        <v>16</v>
      </c>
    </row>
    <row r="346" spans="2:46" x14ac:dyDescent="0.35">
      <c r="B346" s="19" t="s">
        <v>228</v>
      </c>
      <c r="C346" s="20">
        <v>0.64639912546545253</v>
      </c>
      <c r="D346" s="20">
        <v>0.50941480900701619</v>
      </c>
      <c r="E346" s="20">
        <v>0.54325288919030879</v>
      </c>
      <c r="F346" s="20">
        <v>0.62174553764898011</v>
      </c>
      <c r="G346" s="20">
        <v>0.71735040868738964</v>
      </c>
      <c r="H346" s="20">
        <v>0.7340397714426653</v>
      </c>
      <c r="I346" s="20">
        <v>0.72508868014873851</v>
      </c>
      <c r="K346" s="20">
        <v>0.61877532252632272</v>
      </c>
      <c r="L346" s="20">
        <v>0.67285055431787222</v>
      </c>
      <c r="N346" s="20">
        <v>0.67724562452612325</v>
      </c>
      <c r="O346" s="20">
        <v>0.6537107547316281</v>
      </c>
      <c r="P346" s="20">
        <v>0.67219056481695871</v>
      </c>
      <c r="Q346" s="20">
        <v>0.54483885271780885</v>
      </c>
      <c r="R346" s="20">
        <v>0.6571675469473649</v>
      </c>
      <c r="S346" s="20">
        <v>0.65092054824297196</v>
      </c>
      <c r="T346" s="20">
        <v>0.70994832369306071</v>
      </c>
      <c r="U346" s="20">
        <v>0.59888396865096905</v>
      </c>
      <c r="V346" s="20">
        <v>0.59533973168212084</v>
      </c>
      <c r="W346" s="20">
        <v>0.70204971094939361</v>
      </c>
      <c r="X346" s="20">
        <v>0.67876999349118339</v>
      </c>
      <c r="Y346" s="20">
        <v>0.59463060114279698</v>
      </c>
      <c r="AA346" s="20">
        <v>0.6462358793691021</v>
      </c>
      <c r="AB346" s="20">
        <v>0.72838779477108984</v>
      </c>
      <c r="AC346" s="20">
        <v>0.6013236553358452</v>
      </c>
      <c r="AD346" s="20">
        <v>0.60038798537753824</v>
      </c>
      <c r="AF346" s="20">
        <v>0.66066520365940484</v>
      </c>
      <c r="AG346" s="20">
        <v>0.59050885713232959</v>
      </c>
      <c r="AI346" s="20">
        <v>0.660618821491466</v>
      </c>
      <c r="AJ346" s="20">
        <v>0.63364928308203805</v>
      </c>
      <c r="AK346" s="20">
        <v>0.67989518548763506</v>
      </c>
      <c r="AL346" s="20">
        <v>0.66698248707540797</v>
      </c>
      <c r="AM346" s="20">
        <v>0.65987807332908754</v>
      </c>
      <c r="AN346" s="20">
        <v>0.67993951372811445</v>
      </c>
      <c r="AO346" s="20">
        <v>0.63859771649297303</v>
      </c>
      <c r="AP346" s="20">
        <v>0.63450153972777112</v>
      </c>
      <c r="AQ346" s="20">
        <v>0.56413747494741784</v>
      </c>
      <c r="AS346" s="20">
        <v>0.66161794867899604</v>
      </c>
      <c r="AT346" s="20">
        <v>0.35880605102623081</v>
      </c>
    </row>
    <row r="347" spans="2:46" x14ac:dyDescent="0.35">
      <c r="B347" s="19" t="s">
        <v>229</v>
      </c>
      <c r="C347" s="20">
        <v>0.21683662717461119</v>
      </c>
      <c r="D347" s="20">
        <v>0.23307656900912621</v>
      </c>
      <c r="E347" s="20">
        <v>0.28206276558455667</v>
      </c>
      <c r="F347" s="20">
        <v>0.2248839766503439</v>
      </c>
      <c r="G347" s="20">
        <v>0.19544927037937701</v>
      </c>
      <c r="H347" s="20">
        <v>0.19347597489725621</v>
      </c>
      <c r="I347" s="20">
        <v>0.17961843123488069</v>
      </c>
      <c r="K347" s="20">
        <v>0.2347172516369371</v>
      </c>
      <c r="L347" s="20">
        <v>0.2002582071744009</v>
      </c>
      <c r="N347" s="20">
        <v>0.2368028016585709</v>
      </c>
      <c r="O347" s="20">
        <v>0.13020551393095001</v>
      </c>
      <c r="P347" s="20">
        <v>0.21592185093098101</v>
      </c>
      <c r="Q347" s="20">
        <v>0.27271737475731878</v>
      </c>
      <c r="R347" s="20">
        <v>0.24390890721274869</v>
      </c>
      <c r="S347" s="20">
        <v>0.20509403042267149</v>
      </c>
      <c r="T347" s="20">
        <v>0.17950363818207379</v>
      </c>
      <c r="U347" s="20">
        <v>0.20398338019108261</v>
      </c>
      <c r="V347" s="20">
        <v>0.23201073884457041</v>
      </c>
      <c r="W347" s="20">
        <v>0.1847617628563748</v>
      </c>
      <c r="X347" s="20">
        <v>0.20700749805636651</v>
      </c>
      <c r="Y347" s="20">
        <v>0.25222424791391862</v>
      </c>
      <c r="AA347" s="20">
        <v>0.24610119376080719</v>
      </c>
      <c r="AB347" s="20">
        <v>0.16141504789731961</v>
      </c>
      <c r="AC347" s="20">
        <v>0.23083858831092921</v>
      </c>
      <c r="AD347" s="20">
        <v>0.23110493263547441</v>
      </c>
      <c r="AF347" s="20">
        <v>0.21084792949415521</v>
      </c>
      <c r="AG347" s="20">
        <v>0.24255289873534011</v>
      </c>
      <c r="AI347" s="20">
        <v>0.23128786207531751</v>
      </c>
      <c r="AJ347" s="20">
        <v>0.26324437211471791</v>
      </c>
      <c r="AK347" s="20">
        <v>0.19326169083994749</v>
      </c>
      <c r="AL347" s="20">
        <v>0.1836437206312421</v>
      </c>
      <c r="AM347" s="20">
        <v>0.2320503154913115</v>
      </c>
      <c r="AN347" s="20">
        <v>0.23658424576931991</v>
      </c>
      <c r="AO347" s="20">
        <v>0.1708271064817514</v>
      </c>
      <c r="AP347" s="20">
        <v>0.13171560175583849</v>
      </c>
      <c r="AQ347" s="20">
        <v>0.1972202332159283</v>
      </c>
      <c r="AS347" s="20">
        <v>0.21972249636854729</v>
      </c>
      <c r="AT347" s="20">
        <v>0.16230179341854761</v>
      </c>
    </row>
    <row r="348" spans="2:46" ht="29" x14ac:dyDescent="0.35">
      <c r="B348" s="19" t="s">
        <v>230</v>
      </c>
      <c r="C348" s="20">
        <v>8.3162247910623696E-2</v>
      </c>
      <c r="D348" s="20">
        <v>0.1412279501847945</v>
      </c>
      <c r="E348" s="20">
        <v>0.1093218341502534</v>
      </c>
      <c r="F348" s="20">
        <v>0.1058347658677847</v>
      </c>
      <c r="G348" s="20">
        <v>5.8359107932514441E-2</v>
      </c>
      <c r="H348" s="20">
        <v>5.5413179625653917E-2</v>
      </c>
      <c r="I348" s="20">
        <v>4.3530490508493828E-2</v>
      </c>
      <c r="K348" s="20">
        <v>8.8435853233699055E-2</v>
      </c>
      <c r="L348" s="20">
        <v>7.8350727861643529E-2</v>
      </c>
      <c r="N348" s="20">
        <v>5.3468677540849788E-2</v>
      </c>
      <c r="O348" s="20">
        <v>8.5733531937539159E-2</v>
      </c>
      <c r="P348" s="20">
        <v>6.9171446364613282E-2</v>
      </c>
      <c r="Q348" s="20">
        <v>0.12532902283657621</v>
      </c>
      <c r="R348" s="20">
        <v>6.902290969274269E-2</v>
      </c>
      <c r="S348" s="20">
        <v>8.0273481599155622E-2</v>
      </c>
      <c r="T348" s="20">
        <v>6.2616167409173945E-2</v>
      </c>
      <c r="U348" s="20">
        <v>0.1227531442321302</v>
      </c>
      <c r="V348" s="20">
        <v>9.2548992362865082E-2</v>
      </c>
      <c r="W348" s="20">
        <v>7.0850441626621991E-2</v>
      </c>
      <c r="X348" s="20">
        <v>7.3494395165955254E-2</v>
      </c>
      <c r="Y348" s="20">
        <v>0.1092224997801573</v>
      </c>
      <c r="AA348" s="20">
        <v>6.9073995460262286E-2</v>
      </c>
      <c r="AB348" s="20">
        <v>7.6189219869264066E-2</v>
      </c>
      <c r="AC348" s="20">
        <v>0.1023832855973849</v>
      </c>
      <c r="AD348" s="20">
        <v>8.9234041842341127E-2</v>
      </c>
      <c r="AF348" s="20">
        <v>8.0629015854395261E-2</v>
      </c>
      <c r="AG348" s="20">
        <v>9.4700236669571808E-2</v>
      </c>
      <c r="AI348" s="20">
        <v>7.2013657137318055E-2</v>
      </c>
      <c r="AJ348" s="20">
        <v>6.1222386596051698E-2</v>
      </c>
      <c r="AK348" s="20">
        <v>7.332463435053245E-2</v>
      </c>
      <c r="AL348" s="20">
        <v>0.10596184300619969</v>
      </c>
      <c r="AM348" s="20">
        <v>7.4391972714649604E-2</v>
      </c>
      <c r="AN348" s="20">
        <v>8.3476240502565968E-2</v>
      </c>
      <c r="AO348" s="20">
        <v>0.1237908572704754</v>
      </c>
      <c r="AP348" s="20">
        <v>0.10735473193864251</v>
      </c>
      <c r="AQ348" s="20">
        <v>0.112310103112406</v>
      </c>
      <c r="AS348" s="20">
        <v>7.7068328158789015E-2</v>
      </c>
      <c r="AT348" s="20">
        <v>0.19832023957823081</v>
      </c>
    </row>
    <row r="349" spans="2:46" x14ac:dyDescent="0.35">
      <c r="B349" s="19" t="s">
        <v>231</v>
      </c>
      <c r="C349" s="20">
        <v>1.9227182217717201E-2</v>
      </c>
      <c r="D349" s="20">
        <v>6.2287534351467728E-2</v>
      </c>
      <c r="E349" s="20">
        <v>3.1732905961668258E-2</v>
      </c>
      <c r="F349" s="20">
        <v>1.199335935650607E-2</v>
      </c>
      <c r="G349" s="20">
        <v>1.00783574949753E-2</v>
      </c>
      <c r="H349" s="20">
        <v>6.6016481881678094E-3</v>
      </c>
      <c r="I349" s="20">
        <v>2.1413381511517209E-3</v>
      </c>
      <c r="K349" s="20">
        <v>2.5742804610088599E-2</v>
      </c>
      <c r="L349" s="20">
        <v>1.294325058076805E-2</v>
      </c>
      <c r="N349" s="20">
        <v>4.6443326343710489E-3</v>
      </c>
      <c r="O349" s="20">
        <v>5.286323501193288E-2</v>
      </c>
      <c r="P349" s="20">
        <v>8.1243871412554729E-3</v>
      </c>
      <c r="Q349" s="20">
        <v>2.3080634802228401E-2</v>
      </c>
      <c r="R349" s="20">
        <v>1.270517477425627E-2</v>
      </c>
      <c r="S349" s="20">
        <v>1.5439916266134409E-2</v>
      </c>
      <c r="T349" s="20">
        <v>6.40948182047803E-3</v>
      </c>
      <c r="U349" s="20">
        <v>2.9011557065658989E-2</v>
      </c>
      <c r="V349" s="20">
        <v>3.9498642869929608E-2</v>
      </c>
      <c r="W349" s="20">
        <v>1.248408122658041E-2</v>
      </c>
      <c r="X349" s="20">
        <v>2.1848509787218761E-2</v>
      </c>
      <c r="Y349" s="20">
        <v>1.460692594178481E-2</v>
      </c>
      <c r="AA349" s="20">
        <v>1.352692195057004E-2</v>
      </c>
      <c r="AB349" s="20">
        <v>1.304566251465359E-2</v>
      </c>
      <c r="AC349" s="20">
        <v>2.5335180025899521E-2</v>
      </c>
      <c r="AD349" s="20">
        <v>2.5730299996560579E-2</v>
      </c>
      <c r="AF349" s="20">
        <v>1.1912198860836699E-2</v>
      </c>
      <c r="AG349" s="20">
        <v>4.8033568584562182E-2</v>
      </c>
      <c r="AI349" s="20">
        <v>2.185118092103918E-2</v>
      </c>
      <c r="AJ349" s="20">
        <v>1.109148919616521E-2</v>
      </c>
      <c r="AK349" s="20">
        <v>3.0392854526489651E-2</v>
      </c>
      <c r="AL349" s="20">
        <v>2.1192361901851611E-2</v>
      </c>
      <c r="AM349" s="20">
        <v>1.025628412124543E-2</v>
      </c>
      <c r="AN349" s="20">
        <v>0</v>
      </c>
      <c r="AO349" s="20">
        <v>2.7029251817887959E-2</v>
      </c>
      <c r="AP349" s="20">
        <v>1.581734852961756E-2</v>
      </c>
      <c r="AQ349" s="20">
        <v>6.2756052814347221E-2</v>
      </c>
      <c r="AS349" s="20">
        <v>1.7136685411068969E-2</v>
      </c>
      <c r="AT349" s="20">
        <v>5.8731708638282219E-2</v>
      </c>
    </row>
    <row r="350" spans="2:46" x14ac:dyDescent="0.35">
      <c r="B350" s="19" t="s">
        <v>232</v>
      </c>
      <c r="C350" s="20">
        <v>1.018615172601927E-2</v>
      </c>
      <c r="D350" s="20">
        <v>2.4110337206016661E-2</v>
      </c>
      <c r="E350" s="20">
        <v>2.3226508891240699E-2</v>
      </c>
      <c r="F350" s="20">
        <v>8.4185021792775282E-3</v>
      </c>
      <c r="G350" s="20">
        <v>2.5554411946226031E-3</v>
      </c>
      <c r="H350" s="20">
        <v>3.3045272050623532E-3</v>
      </c>
      <c r="I350" s="20">
        <v>2.5702387183635868E-3</v>
      </c>
      <c r="K350" s="20">
        <v>1.097112747462166E-2</v>
      </c>
      <c r="L350" s="20">
        <v>9.4610522714161892E-3</v>
      </c>
      <c r="N350" s="20">
        <v>1.024647148316527E-2</v>
      </c>
      <c r="O350" s="20">
        <v>3.0240451453628681E-2</v>
      </c>
      <c r="P350" s="20">
        <v>1.6451491038011041E-2</v>
      </c>
      <c r="Q350" s="20">
        <v>0</v>
      </c>
      <c r="R350" s="20">
        <v>0</v>
      </c>
      <c r="S350" s="20">
        <v>9.9842236327418819E-3</v>
      </c>
      <c r="T350" s="20">
        <v>0</v>
      </c>
      <c r="U350" s="20">
        <v>2.5734047387330101E-2</v>
      </c>
      <c r="V350" s="20">
        <v>1.637160798407734E-2</v>
      </c>
      <c r="W350" s="20">
        <v>0</v>
      </c>
      <c r="X350" s="20">
        <v>4.6438610173343709E-3</v>
      </c>
      <c r="Y350" s="20">
        <v>1.962331136282864E-2</v>
      </c>
      <c r="AA350" s="20">
        <v>6.2760220225408008E-3</v>
      </c>
      <c r="AB350" s="20">
        <v>8.1776419643248017E-3</v>
      </c>
      <c r="AC350" s="20">
        <v>9.9297641907056203E-3</v>
      </c>
      <c r="AD350" s="20">
        <v>1.678707315242154E-2</v>
      </c>
      <c r="AF350" s="20">
        <v>1.011198167751993E-2</v>
      </c>
      <c r="AG350" s="20">
        <v>8.6206564136948917E-3</v>
      </c>
      <c r="AI350" s="20">
        <v>3.2628921047630119E-3</v>
      </c>
      <c r="AJ350" s="20">
        <v>5.7932882194592656E-3</v>
      </c>
      <c r="AK350" s="20">
        <v>0</v>
      </c>
      <c r="AL350" s="20">
        <v>2.221958738529849E-2</v>
      </c>
      <c r="AM350" s="20">
        <v>1.0592803475793781E-2</v>
      </c>
      <c r="AN350" s="20">
        <v>0</v>
      </c>
      <c r="AO350" s="20">
        <v>1.1927347292540479E-2</v>
      </c>
      <c r="AP350" s="20">
        <v>1.0357444685050029E-2</v>
      </c>
      <c r="AQ350" s="20">
        <v>3.4607689362907368E-2</v>
      </c>
      <c r="AS350" s="20">
        <v>7.4539862952966961E-3</v>
      </c>
      <c r="AT350" s="20">
        <v>6.1816415450931028E-2</v>
      </c>
    </row>
    <row r="351" spans="2:46" x14ac:dyDescent="0.35">
      <c r="B351" s="19" t="s">
        <v>197</v>
      </c>
      <c r="C351" s="20">
        <v>2.4188665505576142E-2</v>
      </c>
      <c r="D351" s="20">
        <v>2.9882800241578529E-2</v>
      </c>
      <c r="E351" s="20">
        <v>1.040309622197225E-2</v>
      </c>
      <c r="F351" s="20">
        <v>2.7123858297107731E-2</v>
      </c>
      <c r="G351" s="20">
        <v>1.6207414311121032E-2</v>
      </c>
      <c r="H351" s="20">
        <v>7.1648986411945829E-3</v>
      </c>
      <c r="I351" s="20">
        <v>4.7050821238371572E-2</v>
      </c>
      <c r="K351" s="20">
        <v>2.135764051833083E-2</v>
      </c>
      <c r="L351" s="20">
        <v>2.6136207793899038E-2</v>
      </c>
      <c r="N351" s="20">
        <v>1.7592092156919661E-2</v>
      </c>
      <c r="O351" s="20">
        <v>4.7246512934321229E-2</v>
      </c>
      <c r="P351" s="20">
        <v>1.8140259708180211E-2</v>
      </c>
      <c r="Q351" s="20">
        <v>3.4034114886067772E-2</v>
      </c>
      <c r="R351" s="20">
        <v>1.7195461372887431E-2</v>
      </c>
      <c r="S351" s="20">
        <v>3.82877998363245E-2</v>
      </c>
      <c r="T351" s="20">
        <v>4.1522388895213799E-2</v>
      </c>
      <c r="U351" s="20">
        <v>1.963390247282901E-2</v>
      </c>
      <c r="V351" s="20">
        <v>2.4230286256436459E-2</v>
      </c>
      <c r="W351" s="20">
        <v>2.985400334102915E-2</v>
      </c>
      <c r="X351" s="20">
        <v>1.4235742481941739E-2</v>
      </c>
      <c r="Y351" s="20">
        <v>9.6924138585132748E-3</v>
      </c>
      <c r="AA351" s="20">
        <v>1.8785987436717541E-2</v>
      </c>
      <c r="AB351" s="20">
        <v>1.2784632983348211E-2</v>
      </c>
      <c r="AC351" s="20">
        <v>3.0189526539235661E-2</v>
      </c>
      <c r="AD351" s="20">
        <v>3.6755666995664148E-2</v>
      </c>
      <c r="AF351" s="20">
        <v>2.583367045368809E-2</v>
      </c>
      <c r="AG351" s="20">
        <v>1.558378246450139E-2</v>
      </c>
      <c r="AI351" s="20">
        <v>1.0965586270096399E-2</v>
      </c>
      <c r="AJ351" s="20">
        <v>2.4999180791567901E-2</v>
      </c>
      <c r="AK351" s="20">
        <v>2.3125634795395301E-2</v>
      </c>
      <c r="AL351" s="20">
        <v>0</v>
      </c>
      <c r="AM351" s="20">
        <v>1.283055086791219E-2</v>
      </c>
      <c r="AN351" s="20">
        <v>0</v>
      </c>
      <c r="AO351" s="20">
        <v>2.7827720644371841E-2</v>
      </c>
      <c r="AP351" s="20">
        <v>0.1002533333630802</v>
      </c>
      <c r="AQ351" s="20">
        <v>2.8968446546993199E-2</v>
      </c>
      <c r="AS351" s="20">
        <v>1.7000555087301951E-2</v>
      </c>
      <c r="AT351" s="20">
        <v>0.16002379188777749</v>
      </c>
    </row>
    <row r="353" spans="2:46" ht="101.5" x14ac:dyDescent="0.35">
      <c r="B353" s="17" t="s">
        <v>236</v>
      </c>
    </row>
    <row r="354" spans="2:46" x14ac:dyDescent="0.35">
      <c r="B354" s="18" t="s">
        <v>16</v>
      </c>
    </row>
    <row r="355" spans="2:46" x14ac:dyDescent="0.35">
      <c r="B355" s="19" t="s">
        <v>228</v>
      </c>
      <c r="C355" s="20">
        <v>0.45264661585933003</v>
      </c>
      <c r="D355" s="20">
        <v>0.31926026385305051</v>
      </c>
      <c r="E355" s="20">
        <v>0.4537413213890622</v>
      </c>
      <c r="F355" s="20">
        <v>0.43344953712171952</v>
      </c>
      <c r="G355" s="20">
        <v>0.44637572372425721</v>
      </c>
      <c r="H355" s="20">
        <v>0.52297134992715755</v>
      </c>
      <c r="I355" s="20">
        <v>0.51422437896916096</v>
      </c>
      <c r="K355" s="20">
        <v>0.42452553488979072</v>
      </c>
      <c r="L355" s="20">
        <v>0.4808280757893672</v>
      </c>
      <c r="N355" s="20">
        <v>0.46751044775558381</v>
      </c>
      <c r="O355" s="20">
        <v>0.44041562370158033</v>
      </c>
      <c r="P355" s="20">
        <v>0.52934534067429806</v>
      </c>
      <c r="Q355" s="20">
        <v>0.47252393180264413</v>
      </c>
      <c r="R355" s="20">
        <v>0.46972625457984191</v>
      </c>
      <c r="S355" s="20">
        <v>0.44726995218619459</v>
      </c>
      <c r="T355" s="20">
        <v>0.46269653580728248</v>
      </c>
      <c r="U355" s="20">
        <v>0.39669277711252582</v>
      </c>
      <c r="V355" s="20">
        <v>0.44739182725336302</v>
      </c>
      <c r="W355" s="20">
        <v>0.45542757577697079</v>
      </c>
      <c r="X355" s="20">
        <v>0.42616141527641482</v>
      </c>
      <c r="Y355" s="20">
        <v>0.45001719255028028</v>
      </c>
      <c r="AA355" s="20">
        <v>0.44200418831505739</v>
      </c>
      <c r="AB355" s="20">
        <v>0.47615142598988341</v>
      </c>
      <c r="AC355" s="20">
        <v>0.43048754631808012</v>
      </c>
      <c r="AD355" s="20">
        <v>0.45975358369094238</v>
      </c>
      <c r="AF355" s="20">
        <v>0.46018598021090679</v>
      </c>
      <c r="AG355" s="20">
        <v>0.42812127562844532</v>
      </c>
      <c r="AI355" s="20">
        <v>0.44310571781265401</v>
      </c>
      <c r="AJ355" s="20">
        <v>0.47757023902071871</v>
      </c>
      <c r="AK355" s="20">
        <v>0.42486940730063533</v>
      </c>
      <c r="AL355" s="20">
        <v>0.38568176346026689</v>
      </c>
      <c r="AM355" s="20">
        <v>0.48216261037265917</v>
      </c>
      <c r="AN355" s="20">
        <v>0.48897842854260393</v>
      </c>
      <c r="AO355" s="20">
        <v>0.46592812946532258</v>
      </c>
      <c r="AP355" s="20">
        <v>0.37751018260060659</v>
      </c>
      <c r="AQ355" s="20">
        <v>0.47617322724876182</v>
      </c>
      <c r="AS355" s="20">
        <v>0.4620546346036451</v>
      </c>
      <c r="AT355" s="20">
        <v>0.27486144830106751</v>
      </c>
    </row>
    <row r="356" spans="2:46" x14ac:dyDescent="0.35">
      <c r="B356" s="19" t="s">
        <v>229</v>
      </c>
      <c r="C356" s="20">
        <v>0.31224976996958892</v>
      </c>
      <c r="D356" s="20">
        <v>0.30804674573214819</v>
      </c>
      <c r="E356" s="20">
        <v>0.30130888804947742</v>
      </c>
      <c r="F356" s="20">
        <v>0.3438998723905341</v>
      </c>
      <c r="G356" s="20">
        <v>0.37612688644307002</v>
      </c>
      <c r="H356" s="20">
        <v>0.25222138091502683</v>
      </c>
      <c r="I356" s="20">
        <v>0.28669158207491019</v>
      </c>
      <c r="K356" s="20">
        <v>0.31203669631528408</v>
      </c>
      <c r="L356" s="20">
        <v>0.31169462421448579</v>
      </c>
      <c r="N356" s="20">
        <v>0.3216569788113271</v>
      </c>
      <c r="O356" s="20">
        <v>0.26043544820473652</v>
      </c>
      <c r="P356" s="20">
        <v>0.2492063662443173</v>
      </c>
      <c r="Q356" s="20">
        <v>0.24562975979525989</v>
      </c>
      <c r="R356" s="20">
        <v>0.35962020469685269</v>
      </c>
      <c r="S356" s="20">
        <v>0.28590903602714579</v>
      </c>
      <c r="T356" s="20">
        <v>0.32451037510097969</v>
      </c>
      <c r="U356" s="20">
        <v>0.31251432265200529</v>
      </c>
      <c r="V356" s="20">
        <v>0.30053664573388977</v>
      </c>
      <c r="W356" s="20">
        <v>0.31326544056483591</v>
      </c>
      <c r="X356" s="20">
        <v>0.36177423141626841</v>
      </c>
      <c r="Y356" s="20">
        <v>0.31312559820763419</v>
      </c>
      <c r="AA356" s="20">
        <v>0.357653143921632</v>
      </c>
      <c r="AB356" s="20">
        <v>0.30546233253860561</v>
      </c>
      <c r="AC356" s="20">
        <v>0.32009098184289231</v>
      </c>
      <c r="AD356" s="20">
        <v>0.26287734355059922</v>
      </c>
      <c r="AF356" s="20">
        <v>0.31034411975435577</v>
      </c>
      <c r="AG356" s="20">
        <v>0.31928953434534713</v>
      </c>
      <c r="AI356" s="20">
        <v>0.38403790392058818</v>
      </c>
      <c r="AJ356" s="20">
        <v>0.33454108336848931</v>
      </c>
      <c r="AK356" s="20">
        <v>0.28176445715911969</v>
      </c>
      <c r="AL356" s="20">
        <v>0.32937329335724369</v>
      </c>
      <c r="AM356" s="20">
        <v>0.27756262769437112</v>
      </c>
      <c r="AN356" s="20">
        <v>0.42797990569789668</v>
      </c>
      <c r="AO356" s="20">
        <v>0.26905549462733752</v>
      </c>
      <c r="AP356" s="20">
        <v>0.25743894254201982</v>
      </c>
      <c r="AQ356" s="20">
        <v>0.27343426788671132</v>
      </c>
      <c r="AS356" s="20">
        <v>0.31429320456812582</v>
      </c>
      <c r="AT356" s="20">
        <v>0.27363458728675849</v>
      </c>
    </row>
    <row r="357" spans="2:46" ht="29" x14ac:dyDescent="0.35">
      <c r="B357" s="19" t="s">
        <v>230</v>
      </c>
      <c r="C357" s="20">
        <v>0.1523205141522509</v>
      </c>
      <c r="D357" s="20">
        <v>0.23955684081061779</v>
      </c>
      <c r="E357" s="20">
        <v>0.17001263461450741</v>
      </c>
      <c r="F357" s="20">
        <v>0.1477914248146999</v>
      </c>
      <c r="G357" s="20">
        <v>0.1196739828081646</v>
      </c>
      <c r="H357" s="20">
        <v>0.13844557888063239</v>
      </c>
      <c r="I357" s="20">
        <v>0.1192563440635665</v>
      </c>
      <c r="K357" s="20">
        <v>0.17502102384120261</v>
      </c>
      <c r="L357" s="20">
        <v>0.13077379903105041</v>
      </c>
      <c r="N357" s="20">
        <v>0.12664523005959741</v>
      </c>
      <c r="O357" s="20">
        <v>0.111494663306253</v>
      </c>
      <c r="P357" s="20">
        <v>0.18839120382892061</v>
      </c>
      <c r="Q357" s="20">
        <v>0.16105017289882781</v>
      </c>
      <c r="R357" s="20">
        <v>0.1222345041961039</v>
      </c>
      <c r="S357" s="20">
        <v>0.14276998372104249</v>
      </c>
      <c r="T357" s="20">
        <v>0.1505811221027783</v>
      </c>
      <c r="U357" s="20">
        <v>0.20213996493700739</v>
      </c>
      <c r="V357" s="20">
        <v>0.15369443978996711</v>
      </c>
      <c r="W357" s="20">
        <v>0.147567882719328</v>
      </c>
      <c r="X357" s="20">
        <v>0.14466049490642641</v>
      </c>
      <c r="Y357" s="20">
        <v>0.17605454865769021</v>
      </c>
      <c r="AA357" s="20">
        <v>0.13584503941770579</v>
      </c>
      <c r="AB357" s="20">
        <v>0.13899034092061219</v>
      </c>
      <c r="AC357" s="20">
        <v>0.1642190082316286</v>
      </c>
      <c r="AD357" s="20">
        <v>0.17292106550516501</v>
      </c>
      <c r="AF357" s="20">
        <v>0.1511382679506843</v>
      </c>
      <c r="AG357" s="20">
        <v>0.15575503024768769</v>
      </c>
      <c r="AI357" s="20">
        <v>0.12745552492358611</v>
      </c>
      <c r="AJ357" s="20">
        <v>0.10875366703043481</v>
      </c>
      <c r="AK357" s="20">
        <v>0.21113038064924231</v>
      </c>
      <c r="AL357" s="20">
        <v>0.18786737294188979</v>
      </c>
      <c r="AM357" s="20">
        <v>0.1607097960203793</v>
      </c>
      <c r="AN357" s="20">
        <v>6.7195645459370762E-2</v>
      </c>
      <c r="AO357" s="20">
        <v>0.17172420671681829</v>
      </c>
      <c r="AP357" s="20">
        <v>0.21048004748812829</v>
      </c>
      <c r="AQ357" s="20">
        <v>0.1620257628377679</v>
      </c>
      <c r="AS357" s="20">
        <v>0.1502163692693797</v>
      </c>
      <c r="AT357" s="20">
        <v>0.19208295093461489</v>
      </c>
    </row>
    <row r="358" spans="2:46" x14ac:dyDescent="0.35">
      <c r="B358" s="19" t="s">
        <v>231</v>
      </c>
      <c r="C358" s="20">
        <v>3.8784884661048673E-2</v>
      </c>
      <c r="D358" s="20">
        <v>7.2721927907043196E-2</v>
      </c>
      <c r="E358" s="20">
        <v>5.6558124443143433E-2</v>
      </c>
      <c r="F358" s="20">
        <v>3.6903454291322899E-2</v>
      </c>
      <c r="G358" s="20">
        <v>2.2919767554840379E-2</v>
      </c>
      <c r="H358" s="20">
        <v>3.7291134832350713E-2</v>
      </c>
      <c r="I358" s="20">
        <v>1.714417823824934E-2</v>
      </c>
      <c r="K358" s="20">
        <v>4.4506259805553172E-2</v>
      </c>
      <c r="L358" s="20">
        <v>3.3355910784763729E-2</v>
      </c>
      <c r="N358" s="20">
        <v>3.720070479534765E-2</v>
      </c>
      <c r="O358" s="20">
        <v>6.7122009324883283E-2</v>
      </c>
      <c r="P358" s="20">
        <v>2.4354094534064129E-2</v>
      </c>
      <c r="Q358" s="20">
        <v>7.6552959518429539E-2</v>
      </c>
      <c r="R358" s="20">
        <v>2.156580420710244E-2</v>
      </c>
      <c r="S358" s="20">
        <v>6.3291347646442717E-2</v>
      </c>
      <c r="T358" s="20">
        <v>2.024431254848532E-2</v>
      </c>
      <c r="U358" s="20">
        <v>4.7276618567438221E-2</v>
      </c>
      <c r="V358" s="20">
        <v>3.6846144848548479E-2</v>
      </c>
      <c r="W358" s="20">
        <v>4.4057739302798798E-2</v>
      </c>
      <c r="X358" s="20">
        <v>3.0964687794059021E-2</v>
      </c>
      <c r="Y358" s="20">
        <v>2.9736538813984161E-2</v>
      </c>
      <c r="AA358" s="20">
        <v>3.9215074977241207E-2</v>
      </c>
      <c r="AB358" s="20">
        <v>4.7506630616986172E-2</v>
      </c>
      <c r="AC358" s="20">
        <v>3.6940337985484059E-2</v>
      </c>
      <c r="AD358" s="20">
        <v>3.1126180807874462E-2</v>
      </c>
      <c r="AF358" s="20">
        <v>3.4868073729084952E-2</v>
      </c>
      <c r="AG358" s="20">
        <v>5.479100627972789E-2</v>
      </c>
      <c r="AI358" s="20">
        <v>2.733624176229394E-2</v>
      </c>
      <c r="AJ358" s="20">
        <v>3.1735700716517948E-2</v>
      </c>
      <c r="AK358" s="20">
        <v>2.9532969991739381E-2</v>
      </c>
      <c r="AL358" s="20">
        <v>7.4259172496741924E-2</v>
      </c>
      <c r="AM358" s="20">
        <v>4.3259975958448819E-2</v>
      </c>
      <c r="AN358" s="20">
        <v>1.584602030012857E-2</v>
      </c>
      <c r="AO358" s="20">
        <v>3.6346171110231612E-2</v>
      </c>
      <c r="AP358" s="20">
        <v>3.822919574105825E-2</v>
      </c>
      <c r="AQ358" s="20">
        <v>4.5637699547551723E-2</v>
      </c>
      <c r="AS358" s="20">
        <v>3.7748418322878292E-2</v>
      </c>
      <c r="AT358" s="20">
        <v>5.8371191471020399E-2</v>
      </c>
    </row>
    <row r="359" spans="2:46" x14ac:dyDescent="0.35">
      <c r="B359" s="19" t="s">
        <v>232</v>
      </c>
      <c r="C359" s="20">
        <v>1.8232520558788691E-2</v>
      </c>
      <c r="D359" s="20">
        <v>2.2191882931819701E-2</v>
      </c>
      <c r="E359" s="20">
        <v>1.294176426450909E-2</v>
      </c>
      <c r="F359" s="20">
        <v>1.332380613764339E-2</v>
      </c>
      <c r="G359" s="20">
        <v>1.8450140343353131E-2</v>
      </c>
      <c r="H359" s="20">
        <v>3.4336946157893719E-2</v>
      </c>
      <c r="I359" s="20">
        <v>1.289599378635661E-2</v>
      </c>
      <c r="K359" s="20">
        <v>1.6607411307778239E-2</v>
      </c>
      <c r="L359" s="20">
        <v>1.9893371347614021E-2</v>
      </c>
      <c r="N359" s="20">
        <v>1.6855568386855899E-2</v>
      </c>
      <c r="O359" s="20">
        <v>7.3285742528225589E-2</v>
      </c>
      <c r="P359" s="20">
        <v>8.7029947183995537E-3</v>
      </c>
      <c r="Q359" s="20">
        <v>9.1335941500119595E-3</v>
      </c>
      <c r="R359" s="20">
        <v>1.3928996795881639E-2</v>
      </c>
      <c r="S359" s="20">
        <v>1.6562889743045608E-2</v>
      </c>
      <c r="T359" s="20">
        <v>6.9807473171433444E-3</v>
      </c>
      <c r="U359" s="20">
        <v>2.17424142581942E-2</v>
      </c>
      <c r="V359" s="20">
        <v>2.7474352020551158E-2</v>
      </c>
      <c r="W359" s="20">
        <v>1.7163552461175801E-2</v>
      </c>
      <c r="X359" s="20">
        <v>1.2602027095713481E-2</v>
      </c>
      <c r="Y359" s="20">
        <v>1.489016593744468E-2</v>
      </c>
      <c r="AA359" s="20">
        <v>1.162993766903617E-2</v>
      </c>
      <c r="AB359" s="20">
        <v>1.3724697879638439E-2</v>
      </c>
      <c r="AC359" s="20">
        <v>1.4474938996923261E-2</v>
      </c>
      <c r="AD359" s="20">
        <v>3.347498858463431E-2</v>
      </c>
      <c r="AF359" s="20">
        <v>1.623684321002045E-2</v>
      </c>
      <c r="AG359" s="20">
        <v>2.4135484079442861E-2</v>
      </c>
      <c r="AI359" s="20">
        <v>7.7433536772565517E-3</v>
      </c>
      <c r="AJ359" s="20">
        <v>1.6072843749319169E-2</v>
      </c>
      <c r="AK359" s="20">
        <v>3.0137819172393429E-2</v>
      </c>
      <c r="AL359" s="20">
        <v>1.3340453286562659E-2</v>
      </c>
      <c r="AM359" s="20">
        <v>2.0375341582672821E-2</v>
      </c>
      <c r="AN359" s="20">
        <v>0</v>
      </c>
      <c r="AO359" s="20">
        <v>1.739446711481794E-2</v>
      </c>
      <c r="AP359" s="20">
        <v>3.1542333852139053E-2</v>
      </c>
      <c r="AQ359" s="20">
        <v>2.7876517588569311E-2</v>
      </c>
      <c r="AS359" s="20">
        <v>1.5728174212740819E-2</v>
      </c>
      <c r="AT359" s="20">
        <v>6.5557642548482717E-2</v>
      </c>
    </row>
    <row r="360" spans="2:46" x14ac:dyDescent="0.35">
      <c r="B360" s="19" t="s">
        <v>197</v>
      </c>
      <c r="C360" s="20">
        <v>2.576569479899278E-2</v>
      </c>
      <c r="D360" s="20">
        <v>3.8222338765320531E-2</v>
      </c>
      <c r="E360" s="20">
        <v>5.4372672393003616E-3</v>
      </c>
      <c r="F360" s="20">
        <v>2.4631905244080099E-2</v>
      </c>
      <c r="G360" s="20">
        <v>1.6453499126314799E-2</v>
      </c>
      <c r="H360" s="20">
        <v>1.4733609286939E-2</v>
      </c>
      <c r="I360" s="20">
        <v>4.9787522867756479E-2</v>
      </c>
      <c r="K360" s="20">
        <v>2.730307384039132E-2</v>
      </c>
      <c r="L360" s="20">
        <v>2.3454218832718671E-2</v>
      </c>
      <c r="N360" s="20">
        <v>3.0131070191288079E-2</v>
      </c>
      <c r="O360" s="20">
        <v>4.7246512934321229E-2</v>
      </c>
      <c r="P360" s="20">
        <v>0</v>
      </c>
      <c r="Q360" s="20">
        <v>3.5109581834826688E-2</v>
      </c>
      <c r="R360" s="20">
        <v>1.292423552421746E-2</v>
      </c>
      <c r="S360" s="20">
        <v>4.4196790676128771E-2</v>
      </c>
      <c r="T360" s="20">
        <v>3.4986907123330899E-2</v>
      </c>
      <c r="U360" s="20">
        <v>1.963390247282901E-2</v>
      </c>
      <c r="V360" s="20">
        <v>3.4056590353680263E-2</v>
      </c>
      <c r="W360" s="20">
        <v>2.251780917489072E-2</v>
      </c>
      <c r="X360" s="20">
        <v>2.3837143511117782E-2</v>
      </c>
      <c r="Y360" s="20">
        <v>1.617595583296608E-2</v>
      </c>
      <c r="AA360" s="20">
        <v>1.3652615699327429E-2</v>
      </c>
      <c r="AB360" s="20">
        <v>1.8164572054274051E-2</v>
      </c>
      <c r="AC360" s="20">
        <v>3.378718662499193E-2</v>
      </c>
      <c r="AD360" s="20">
        <v>3.9846837860784648E-2</v>
      </c>
      <c r="AF360" s="20">
        <v>2.722671514494767E-2</v>
      </c>
      <c r="AG360" s="20">
        <v>1.7907669419349001E-2</v>
      </c>
      <c r="AI360" s="20">
        <v>1.0321257903621201E-2</v>
      </c>
      <c r="AJ360" s="20">
        <v>3.1326466114520037E-2</v>
      </c>
      <c r="AK360" s="20">
        <v>2.2564965726869869E-2</v>
      </c>
      <c r="AL360" s="20">
        <v>9.4779444572950372E-3</v>
      </c>
      <c r="AM360" s="20">
        <v>1.5929648371468701E-2</v>
      </c>
      <c r="AN360" s="20">
        <v>0</v>
      </c>
      <c r="AO360" s="20">
        <v>3.9551530965472197E-2</v>
      </c>
      <c r="AP360" s="20">
        <v>8.4799297776047833E-2</v>
      </c>
      <c r="AQ360" s="20">
        <v>1.4852524890637941E-2</v>
      </c>
      <c r="AS360" s="20">
        <v>1.995919902323031E-2</v>
      </c>
      <c r="AT360" s="20">
        <v>0.13549217945805581</v>
      </c>
    </row>
    <row r="362" spans="2:46" ht="116" x14ac:dyDescent="0.35">
      <c r="B362" s="17" t="s">
        <v>237</v>
      </c>
    </row>
    <row r="363" spans="2:46" x14ac:dyDescent="0.35">
      <c r="B363" s="18" t="s">
        <v>16</v>
      </c>
    </row>
    <row r="364" spans="2:46" x14ac:dyDescent="0.35">
      <c r="B364" s="19" t="s">
        <v>228</v>
      </c>
      <c r="C364" s="20">
        <v>0.52523324598575016</v>
      </c>
      <c r="D364" s="20">
        <v>0.3822105297625864</v>
      </c>
      <c r="E364" s="20">
        <v>0.43001999404062191</v>
      </c>
      <c r="F364" s="20">
        <v>0.48545689687329568</v>
      </c>
      <c r="G364" s="20">
        <v>0.56971359424059043</v>
      </c>
      <c r="H364" s="20">
        <v>0.64016525861990603</v>
      </c>
      <c r="I364" s="20">
        <v>0.61695928164437164</v>
      </c>
      <c r="K364" s="20">
        <v>0.4843569031297083</v>
      </c>
      <c r="L364" s="20">
        <v>0.56413268164876018</v>
      </c>
      <c r="N364" s="20">
        <v>0.5188220579479802</v>
      </c>
      <c r="O364" s="20">
        <v>0.48409980045657097</v>
      </c>
      <c r="P364" s="20">
        <v>0.54337609323267066</v>
      </c>
      <c r="Q364" s="20">
        <v>0.44856044538644402</v>
      </c>
      <c r="R364" s="20">
        <v>0.58520850750061393</v>
      </c>
      <c r="S364" s="20">
        <v>0.50105249613009062</v>
      </c>
      <c r="T364" s="20">
        <v>0.50580046824566138</v>
      </c>
      <c r="U364" s="20">
        <v>0.45362034172156679</v>
      </c>
      <c r="V364" s="20">
        <v>0.52618861136186523</v>
      </c>
      <c r="W364" s="20">
        <v>0.53995589567828806</v>
      </c>
      <c r="X364" s="20">
        <v>0.56938170053793669</v>
      </c>
      <c r="Y364" s="20">
        <v>0.54215040438211337</v>
      </c>
      <c r="AA364" s="20">
        <v>0.54753781566273885</v>
      </c>
      <c r="AB364" s="20">
        <v>0.55895978883989783</v>
      </c>
      <c r="AC364" s="20">
        <v>0.50717488901478569</v>
      </c>
      <c r="AD364" s="20">
        <v>0.48118735572178439</v>
      </c>
      <c r="AF364" s="20">
        <v>0.53610970767115806</v>
      </c>
      <c r="AG364" s="20">
        <v>0.48240123226941761</v>
      </c>
      <c r="AI364" s="20">
        <v>0.56681315072281735</v>
      </c>
      <c r="AJ364" s="20">
        <v>0.49888131597258101</v>
      </c>
      <c r="AK364" s="20">
        <v>0.49043049444044701</v>
      </c>
      <c r="AL364" s="20">
        <v>0.54650523509384163</v>
      </c>
      <c r="AM364" s="20">
        <v>0.53671090562746515</v>
      </c>
      <c r="AN364" s="20">
        <v>0.47244090548815137</v>
      </c>
      <c r="AO364" s="20">
        <v>0.56311006449090184</v>
      </c>
      <c r="AP364" s="20">
        <v>0.52678921732678186</v>
      </c>
      <c r="AQ364" s="20">
        <v>0.471618965715975</v>
      </c>
      <c r="AS364" s="20">
        <v>0.53754795110397557</v>
      </c>
      <c r="AT364" s="20">
        <v>0.29251985835594208</v>
      </c>
    </row>
    <row r="365" spans="2:46" x14ac:dyDescent="0.35">
      <c r="B365" s="19" t="s">
        <v>229</v>
      </c>
      <c r="C365" s="20">
        <v>0.28183051072903709</v>
      </c>
      <c r="D365" s="20">
        <v>0.30391896155652282</v>
      </c>
      <c r="E365" s="20">
        <v>0.32250636011960471</v>
      </c>
      <c r="F365" s="20">
        <v>0.32206322441340129</v>
      </c>
      <c r="G365" s="20">
        <v>0.27417485056899588</v>
      </c>
      <c r="H365" s="20">
        <v>0.23504785884750559</v>
      </c>
      <c r="I365" s="20">
        <v>0.23902488249739351</v>
      </c>
      <c r="K365" s="20">
        <v>0.298242055097655</v>
      </c>
      <c r="L365" s="20">
        <v>0.26695051297793548</v>
      </c>
      <c r="N365" s="20">
        <v>0.28500119794186091</v>
      </c>
      <c r="O365" s="20">
        <v>0.2578916972287319</v>
      </c>
      <c r="P365" s="20">
        <v>0.26371169690776602</v>
      </c>
      <c r="Q365" s="20">
        <v>0.32656826401229749</v>
      </c>
      <c r="R365" s="20">
        <v>0.28472537100598072</v>
      </c>
      <c r="S365" s="20">
        <v>0.24983130955024449</v>
      </c>
      <c r="T365" s="20">
        <v>0.31010013314111001</v>
      </c>
      <c r="U365" s="20">
        <v>0.31047669823187801</v>
      </c>
      <c r="V365" s="20">
        <v>0.2391286323719275</v>
      </c>
      <c r="W365" s="20">
        <v>0.30129798510633837</v>
      </c>
      <c r="X365" s="20">
        <v>0.26545487780220361</v>
      </c>
      <c r="Y365" s="20">
        <v>0.3039077247913119</v>
      </c>
      <c r="AA365" s="20">
        <v>0.28906437802775892</v>
      </c>
      <c r="AB365" s="20">
        <v>0.2839280621089797</v>
      </c>
      <c r="AC365" s="20">
        <v>0.28090472338049471</v>
      </c>
      <c r="AD365" s="20">
        <v>0.27292948422444008</v>
      </c>
      <c r="AF365" s="20">
        <v>0.2773169185153056</v>
      </c>
      <c r="AG365" s="20">
        <v>0.30092290919479969</v>
      </c>
      <c r="AI365" s="20">
        <v>0.30589466273947619</v>
      </c>
      <c r="AJ365" s="20">
        <v>0.32080456755717057</v>
      </c>
      <c r="AK365" s="20">
        <v>0.311276103296656</v>
      </c>
      <c r="AL365" s="20">
        <v>0.24084956649617481</v>
      </c>
      <c r="AM365" s="20">
        <v>0.3021694638367976</v>
      </c>
      <c r="AN365" s="20">
        <v>0.37075900953095198</v>
      </c>
      <c r="AO365" s="20">
        <v>0.18079066182367501</v>
      </c>
      <c r="AP365" s="20">
        <v>0.19613870539869679</v>
      </c>
      <c r="AQ365" s="20">
        <v>0.2464654281868302</v>
      </c>
      <c r="AS365" s="20">
        <v>0.28563486617701972</v>
      </c>
      <c r="AT365" s="20">
        <v>0.2099388628537118</v>
      </c>
    </row>
    <row r="366" spans="2:46" ht="29" x14ac:dyDescent="0.35">
      <c r="B366" s="19" t="s">
        <v>230</v>
      </c>
      <c r="C366" s="20">
        <v>0.1201727567997689</v>
      </c>
      <c r="D366" s="20">
        <v>0.18600525574768129</v>
      </c>
      <c r="E366" s="20">
        <v>0.15264773443392421</v>
      </c>
      <c r="F366" s="20">
        <v>0.12461898372244939</v>
      </c>
      <c r="G366" s="20">
        <v>0.1004706757882986</v>
      </c>
      <c r="H366" s="20">
        <v>8.675259201005299E-2</v>
      </c>
      <c r="I366" s="20">
        <v>8.472614802711384E-2</v>
      </c>
      <c r="K366" s="20">
        <v>0.1441858188252074</v>
      </c>
      <c r="L366" s="20">
        <v>9.7213862530476855E-2</v>
      </c>
      <c r="N366" s="20">
        <v>0.1222870443840752</v>
      </c>
      <c r="O366" s="20">
        <v>8.1569206811162712E-2</v>
      </c>
      <c r="P366" s="20">
        <v>0.1691323278747657</v>
      </c>
      <c r="Q366" s="20">
        <v>0.12615153721071079</v>
      </c>
      <c r="R366" s="20">
        <v>7.8807834850113612E-2</v>
      </c>
      <c r="S366" s="20">
        <v>0.15473386602507999</v>
      </c>
      <c r="T366" s="20">
        <v>0.1160163447161343</v>
      </c>
      <c r="U366" s="20">
        <v>0.1512819269654761</v>
      </c>
      <c r="V366" s="20">
        <v>0.1373438833348869</v>
      </c>
      <c r="W366" s="20">
        <v>9.6874029257671856E-2</v>
      </c>
      <c r="X366" s="20">
        <v>0.1205881720116657</v>
      </c>
      <c r="Y366" s="20">
        <v>9.9577651178442597E-2</v>
      </c>
      <c r="AA366" s="20">
        <v>0.1001952434451978</v>
      </c>
      <c r="AB366" s="20">
        <v>9.7930461645254333E-2</v>
      </c>
      <c r="AC366" s="20">
        <v>0.15058453405022151</v>
      </c>
      <c r="AD366" s="20">
        <v>0.13887108372588591</v>
      </c>
      <c r="AF366" s="20">
        <v>0.1187368963486875</v>
      </c>
      <c r="AG366" s="20">
        <v>0.12599755631061221</v>
      </c>
      <c r="AI366" s="20">
        <v>9.3811860296872288E-2</v>
      </c>
      <c r="AJ366" s="20">
        <v>0.1102595109145527</v>
      </c>
      <c r="AK366" s="20">
        <v>0.14825123420455899</v>
      </c>
      <c r="AL366" s="20">
        <v>0.159312832706204</v>
      </c>
      <c r="AM366" s="20">
        <v>0.1031133840949529</v>
      </c>
      <c r="AN366" s="20">
        <v>0.10761527419895239</v>
      </c>
      <c r="AO366" s="20">
        <v>0.154859745771422</v>
      </c>
      <c r="AP366" s="20">
        <v>0.13510380277396819</v>
      </c>
      <c r="AQ366" s="20">
        <v>0.129977766476402</v>
      </c>
      <c r="AS366" s="20">
        <v>0.1154983815026987</v>
      </c>
      <c r="AT366" s="20">
        <v>0.20850533967456131</v>
      </c>
    </row>
    <row r="367" spans="2:46" x14ac:dyDescent="0.35">
      <c r="B367" s="19" t="s">
        <v>231</v>
      </c>
      <c r="C367" s="20">
        <v>3.5141490958290229E-2</v>
      </c>
      <c r="D367" s="20">
        <v>5.8501394050477357E-2</v>
      </c>
      <c r="E367" s="20">
        <v>7.6446639704641051E-2</v>
      </c>
      <c r="F367" s="20">
        <v>2.6912463617263561E-2</v>
      </c>
      <c r="G367" s="20">
        <v>2.5682769509176809E-2</v>
      </c>
      <c r="H367" s="20">
        <v>1.7356516695450821E-2</v>
      </c>
      <c r="I367" s="20">
        <v>1.2378709086630701E-2</v>
      </c>
      <c r="K367" s="20">
        <v>3.5133663062645128E-2</v>
      </c>
      <c r="L367" s="20">
        <v>3.5291862322710151E-2</v>
      </c>
      <c r="N367" s="20">
        <v>3.5066268850572339E-2</v>
      </c>
      <c r="O367" s="20">
        <v>9.92670199136126E-2</v>
      </c>
      <c r="P367" s="20">
        <v>2.3779881984797139E-2</v>
      </c>
      <c r="Q367" s="20">
        <v>6.4685638504480086E-2</v>
      </c>
      <c r="R367" s="20">
        <v>2.1461510222752601E-2</v>
      </c>
      <c r="S367" s="20">
        <v>2.9265967520482841E-2</v>
      </c>
      <c r="T367" s="20">
        <v>1.9851087689403711E-2</v>
      </c>
      <c r="U367" s="20">
        <v>4.8224695928619991E-2</v>
      </c>
      <c r="V367" s="20">
        <v>5.0340794627788663E-2</v>
      </c>
      <c r="W367" s="20">
        <v>2.232066512224699E-2</v>
      </c>
      <c r="X367" s="20">
        <v>2.2478133896502848E-2</v>
      </c>
      <c r="Y367" s="20">
        <v>3.4171763196318379E-2</v>
      </c>
      <c r="AA367" s="20">
        <v>3.7603775642405551E-2</v>
      </c>
      <c r="AB367" s="20">
        <v>3.1248654824050971E-2</v>
      </c>
      <c r="AC367" s="20">
        <v>2.2650922127286269E-2</v>
      </c>
      <c r="AD367" s="20">
        <v>4.7027285796771671E-2</v>
      </c>
      <c r="AF367" s="20">
        <v>2.9493529315393278E-2</v>
      </c>
      <c r="AG367" s="20">
        <v>5.7797573648495408E-2</v>
      </c>
      <c r="AI367" s="20">
        <v>2.9279902271067042E-3</v>
      </c>
      <c r="AJ367" s="20">
        <v>3.0894514937389268E-2</v>
      </c>
      <c r="AK367" s="20">
        <v>2.095518910674863E-2</v>
      </c>
      <c r="AL367" s="20">
        <v>3.9177073549500598E-2</v>
      </c>
      <c r="AM367" s="20">
        <v>3.4631584675352663E-2</v>
      </c>
      <c r="AN367" s="20">
        <v>3.2283418159351707E-2</v>
      </c>
      <c r="AO367" s="20">
        <v>5.0251518957620443E-2</v>
      </c>
      <c r="AP367" s="20">
        <v>3.2088171102875179E-2</v>
      </c>
      <c r="AQ367" s="20">
        <v>0.1174432753910107</v>
      </c>
      <c r="AS367" s="20">
        <v>3.2654071664089623E-2</v>
      </c>
      <c r="AT367" s="20">
        <v>8.2146739143443726E-2</v>
      </c>
    </row>
    <row r="368" spans="2:46" x14ac:dyDescent="0.35">
      <c r="B368" s="19" t="s">
        <v>232</v>
      </c>
      <c r="C368" s="20">
        <v>1.2606340232430031E-2</v>
      </c>
      <c r="D368" s="20">
        <v>2.7670839723938589E-2</v>
      </c>
      <c r="E368" s="20">
        <v>1.8379271701208202E-2</v>
      </c>
      <c r="F368" s="20">
        <v>1.3599750608347569E-2</v>
      </c>
      <c r="G368" s="20">
        <v>7.8220332465333761E-3</v>
      </c>
      <c r="H368" s="20">
        <v>6.7316996547628514E-3</v>
      </c>
      <c r="I368" s="20">
        <v>4.8929816190561156E-3</v>
      </c>
      <c r="K368" s="20">
        <v>1.539476834926738E-2</v>
      </c>
      <c r="L368" s="20">
        <v>9.9348473918972648E-3</v>
      </c>
      <c r="N368" s="20">
        <v>1.5372541928810129E-2</v>
      </c>
      <c r="O368" s="20">
        <v>1.557548439329094E-2</v>
      </c>
      <c r="P368" s="20">
        <v>0</v>
      </c>
      <c r="Q368" s="20">
        <v>0</v>
      </c>
      <c r="R368" s="20">
        <v>8.3973276498512193E-3</v>
      </c>
      <c r="S368" s="20">
        <v>1.535049283200228E-2</v>
      </c>
      <c r="T368" s="20">
        <v>0</v>
      </c>
      <c r="U368" s="20">
        <v>2.0332924775963459E-2</v>
      </c>
      <c r="V368" s="20">
        <v>1.9896916978232159E-2</v>
      </c>
      <c r="W368" s="20">
        <v>1.7303517064367009E-2</v>
      </c>
      <c r="X368" s="20">
        <v>1.094278425088153E-2</v>
      </c>
      <c r="Y368" s="20">
        <v>9.6054066338222416E-3</v>
      </c>
      <c r="AA368" s="20">
        <v>6.8294267997464986E-3</v>
      </c>
      <c r="AB368" s="20">
        <v>1.33564480394078E-2</v>
      </c>
      <c r="AC368" s="20">
        <v>9.9931119644559984E-3</v>
      </c>
      <c r="AD368" s="20">
        <v>2.0443000650538619E-2</v>
      </c>
      <c r="AF368" s="20">
        <v>1.2037015279033321E-2</v>
      </c>
      <c r="AG368" s="20">
        <v>1.507519294466308E-2</v>
      </c>
      <c r="AI368" s="20">
        <v>1.979430991642064E-2</v>
      </c>
      <c r="AJ368" s="20">
        <v>1.341702629968187E-2</v>
      </c>
      <c r="AK368" s="20">
        <v>7.0281089068635807E-3</v>
      </c>
      <c r="AL368" s="20">
        <v>4.8345302582787422E-3</v>
      </c>
      <c r="AM368" s="20">
        <v>1.482459356558353E-2</v>
      </c>
      <c r="AN368" s="20">
        <v>1.6901392622592552E-2</v>
      </c>
      <c r="AO368" s="20">
        <v>6.0229460338404326E-3</v>
      </c>
      <c r="AP368" s="20">
        <v>9.982450459859106E-3</v>
      </c>
      <c r="AQ368" s="20">
        <v>1.2982977796905481E-2</v>
      </c>
      <c r="AS368" s="20">
        <v>1.1042264095216799E-2</v>
      </c>
      <c r="AT368" s="20">
        <v>4.2162992454914248E-2</v>
      </c>
    </row>
    <row r="369" spans="2:46" x14ac:dyDescent="0.35">
      <c r="B369" s="19" t="s">
        <v>197</v>
      </c>
      <c r="C369" s="20">
        <v>2.5015655294723479E-2</v>
      </c>
      <c r="D369" s="20">
        <v>4.1693019158793532E-2</v>
      </c>
      <c r="E369" s="20">
        <v>0</v>
      </c>
      <c r="F369" s="20">
        <v>2.7348680765242231E-2</v>
      </c>
      <c r="G369" s="20">
        <v>2.2136076646405031E-2</v>
      </c>
      <c r="H369" s="20">
        <v>1.39460741723218E-2</v>
      </c>
      <c r="I369" s="20">
        <v>4.2017997125434248E-2</v>
      </c>
      <c r="K369" s="20">
        <v>2.2686791535516879E-2</v>
      </c>
      <c r="L369" s="20">
        <v>2.6476233128219989E-2</v>
      </c>
      <c r="N369" s="20">
        <v>2.345088894670113E-2</v>
      </c>
      <c r="O369" s="20">
        <v>6.1596791196630772E-2</v>
      </c>
      <c r="P369" s="20">
        <v>0</v>
      </c>
      <c r="Q369" s="20">
        <v>3.4034114886067772E-2</v>
      </c>
      <c r="R369" s="20">
        <v>2.1399448770687821E-2</v>
      </c>
      <c r="S369" s="20">
        <v>4.976586794209982E-2</v>
      </c>
      <c r="T369" s="20">
        <v>4.8231966207690602E-2</v>
      </c>
      <c r="U369" s="20">
        <v>1.6063412376495591E-2</v>
      </c>
      <c r="V369" s="20">
        <v>2.7101161325299439E-2</v>
      </c>
      <c r="W369" s="20">
        <v>2.224790777108759E-2</v>
      </c>
      <c r="X369" s="20">
        <v>1.1154331500809521E-2</v>
      </c>
      <c r="Y369" s="20">
        <v>1.0587049817991259E-2</v>
      </c>
      <c r="AA369" s="20">
        <v>1.8769360422152381E-2</v>
      </c>
      <c r="AB369" s="20">
        <v>1.4576584542409361E-2</v>
      </c>
      <c r="AC369" s="20">
        <v>2.8691819462755948E-2</v>
      </c>
      <c r="AD369" s="20">
        <v>3.9541789880579277E-2</v>
      </c>
      <c r="AF369" s="20">
        <v>2.630593287042211E-2</v>
      </c>
      <c r="AG369" s="20">
        <v>1.780553563201194E-2</v>
      </c>
      <c r="AI369" s="20">
        <v>1.075802609730693E-2</v>
      </c>
      <c r="AJ369" s="20">
        <v>2.5743064318624592E-2</v>
      </c>
      <c r="AK369" s="20">
        <v>2.2058870044725901E-2</v>
      </c>
      <c r="AL369" s="20">
        <v>9.3207618960002465E-3</v>
      </c>
      <c r="AM369" s="20">
        <v>8.5500681998481962E-3</v>
      </c>
      <c r="AN369" s="20">
        <v>0</v>
      </c>
      <c r="AO369" s="20">
        <v>4.4965062922540329E-2</v>
      </c>
      <c r="AP369" s="20">
        <v>9.9897652937818923E-2</v>
      </c>
      <c r="AQ369" s="20">
        <v>2.151158643287648E-2</v>
      </c>
      <c r="AS369" s="20">
        <v>1.7622465456999439E-2</v>
      </c>
      <c r="AT369" s="20">
        <v>0.16472620751742659</v>
      </c>
    </row>
    <row r="371" spans="2:46" ht="116" x14ac:dyDescent="0.35">
      <c r="B371" s="17" t="s">
        <v>238</v>
      </c>
    </row>
    <row r="372" spans="2:46" x14ac:dyDescent="0.35">
      <c r="B372" s="18" t="s">
        <v>16</v>
      </c>
    </row>
    <row r="373" spans="2:46" x14ac:dyDescent="0.35">
      <c r="B373" s="19" t="s">
        <v>228</v>
      </c>
      <c r="C373" s="20">
        <v>0.65028963289000619</v>
      </c>
      <c r="D373" s="20">
        <v>0.45122625389645488</v>
      </c>
      <c r="E373" s="20">
        <v>0.56072698378188313</v>
      </c>
      <c r="F373" s="20">
        <v>0.60580867843393427</v>
      </c>
      <c r="G373" s="20">
        <v>0.71378924166775148</v>
      </c>
      <c r="H373" s="20">
        <v>0.79549848093734588</v>
      </c>
      <c r="I373" s="20">
        <v>0.74292087785939265</v>
      </c>
      <c r="K373" s="20">
        <v>0.60774343183922286</v>
      </c>
      <c r="L373" s="20">
        <v>0.6934374577585648</v>
      </c>
      <c r="N373" s="20">
        <v>0.69763567747116806</v>
      </c>
      <c r="O373" s="20">
        <v>0.63230258223355462</v>
      </c>
      <c r="P373" s="20">
        <v>0.72032007092662176</v>
      </c>
      <c r="Q373" s="20">
        <v>0.60268992370887975</v>
      </c>
      <c r="R373" s="20">
        <v>0.6865885489965623</v>
      </c>
      <c r="S373" s="20">
        <v>0.6410827633750491</v>
      </c>
      <c r="T373" s="20">
        <v>0.59826474127674989</v>
      </c>
      <c r="U373" s="20">
        <v>0.62040415078459776</v>
      </c>
      <c r="V373" s="20">
        <v>0.57521518975399399</v>
      </c>
      <c r="W373" s="20">
        <v>0.67722271732162387</v>
      </c>
      <c r="X373" s="20">
        <v>0.70091088033109272</v>
      </c>
      <c r="Y373" s="20">
        <v>0.65822124712194641</v>
      </c>
      <c r="AA373" s="20">
        <v>0.66479872224839187</v>
      </c>
      <c r="AB373" s="20">
        <v>0.70613792974556178</v>
      </c>
      <c r="AC373" s="20">
        <v>0.61925013293798481</v>
      </c>
      <c r="AD373" s="20">
        <v>0.6046859671885586</v>
      </c>
      <c r="AF373" s="20">
        <v>0.67167413442316692</v>
      </c>
      <c r="AG373" s="20">
        <v>0.56903487635584327</v>
      </c>
      <c r="AI373" s="20">
        <v>0.64527313359991223</v>
      </c>
      <c r="AJ373" s="20">
        <v>0.66454804545003077</v>
      </c>
      <c r="AK373" s="20">
        <v>0.6272127916216208</v>
      </c>
      <c r="AL373" s="20">
        <v>0.60356578855720677</v>
      </c>
      <c r="AM373" s="20">
        <v>0.68447083090618011</v>
      </c>
      <c r="AN373" s="20">
        <v>0.7352796544750031</v>
      </c>
      <c r="AO373" s="20">
        <v>0.61105687873431169</v>
      </c>
      <c r="AP373" s="20">
        <v>0.65158979301619202</v>
      </c>
      <c r="AQ373" s="20">
        <v>0.59356229395084981</v>
      </c>
      <c r="AS373" s="20">
        <v>0.66651409235955283</v>
      </c>
      <c r="AT373" s="20">
        <v>0.3436928537245168</v>
      </c>
    </row>
    <row r="374" spans="2:46" x14ac:dyDescent="0.35">
      <c r="B374" s="19" t="s">
        <v>229</v>
      </c>
      <c r="C374" s="20">
        <v>0.2054095940080494</v>
      </c>
      <c r="D374" s="20">
        <v>0.29319596254539421</v>
      </c>
      <c r="E374" s="20">
        <v>0.2521276457360685</v>
      </c>
      <c r="F374" s="20">
        <v>0.23181035615915929</v>
      </c>
      <c r="G374" s="20">
        <v>0.18001208441927141</v>
      </c>
      <c r="H374" s="20">
        <v>0.12799116754347739</v>
      </c>
      <c r="I374" s="20">
        <v>0.1600562864258975</v>
      </c>
      <c r="K374" s="20">
        <v>0.23016174357174621</v>
      </c>
      <c r="L374" s="20">
        <v>0.18108038067332499</v>
      </c>
      <c r="N374" s="20">
        <v>0.18032563813411251</v>
      </c>
      <c r="O374" s="20">
        <v>0.1763383789687743</v>
      </c>
      <c r="P374" s="20">
        <v>0.1511681407532155</v>
      </c>
      <c r="Q374" s="20">
        <v>0.24242458454916549</v>
      </c>
      <c r="R374" s="20">
        <v>0.19571613366613869</v>
      </c>
      <c r="S374" s="20">
        <v>0.18812471346954879</v>
      </c>
      <c r="T374" s="20">
        <v>0.24547796177815681</v>
      </c>
      <c r="U374" s="20">
        <v>0.24053280933344229</v>
      </c>
      <c r="V374" s="20">
        <v>0.24311382115525171</v>
      </c>
      <c r="W374" s="20">
        <v>0.1926633145857248</v>
      </c>
      <c r="X374" s="20">
        <v>0.1604624689297012</v>
      </c>
      <c r="Y374" s="20">
        <v>0.2144695043513665</v>
      </c>
      <c r="AA374" s="20">
        <v>0.22360446925438671</v>
      </c>
      <c r="AB374" s="20">
        <v>0.18174330853067491</v>
      </c>
      <c r="AC374" s="20">
        <v>0.209427317410152</v>
      </c>
      <c r="AD374" s="20">
        <v>0.20592396834032889</v>
      </c>
      <c r="AF374" s="20">
        <v>0.19599188408047419</v>
      </c>
      <c r="AG374" s="20">
        <v>0.24200558667489749</v>
      </c>
      <c r="AI374" s="20">
        <v>0.23118975237887121</v>
      </c>
      <c r="AJ374" s="20">
        <v>0.2203593658190206</v>
      </c>
      <c r="AK374" s="20">
        <v>0.21078426143953299</v>
      </c>
      <c r="AL374" s="20">
        <v>0.25361721291969519</v>
      </c>
      <c r="AM374" s="20">
        <v>0.20495680106764599</v>
      </c>
      <c r="AN374" s="20">
        <v>0.1481556167722976</v>
      </c>
      <c r="AO374" s="20">
        <v>0.15880099983133661</v>
      </c>
      <c r="AP374" s="20">
        <v>0.1512725465204558</v>
      </c>
      <c r="AQ374" s="20">
        <v>0.1744935132860041</v>
      </c>
      <c r="AS374" s="20">
        <v>0.20601005789106491</v>
      </c>
      <c r="AT374" s="20">
        <v>0.1940625107426055</v>
      </c>
    </row>
    <row r="375" spans="2:46" ht="29" x14ac:dyDescent="0.35">
      <c r="B375" s="19" t="s">
        <v>230</v>
      </c>
      <c r="C375" s="20">
        <v>8.5164020783185079E-2</v>
      </c>
      <c r="D375" s="20">
        <v>0.143555408109031</v>
      </c>
      <c r="E375" s="20">
        <v>0.10508200224941849</v>
      </c>
      <c r="F375" s="20">
        <v>9.567629062611295E-2</v>
      </c>
      <c r="G375" s="20">
        <v>7.1440662205704789E-2</v>
      </c>
      <c r="H375" s="20">
        <v>4.8747399859078847E-2</v>
      </c>
      <c r="I375" s="20">
        <v>5.7086583824483048E-2</v>
      </c>
      <c r="K375" s="20">
        <v>9.6600811763343217E-2</v>
      </c>
      <c r="L375" s="20">
        <v>7.4342736088259032E-2</v>
      </c>
      <c r="N375" s="20">
        <v>6.824060156934221E-2</v>
      </c>
      <c r="O375" s="20">
        <v>5.5669787999919611E-2</v>
      </c>
      <c r="P375" s="20">
        <v>0.11984672553180981</v>
      </c>
      <c r="Q375" s="20">
        <v>8.0167557782067522E-2</v>
      </c>
      <c r="R375" s="20">
        <v>5.491388345312307E-2</v>
      </c>
      <c r="S375" s="20">
        <v>9.005954285377489E-2</v>
      </c>
      <c r="T375" s="20">
        <v>0.1075474821155623</v>
      </c>
      <c r="U375" s="20">
        <v>7.6803076930275854E-2</v>
      </c>
      <c r="V375" s="20">
        <v>0.108298612864907</v>
      </c>
      <c r="W375" s="20">
        <v>8.0617333875318622E-2</v>
      </c>
      <c r="X375" s="20">
        <v>9.116599010064852E-2</v>
      </c>
      <c r="Y375" s="20">
        <v>8.3616262701930386E-2</v>
      </c>
      <c r="AA375" s="20">
        <v>7.3014706359693163E-2</v>
      </c>
      <c r="AB375" s="20">
        <v>7.6330630389810944E-2</v>
      </c>
      <c r="AC375" s="20">
        <v>9.4269227329395577E-2</v>
      </c>
      <c r="AD375" s="20">
        <v>0.1000018567621298</v>
      </c>
      <c r="AF375" s="20">
        <v>8.0704470026894584E-2</v>
      </c>
      <c r="AG375" s="20">
        <v>0.1021637486427934</v>
      </c>
      <c r="AI375" s="20">
        <v>9.032963270387849E-2</v>
      </c>
      <c r="AJ375" s="20">
        <v>5.9498967413465872E-2</v>
      </c>
      <c r="AK375" s="20">
        <v>0.1093940415172253</v>
      </c>
      <c r="AL375" s="20">
        <v>7.3294686748726731E-2</v>
      </c>
      <c r="AM375" s="20">
        <v>6.6491712766847816E-2</v>
      </c>
      <c r="AN375" s="20">
        <v>0.10035723654940699</v>
      </c>
      <c r="AO375" s="20">
        <v>0.16170887675625889</v>
      </c>
      <c r="AP375" s="20">
        <v>8.2449126148491536E-2</v>
      </c>
      <c r="AQ375" s="20">
        <v>0.12819830327920481</v>
      </c>
      <c r="AS375" s="20">
        <v>7.9075998168096906E-2</v>
      </c>
      <c r="AT375" s="20">
        <v>0.20021057310600729</v>
      </c>
    </row>
    <row r="376" spans="2:46" x14ac:dyDescent="0.35">
      <c r="B376" s="19" t="s">
        <v>231</v>
      </c>
      <c r="C376" s="20">
        <v>2.5522239305385799E-2</v>
      </c>
      <c r="D376" s="20">
        <v>4.728793405604502E-2</v>
      </c>
      <c r="E376" s="20">
        <v>6.1803941567603077E-2</v>
      </c>
      <c r="F376" s="20">
        <v>3.0880544770368799E-2</v>
      </c>
      <c r="G376" s="20">
        <v>1.2987233672690651E-2</v>
      </c>
      <c r="H376" s="20">
        <v>6.7574137971908857E-3</v>
      </c>
      <c r="I376" s="20">
        <v>0</v>
      </c>
      <c r="K376" s="20">
        <v>2.9478413280012279E-2</v>
      </c>
      <c r="L376" s="20">
        <v>2.1762987246631178E-2</v>
      </c>
      <c r="N376" s="20">
        <v>2.5661878214328141E-2</v>
      </c>
      <c r="O376" s="20">
        <v>2.914348576427515E-2</v>
      </c>
      <c r="P376" s="20">
        <v>8.6650627883528963E-3</v>
      </c>
      <c r="Q376" s="20">
        <v>4.3712578786875039E-2</v>
      </c>
      <c r="R376" s="20">
        <v>3.1590915139068018E-2</v>
      </c>
      <c r="S376" s="20">
        <v>3.2277795488856093E-2</v>
      </c>
      <c r="T376" s="20">
        <v>7.0052571171096284E-3</v>
      </c>
      <c r="U376" s="20">
        <v>3.7183671364671503E-2</v>
      </c>
      <c r="V376" s="20">
        <v>2.3703623507604889E-2</v>
      </c>
      <c r="W376" s="20">
        <v>1.6614043514453031E-2</v>
      </c>
      <c r="X376" s="20">
        <v>2.272427447714212E-2</v>
      </c>
      <c r="Y376" s="20">
        <v>3.3034164235980511E-2</v>
      </c>
      <c r="AA376" s="20">
        <v>2.0158360398904691E-2</v>
      </c>
      <c r="AB376" s="20">
        <v>1.4611288653058959E-2</v>
      </c>
      <c r="AC376" s="20">
        <v>3.9836770668601792E-2</v>
      </c>
      <c r="AD376" s="20">
        <v>2.9396344533774439E-2</v>
      </c>
      <c r="AF376" s="20">
        <v>2.005688269601643E-2</v>
      </c>
      <c r="AG376" s="20">
        <v>4.7272609161488191E-2</v>
      </c>
      <c r="AI376" s="20">
        <v>6.4406197123407054E-3</v>
      </c>
      <c r="AJ376" s="20">
        <v>2.402622439064293E-2</v>
      </c>
      <c r="AK376" s="20">
        <v>1.6678406335288901E-2</v>
      </c>
      <c r="AL376" s="20">
        <v>5.4820496541593773E-2</v>
      </c>
      <c r="AM376" s="20">
        <v>2.0412662025712441E-2</v>
      </c>
      <c r="AN376" s="20">
        <v>1.6207492203292279E-2</v>
      </c>
      <c r="AO376" s="20">
        <v>2.289646377487509E-2</v>
      </c>
      <c r="AP376" s="20">
        <v>2.6567172978038799E-2</v>
      </c>
      <c r="AQ376" s="20">
        <v>6.1722337213216162E-2</v>
      </c>
      <c r="AS376" s="20">
        <v>2.362025614003203E-2</v>
      </c>
      <c r="AT376" s="20">
        <v>6.1464386630479137E-2</v>
      </c>
    </row>
    <row r="377" spans="2:46" x14ac:dyDescent="0.35">
      <c r="B377" s="19" t="s">
        <v>232</v>
      </c>
      <c r="C377" s="20">
        <v>9.2321594354755152E-3</v>
      </c>
      <c r="D377" s="20">
        <v>2.449682740388576E-2</v>
      </c>
      <c r="E377" s="20">
        <v>1.5234534534113929E-2</v>
      </c>
      <c r="F377" s="20">
        <v>1.093337139857057E-2</v>
      </c>
      <c r="G377" s="20">
        <v>2.471901439982735E-3</v>
      </c>
      <c r="H377" s="20">
        <v>6.6768761616878307E-3</v>
      </c>
      <c r="I377" s="20">
        <v>0</v>
      </c>
      <c r="K377" s="20">
        <v>1.161035855218406E-2</v>
      </c>
      <c r="L377" s="20">
        <v>6.9475205525699954E-3</v>
      </c>
      <c r="N377" s="20">
        <v>9.8832355573543178E-3</v>
      </c>
      <c r="O377" s="20">
        <v>4.4634285038817237E-2</v>
      </c>
      <c r="P377" s="20">
        <v>0</v>
      </c>
      <c r="Q377" s="20">
        <v>9.1335941500119595E-3</v>
      </c>
      <c r="R377" s="20">
        <v>8.8805898166614723E-3</v>
      </c>
      <c r="S377" s="20">
        <v>1.6121086820215531E-2</v>
      </c>
      <c r="T377" s="20">
        <v>6.7176505890906863E-3</v>
      </c>
      <c r="U377" s="20">
        <v>1.429655854015327E-2</v>
      </c>
      <c r="V377" s="20">
        <v>1.584619768331982E-2</v>
      </c>
      <c r="W377" s="20">
        <v>3.0901408625721369E-3</v>
      </c>
      <c r="X377" s="20">
        <v>0</v>
      </c>
      <c r="Y377" s="20">
        <v>0</v>
      </c>
      <c r="AA377" s="20">
        <v>6.2166287132953014E-3</v>
      </c>
      <c r="AB377" s="20">
        <v>5.1440892737554733E-3</v>
      </c>
      <c r="AC377" s="20">
        <v>9.9852941862461943E-3</v>
      </c>
      <c r="AD377" s="20">
        <v>1.6136019649139459E-2</v>
      </c>
      <c r="AF377" s="20">
        <v>7.2690655323078513E-3</v>
      </c>
      <c r="AG377" s="20">
        <v>1.7045969192580512E-2</v>
      </c>
      <c r="AI377" s="20">
        <v>9.8138787267170215E-3</v>
      </c>
      <c r="AJ377" s="20">
        <v>5.9799059399771506E-3</v>
      </c>
      <c r="AK377" s="20">
        <v>6.6171102056818932E-3</v>
      </c>
      <c r="AL377" s="20">
        <v>8.6328034381023041E-3</v>
      </c>
      <c r="AM377" s="20">
        <v>1.0133684095944531E-2</v>
      </c>
      <c r="AN377" s="20">
        <v>0</v>
      </c>
      <c r="AO377" s="20">
        <v>1.7059752162719939E-2</v>
      </c>
      <c r="AP377" s="20">
        <v>1.0163148983863781E-2</v>
      </c>
      <c r="AQ377" s="20">
        <v>1.357007462815546E-2</v>
      </c>
      <c r="AS377" s="20">
        <v>7.4024804324618384E-3</v>
      </c>
      <c r="AT377" s="20">
        <v>4.3807960884125911E-2</v>
      </c>
    </row>
    <row r="378" spans="2:46" x14ac:dyDescent="0.35">
      <c r="B378" s="19" t="s">
        <v>197</v>
      </c>
      <c r="C378" s="20">
        <v>2.4382353577897909E-2</v>
      </c>
      <c r="D378" s="20">
        <v>4.0237613989189153E-2</v>
      </c>
      <c r="E378" s="20">
        <v>5.0248921309128964E-3</v>
      </c>
      <c r="F378" s="20">
        <v>2.4890758611854021E-2</v>
      </c>
      <c r="G378" s="20">
        <v>1.9298876594598991E-2</v>
      </c>
      <c r="H378" s="20">
        <v>1.4328661701219251E-2</v>
      </c>
      <c r="I378" s="20">
        <v>3.9936251890226787E-2</v>
      </c>
      <c r="K378" s="20">
        <v>2.4405240993491312E-2</v>
      </c>
      <c r="L378" s="20">
        <v>2.242891768064979E-2</v>
      </c>
      <c r="N378" s="20">
        <v>1.8252969053694699E-2</v>
      </c>
      <c r="O378" s="20">
        <v>6.1911479994658979E-2</v>
      </c>
      <c r="P378" s="20">
        <v>0</v>
      </c>
      <c r="Q378" s="20">
        <v>2.187176102300031E-2</v>
      </c>
      <c r="R378" s="20">
        <v>2.2309928928446271E-2</v>
      </c>
      <c r="S378" s="20">
        <v>3.2334097992555703E-2</v>
      </c>
      <c r="T378" s="20">
        <v>3.4986907123330899E-2</v>
      </c>
      <c r="U378" s="20">
        <v>1.077973304685933E-2</v>
      </c>
      <c r="V378" s="20">
        <v>3.3822555034922527E-2</v>
      </c>
      <c r="W378" s="20">
        <v>2.9792449840307489E-2</v>
      </c>
      <c r="X378" s="20">
        <v>2.4736386161415311E-2</v>
      </c>
      <c r="Y378" s="20">
        <v>1.0658821588776001E-2</v>
      </c>
      <c r="AA378" s="20">
        <v>1.220711302532838E-2</v>
      </c>
      <c r="AB378" s="20">
        <v>1.603275340713789E-2</v>
      </c>
      <c r="AC378" s="20">
        <v>2.7231257467619601E-2</v>
      </c>
      <c r="AD378" s="20">
        <v>4.3855843526068687E-2</v>
      </c>
      <c r="AF378" s="20">
        <v>2.4303563241140011E-2</v>
      </c>
      <c r="AG378" s="20">
        <v>2.2477209972397098E-2</v>
      </c>
      <c r="AI378" s="20">
        <v>1.6952982878280481E-2</v>
      </c>
      <c r="AJ378" s="20">
        <v>2.558749098686262E-2</v>
      </c>
      <c r="AK378" s="20">
        <v>2.9313388880650021E-2</v>
      </c>
      <c r="AL378" s="20">
        <v>6.0690117946751634E-3</v>
      </c>
      <c r="AM378" s="20">
        <v>1.353430913766906E-2</v>
      </c>
      <c r="AN378" s="20">
        <v>0</v>
      </c>
      <c r="AO378" s="20">
        <v>2.847702874049797E-2</v>
      </c>
      <c r="AP378" s="20">
        <v>7.7958212352957967E-2</v>
      </c>
      <c r="AQ378" s="20">
        <v>2.8453477642569579E-2</v>
      </c>
      <c r="AS378" s="20">
        <v>1.7377115008791449E-2</v>
      </c>
      <c r="AT378" s="20">
        <v>0.15676171491226509</v>
      </c>
    </row>
    <row r="380" spans="2:46" ht="101.5" x14ac:dyDescent="0.35">
      <c r="B380" s="17" t="s">
        <v>239</v>
      </c>
    </row>
    <row r="381" spans="2:46" x14ac:dyDescent="0.35">
      <c r="B381" s="18" t="s">
        <v>16</v>
      </c>
    </row>
    <row r="382" spans="2:46" x14ac:dyDescent="0.35">
      <c r="B382" s="19" t="s">
        <v>228</v>
      </c>
      <c r="C382" s="20">
        <v>0.30536888377311688</v>
      </c>
      <c r="D382" s="20">
        <v>0.24886197850297551</v>
      </c>
      <c r="E382" s="20">
        <v>0.36913149674036672</v>
      </c>
      <c r="F382" s="20">
        <v>0.3735078068409492</v>
      </c>
      <c r="G382" s="20">
        <v>0.36972787575669391</v>
      </c>
      <c r="H382" s="20">
        <v>0.30165287790892431</v>
      </c>
      <c r="I382" s="20">
        <v>0.18638176054625799</v>
      </c>
      <c r="K382" s="20">
        <v>0.28807944858090823</v>
      </c>
      <c r="L382" s="20">
        <v>0.32349100131523489</v>
      </c>
      <c r="N382" s="20">
        <v>0.33551943605868401</v>
      </c>
      <c r="O382" s="20">
        <v>0.25032172695996208</v>
      </c>
      <c r="P382" s="20">
        <v>0.30497021626494131</v>
      </c>
      <c r="Q382" s="20">
        <v>0.30620592430883747</v>
      </c>
      <c r="R382" s="20">
        <v>0.3349195227253482</v>
      </c>
      <c r="S382" s="20">
        <v>0.31788849037643818</v>
      </c>
      <c r="T382" s="20">
        <v>0.31790128043341831</v>
      </c>
      <c r="U382" s="20">
        <v>0.29091322409147008</v>
      </c>
      <c r="V382" s="20">
        <v>0.3157342365188493</v>
      </c>
      <c r="W382" s="20">
        <v>0.27827005265223892</v>
      </c>
      <c r="X382" s="20">
        <v>0.26549485996344407</v>
      </c>
      <c r="Y382" s="20">
        <v>0.30916829452078448</v>
      </c>
      <c r="AA382" s="20">
        <v>0.28435751186374347</v>
      </c>
      <c r="AB382" s="20">
        <v>0.28604027804370691</v>
      </c>
      <c r="AC382" s="20">
        <v>0.32313850591154952</v>
      </c>
      <c r="AD382" s="20">
        <v>0.33368157566154039</v>
      </c>
      <c r="AF382" s="20">
        <v>0.29532743152672658</v>
      </c>
      <c r="AG382" s="20">
        <v>0.34612592463961289</v>
      </c>
      <c r="AI382" s="20">
        <v>0.31081742362452103</v>
      </c>
      <c r="AJ382" s="20">
        <v>0.33203225758844518</v>
      </c>
      <c r="AK382" s="20">
        <v>0.2125275940202758</v>
      </c>
      <c r="AL382" s="20">
        <v>0.28836871538079561</v>
      </c>
      <c r="AM382" s="20">
        <v>0.31715562681996839</v>
      </c>
      <c r="AN382" s="20">
        <v>0.38181744996523592</v>
      </c>
      <c r="AO382" s="20">
        <v>0.32100662013950459</v>
      </c>
      <c r="AP382" s="20">
        <v>0.28208233240404479</v>
      </c>
      <c r="AQ382" s="20">
        <v>0.25363640352371608</v>
      </c>
      <c r="AS382" s="20">
        <v>0.3121507967747591</v>
      </c>
      <c r="AT382" s="20">
        <v>0.17720974930167691</v>
      </c>
    </row>
    <row r="383" spans="2:46" x14ac:dyDescent="0.35">
      <c r="B383" s="19" t="s">
        <v>229</v>
      </c>
      <c r="C383" s="20">
        <v>0.21351966453147581</v>
      </c>
      <c r="D383" s="20">
        <v>0.25906659347633287</v>
      </c>
      <c r="E383" s="20">
        <v>0.309594977676245</v>
      </c>
      <c r="F383" s="20">
        <v>0.26101316981267342</v>
      </c>
      <c r="G383" s="20">
        <v>0.2268556675314822</v>
      </c>
      <c r="H383" s="20">
        <v>0.1658694081816218</v>
      </c>
      <c r="I383" s="20">
        <v>8.7876405241186728E-2</v>
      </c>
      <c r="K383" s="20">
        <v>0.2148807988340764</v>
      </c>
      <c r="L383" s="20">
        <v>0.21305783277828921</v>
      </c>
      <c r="N383" s="20">
        <v>0.1798196148876389</v>
      </c>
      <c r="O383" s="20">
        <v>0.29612927573027592</v>
      </c>
      <c r="P383" s="20">
        <v>0.16685590179994869</v>
      </c>
      <c r="Q383" s="20">
        <v>0.21902543639913921</v>
      </c>
      <c r="R383" s="20">
        <v>0.24240496281355989</v>
      </c>
      <c r="S383" s="20">
        <v>0.16988190900880309</v>
      </c>
      <c r="T383" s="20">
        <v>0.231347828143008</v>
      </c>
      <c r="U383" s="20">
        <v>0.22981053629040099</v>
      </c>
      <c r="V383" s="20">
        <v>0.24468335034092131</v>
      </c>
      <c r="W383" s="20">
        <v>0.18902771408234451</v>
      </c>
      <c r="X383" s="20">
        <v>0.20097136582152031</v>
      </c>
      <c r="Y383" s="20">
        <v>0.21484920886888839</v>
      </c>
      <c r="AA383" s="20">
        <v>0.2280558572456837</v>
      </c>
      <c r="AB383" s="20">
        <v>0.18597534221422229</v>
      </c>
      <c r="AC383" s="20">
        <v>0.24064223679559921</v>
      </c>
      <c r="AD383" s="20">
        <v>0.2040071374924983</v>
      </c>
      <c r="AF383" s="20">
        <v>0.19860384982378931</v>
      </c>
      <c r="AG383" s="20">
        <v>0.26687283963544128</v>
      </c>
      <c r="AI383" s="20">
        <v>0.20892673803544631</v>
      </c>
      <c r="AJ383" s="20">
        <v>0.24264748938886219</v>
      </c>
      <c r="AK383" s="20">
        <v>0.16666034203549271</v>
      </c>
      <c r="AL383" s="20">
        <v>0.26295479746479311</v>
      </c>
      <c r="AM383" s="20">
        <v>0.19971094823494381</v>
      </c>
      <c r="AN383" s="20">
        <v>0.21767339691941701</v>
      </c>
      <c r="AO383" s="20">
        <v>0.21033576332744511</v>
      </c>
      <c r="AP383" s="20">
        <v>0.14952473450170051</v>
      </c>
      <c r="AQ383" s="20">
        <v>0.22671605893074639</v>
      </c>
      <c r="AS383" s="20">
        <v>0.21732773329937971</v>
      </c>
      <c r="AT383" s="20">
        <v>0.14155784532440199</v>
      </c>
    </row>
    <row r="384" spans="2:46" ht="29" x14ac:dyDescent="0.35">
      <c r="B384" s="19" t="s">
        <v>230</v>
      </c>
      <c r="C384" s="20">
        <v>0.19672631269662241</v>
      </c>
      <c r="D384" s="20">
        <v>0.2360075214430363</v>
      </c>
      <c r="E384" s="20">
        <v>0.16304153556811621</v>
      </c>
      <c r="F384" s="20">
        <v>0.19492761388929039</v>
      </c>
      <c r="G384" s="20">
        <v>0.19118362333802549</v>
      </c>
      <c r="H384" s="20">
        <v>0.2144226550866411</v>
      </c>
      <c r="I384" s="20">
        <v>0.19191401576730641</v>
      </c>
      <c r="K384" s="20">
        <v>0.21309297325989421</v>
      </c>
      <c r="L384" s="20">
        <v>0.18050792783172809</v>
      </c>
      <c r="N384" s="20">
        <v>0.16964154920075711</v>
      </c>
      <c r="O384" s="20">
        <v>0.18472151657034419</v>
      </c>
      <c r="P384" s="20">
        <v>0.28440122888766201</v>
      </c>
      <c r="Q384" s="20">
        <v>0.18274549010127861</v>
      </c>
      <c r="R384" s="20">
        <v>0.15469573086812799</v>
      </c>
      <c r="S384" s="20">
        <v>0.19976141307402709</v>
      </c>
      <c r="T384" s="20">
        <v>0.1700571809819556</v>
      </c>
      <c r="U384" s="20">
        <v>0.24745056360817361</v>
      </c>
      <c r="V384" s="20">
        <v>0.19519151328455581</v>
      </c>
      <c r="W384" s="20">
        <v>0.17538722371482121</v>
      </c>
      <c r="X384" s="20">
        <v>0.1986675316658883</v>
      </c>
      <c r="Y384" s="20">
        <v>0.23567484827204471</v>
      </c>
      <c r="AA384" s="20">
        <v>0.1658987979423755</v>
      </c>
      <c r="AB384" s="20">
        <v>0.2100507370041696</v>
      </c>
      <c r="AC384" s="20">
        <v>0.19766912073150969</v>
      </c>
      <c r="AD384" s="20">
        <v>0.2165852835464149</v>
      </c>
      <c r="AF384" s="20">
        <v>0.19716561852579201</v>
      </c>
      <c r="AG384" s="20">
        <v>0.19681566412236359</v>
      </c>
      <c r="AI384" s="20">
        <v>0.176935820771637</v>
      </c>
      <c r="AJ384" s="20">
        <v>0.17747217581685279</v>
      </c>
      <c r="AK384" s="20">
        <v>0.24776697303365661</v>
      </c>
      <c r="AL384" s="20">
        <v>0.1949237392722688</v>
      </c>
      <c r="AM384" s="20">
        <v>0.16563045208330479</v>
      </c>
      <c r="AN384" s="20">
        <v>0.2394881191413572</v>
      </c>
      <c r="AO384" s="20">
        <v>0.25328465157873148</v>
      </c>
      <c r="AP384" s="20">
        <v>0.22503112128573469</v>
      </c>
      <c r="AQ384" s="20">
        <v>0.24182762211122741</v>
      </c>
      <c r="AS384" s="20">
        <v>0.1901130176492305</v>
      </c>
      <c r="AT384" s="20">
        <v>0.32169904075620948</v>
      </c>
    </row>
    <row r="385" spans="2:46" x14ac:dyDescent="0.35">
      <c r="B385" s="19" t="s">
        <v>231</v>
      </c>
      <c r="C385" s="20">
        <v>8.2386781974251116E-2</v>
      </c>
      <c r="D385" s="20">
        <v>0.12605816152651439</v>
      </c>
      <c r="E385" s="20">
        <v>8.3295425513866331E-2</v>
      </c>
      <c r="F385" s="20">
        <v>7.213435292140237E-2</v>
      </c>
      <c r="G385" s="20">
        <v>5.8764448915248492E-2</v>
      </c>
      <c r="H385" s="20">
        <v>8.2400562804171545E-2</v>
      </c>
      <c r="I385" s="20">
        <v>7.9992460249553698E-2</v>
      </c>
      <c r="K385" s="20">
        <v>8.5036505665454384E-2</v>
      </c>
      <c r="L385" s="20">
        <v>8.0134138673004479E-2</v>
      </c>
      <c r="N385" s="20">
        <v>7.4146584964050063E-2</v>
      </c>
      <c r="O385" s="20">
        <v>8.6897189772413883E-2</v>
      </c>
      <c r="P385" s="20">
        <v>6.9603477139326519E-2</v>
      </c>
      <c r="Q385" s="20">
        <v>0.102427419986961</v>
      </c>
      <c r="R385" s="20">
        <v>9.7807447650035864E-2</v>
      </c>
      <c r="S385" s="20">
        <v>7.419557130324124E-2</v>
      </c>
      <c r="T385" s="20">
        <v>7.9988290216613273E-2</v>
      </c>
      <c r="U385" s="20">
        <v>8.7260465485912778E-2</v>
      </c>
      <c r="V385" s="20">
        <v>0.10126395902131111</v>
      </c>
      <c r="W385" s="20">
        <v>7.3597335803040412E-2</v>
      </c>
      <c r="X385" s="20">
        <v>8.7739179521041141E-2</v>
      </c>
      <c r="Y385" s="20">
        <v>5.1383574180825807E-2</v>
      </c>
      <c r="AA385" s="20">
        <v>9.374454078876944E-2</v>
      </c>
      <c r="AB385" s="20">
        <v>9.1253179840849713E-2</v>
      </c>
      <c r="AC385" s="20">
        <v>7.3229259490356954E-2</v>
      </c>
      <c r="AD385" s="20">
        <v>6.6969815142154818E-2</v>
      </c>
      <c r="AF385" s="20">
        <v>8.2958184391792075E-2</v>
      </c>
      <c r="AG385" s="20">
        <v>7.9787934362081842E-2</v>
      </c>
      <c r="AI385" s="20">
        <v>8.7762713182094068E-2</v>
      </c>
      <c r="AJ385" s="20">
        <v>8.1949234285292466E-2</v>
      </c>
      <c r="AK385" s="20">
        <v>8.0500890409766934E-2</v>
      </c>
      <c r="AL385" s="20">
        <v>0.10931423239010429</v>
      </c>
      <c r="AM385" s="20">
        <v>8.4871503823752456E-2</v>
      </c>
      <c r="AN385" s="20">
        <v>5.2294682244121232E-2</v>
      </c>
      <c r="AO385" s="20">
        <v>3.589139468780856E-2</v>
      </c>
      <c r="AP385" s="20">
        <v>7.9762877891657313E-2</v>
      </c>
      <c r="AQ385" s="20">
        <v>9.9230144429625716E-2</v>
      </c>
      <c r="AS385" s="20">
        <v>8.2977177656131579E-2</v>
      </c>
      <c r="AT385" s="20">
        <v>7.1229959471934168E-2</v>
      </c>
    </row>
    <row r="386" spans="2:46" x14ac:dyDescent="0.35">
      <c r="B386" s="19" t="s">
        <v>232</v>
      </c>
      <c r="C386" s="20">
        <v>0.16364134923213369</v>
      </c>
      <c r="D386" s="20">
        <v>9.290952978798335E-2</v>
      </c>
      <c r="E386" s="20">
        <v>6.7453997923328762E-2</v>
      </c>
      <c r="F386" s="20">
        <v>6.5100268362828409E-2</v>
      </c>
      <c r="G386" s="20">
        <v>0.1241221673366812</v>
      </c>
      <c r="H386" s="20">
        <v>0.20993462607025579</v>
      </c>
      <c r="I386" s="20">
        <v>0.36976282231966229</v>
      </c>
      <c r="K386" s="20">
        <v>0.16357634724132611</v>
      </c>
      <c r="L386" s="20">
        <v>0.16337460590703359</v>
      </c>
      <c r="N386" s="20">
        <v>0.2001760563446745</v>
      </c>
      <c r="O386" s="20">
        <v>0.1077883246612735</v>
      </c>
      <c r="P386" s="20">
        <v>0.1643165267417547</v>
      </c>
      <c r="Q386" s="20">
        <v>0.1072617342366098</v>
      </c>
      <c r="R386" s="20">
        <v>0.13817366687989141</v>
      </c>
      <c r="S386" s="20">
        <v>0.1699400876696153</v>
      </c>
      <c r="T386" s="20">
        <v>0.13216558634386061</v>
      </c>
      <c r="U386" s="20">
        <v>0.13378547747718331</v>
      </c>
      <c r="V386" s="20">
        <v>0.1219673680625116</v>
      </c>
      <c r="W386" s="20">
        <v>0.2386144024393142</v>
      </c>
      <c r="X386" s="20">
        <v>0.2129153852676148</v>
      </c>
      <c r="Y386" s="20">
        <v>0.1627387319755037</v>
      </c>
      <c r="AA386" s="20">
        <v>0.20711633489673731</v>
      </c>
      <c r="AB386" s="20">
        <v>0.19366533067733591</v>
      </c>
      <c r="AC386" s="20">
        <v>0.12359770982078409</v>
      </c>
      <c r="AD386" s="20">
        <v>0.118641325013326</v>
      </c>
      <c r="AF386" s="20">
        <v>0.18460282136933229</v>
      </c>
      <c r="AG386" s="20">
        <v>8.5561524777746034E-2</v>
      </c>
      <c r="AI386" s="20">
        <v>0.191088718716553</v>
      </c>
      <c r="AJ386" s="20">
        <v>0.13522641573518529</v>
      </c>
      <c r="AK386" s="20">
        <v>0.24902572233555961</v>
      </c>
      <c r="AL386" s="20">
        <v>0.13398158683399039</v>
      </c>
      <c r="AM386" s="20">
        <v>0.20296515173167251</v>
      </c>
      <c r="AN386" s="20">
        <v>0.1087263517298685</v>
      </c>
      <c r="AO386" s="20">
        <v>0.1087785393448788</v>
      </c>
      <c r="AP386" s="20">
        <v>0.15040438775186191</v>
      </c>
      <c r="AQ386" s="20">
        <v>0.139720133918496</v>
      </c>
      <c r="AS386" s="20">
        <v>0.16593460423970799</v>
      </c>
      <c r="AT386" s="20">
        <v>0.1203052614908349</v>
      </c>
    </row>
    <row r="387" spans="2:46" x14ac:dyDescent="0.35">
      <c r="B387" s="19" t="s">
        <v>197</v>
      </c>
      <c r="C387" s="20">
        <v>3.8357007792400047E-2</v>
      </c>
      <c r="D387" s="20">
        <v>3.7096215263157692E-2</v>
      </c>
      <c r="E387" s="20">
        <v>7.4825665780770328E-3</v>
      </c>
      <c r="F387" s="20">
        <v>3.3316788172855993E-2</v>
      </c>
      <c r="G387" s="20">
        <v>2.934621712186886E-2</v>
      </c>
      <c r="H387" s="20">
        <v>2.5719869948385519E-2</v>
      </c>
      <c r="I387" s="20">
        <v>8.4072535876032833E-2</v>
      </c>
      <c r="K387" s="20">
        <v>3.5333926418340843E-2</v>
      </c>
      <c r="L387" s="20">
        <v>3.9434493494709712E-2</v>
      </c>
      <c r="N387" s="20">
        <v>4.0696758544195348E-2</v>
      </c>
      <c r="O387" s="20">
        <v>7.4141966305730389E-2</v>
      </c>
      <c r="P387" s="20">
        <v>9.8526491663664933E-3</v>
      </c>
      <c r="Q387" s="20">
        <v>8.2333994967174043E-2</v>
      </c>
      <c r="R387" s="20">
        <v>3.1998669063036639E-2</v>
      </c>
      <c r="S387" s="20">
        <v>6.8332528567874973E-2</v>
      </c>
      <c r="T387" s="20">
        <v>6.8539833881144346E-2</v>
      </c>
      <c r="U387" s="20">
        <v>1.077973304685933E-2</v>
      </c>
      <c r="V387" s="20">
        <v>2.115957277185062E-2</v>
      </c>
      <c r="W387" s="20">
        <v>4.5103271308240898E-2</v>
      </c>
      <c r="X387" s="20">
        <v>3.4211677760491332E-2</v>
      </c>
      <c r="Y387" s="20">
        <v>2.618534218195244E-2</v>
      </c>
      <c r="AA387" s="20">
        <v>2.0826957262690491E-2</v>
      </c>
      <c r="AB387" s="20">
        <v>3.301513221971554E-2</v>
      </c>
      <c r="AC387" s="20">
        <v>4.1723167250200699E-2</v>
      </c>
      <c r="AD387" s="20">
        <v>6.0114863144065493E-2</v>
      </c>
      <c r="AF387" s="20">
        <v>4.1342094362567652E-2</v>
      </c>
      <c r="AG387" s="20">
        <v>2.4836112462754169E-2</v>
      </c>
      <c r="AI387" s="20">
        <v>2.446858566974865E-2</v>
      </c>
      <c r="AJ387" s="20">
        <v>3.067242718536187E-2</v>
      </c>
      <c r="AK387" s="20">
        <v>4.3518478165248488E-2</v>
      </c>
      <c r="AL387" s="20">
        <v>1.045692865804785E-2</v>
      </c>
      <c r="AM387" s="20">
        <v>2.9666317306358169E-2</v>
      </c>
      <c r="AN387" s="20">
        <v>0</v>
      </c>
      <c r="AO387" s="20">
        <v>7.0703030921631535E-2</v>
      </c>
      <c r="AP387" s="20">
        <v>0.1131945461650007</v>
      </c>
      <c r="AQ387" s="20">
        <v>3.8869637086188361E-2</v>
      </c>
      <c r="AS387" s="20">
        <v>3.1496670380791139E-2</v>
      </c>
      <c r="AT387" s="20">
        <v>0.16799814365494231</v>
      </c>
    </row>
    <row r="389" spans="2:46" ht="87" x14ac:dyDescent="0.35">
      <c r="B389" s="17" t="s">
        <v>240</v>
      </c>
    </row>
    <row r="390" spans="2:46" x14ac:dyDescent="0.35">
      <c r="B390" s="18" t="s">
        <v>16</v>
      </c>
    </row>
    <row r="391" spans="2:46" x14ac:dyDescent="0.35">
      <c r="B391" s="19" t="s">
        <v>228</v>
      </c>
      <c r="C391" s="20">
        <v>0.42891018058132119</v>
      </c>
      <c r="D391" s="20">
        <v>0.38784930964631681</v>
      </c>
      <c r="E391" s="20">
        <v>0.43908146207515703</v>
      </c>
      <c r="F391" s="20">
        <v>0.4451427011994738</v>
      </c>
      <c r="G391" s="20">
        <v>0.43491388233256539</v>
      </c>
      <c r="H391" s="20">
        <v>0.43509524070868538</v>
      </c>
      <c r="I391" s="20">
        <v>0.42584660317346418</v>
      </c>
      <c r="K391" s="20">
        <v>0.40357707199024562</v>
      </c>
      <c r="L391" s="20">
        <v>0.45323642551617721</v>
      </c>
      <c r="N391" s="20">
        <v>0.39378191583787792</v>
      </c>
      <c r="O391" s="20">
        <v>0.2807937910861385</v>
      </c>
      <c r="P391" s="20">
        <v>0.40433218431281293</v>
      </c>
      <c r="Q391" s="20">
        <v>0.33180870073866731</v>
      </c>
      <c r="R391" s="20">
        <v>0.46398156714264871</v>
      </c>
      <c r="S391" s="20">
        <v>0.43831195969232722</v>
      </c>
      <c r="T391" s="20">
        <v>0.45054587039390948</v>
      </c>
      <c r="U391" s="20">
        <v>0.45070369737045041</v>
      </c>
      <c r="V391" s="20">
        <v>0.42198639576778108</v>
      </c>
      <c r="W391" s="20">
        <v>0.4372485902115324</v>
      </c>
      <c r="X391" s="20">
        <v>0.45635464084612909</v>
      </c>
      <c r="Y391" s="20">
        <v>0.45423521163558589</v>
      </c>
      <c r="AA391" s="20">
        <v>0.4465987647989938</v>
      </c>
      <c r="AB391" s="20">
        <v>0.39839733290493801</v>
      </c>
      <c r="AC391" s="20">
        <v>0.44561992459948641</v>
      </c>
      <c r="AD391" s="20">
        <v>0.42884997353046722</v>
      </c>
      <c r="AF391" s="20">
        <v>0.41714676530608569</v>
      </c>
      <c r="AG391" s="20">
        <v>0.46968607642753962</v>
      </c>
      <c r="AI391" s="20">
        <v>0.47120739998052469</v>
      </c>
      <c r="AJ391" s="20">
        <v>0.43765448689555458</v>
      </c>
      <c r="AK391" s="20">
        <v>0.41004998965697909</v>
      </c>
      <c r="AL391" s="20">
        <v>0.43631962288807291</v>
      </c>
      <c r="AM391" s="20">
        <v>0.42772839166540327</v>
      </c>
      <c r="AN391" s="20">
        <v>0.37241107790618788</v>
      </c>
      <c r="AO391" s="20">
        <v>0.4610518844408204</v>
      </c>
      <c r="AP391" s="20">
        <v>0.37193044884804199</v>
      </c>
      <c r="AQ391" s="20">
        <v>0.37932705763839369</v>
      </c>
      <c r="AS391" s="20">
        <v>0.43707833231368098</v>
      </c>
      <c r="AT391" s="20">
        <v>0.27455502208885108</v>
      </c>
    </row>
    <row r="392" spans="2:46" x14ac:dyDescent="0.35">
      <c r="B392" s="19" t="s">
        <v>229</v>
      </c>
      <c r="C392" s="20">
        <v>0.36480965100282498</v>
      </c>
      <c r="D392" s="20">
        <v>0.30912992599135802</v>
      </c>
      <c r="E392" s="20">
        <v>0.34289600753275151</v>
      </c>
      <c r="F392" s="20">
        <v>0.36854384674976293</v>
      </c>
      <c r="G392" s="20">
        <v>0.39977049250292879</v>
      </c>
      <c r="H392" s="20">
        <v>0.38897408918132931</v>
      </c>
      <c r="I392" s="20">
        <v>0.37212945610864018</v>
      </c>
      <c r="K392" s="20">
        <v>0.37026515593798448</v>
      </c>
      <c r="L392" s="20">
        <v>0.35996959087842639</v>
      </c>
      <c r="N392" s="20">
        <v>0.40976019429709232</v>
      </c>
      <c r="O392" s="20">
        <v>0.48200505638341812</v>
      </c>
      <c r="P392" s="20">
        <v>0.3646859125529604</v>
      </c>
      <c r="Q392" s="20">
        <v>0.42855422177394109</v>
      </c>
      <c r="R392" s="20">
        <v>0.3613329542650594</v>
      </c>
      <c r="S392" s="20">
        <v>0.32511601573314008</v>
      </c>
      <c r="T392" s="20">
        <v>0.35791664785230398</v>
      </c>
      <c r="U392" s="20">
        <v>0.32830418891403762</v>
      </c>
      <c r="V392" s="20">
        <v>0.38105890052735242</v>
      </c>
      <c r="W392" s="20">
        <v>0.33219555700844727</v>
      </c>
      <c r="X392" s="20">
        <v>0.33461343917742797</v>
      </c>
      <c r="Y392" s="20">
        <v>0.38312923425267847</v>
      </c>
      <c r="AA392" s="20">
        <v>0.3702439652808126</v>
      </c>
      <c r="AB392" s="20">
        <v>0.39794786003980348</v>
      </c>
      <c r="AC392" s="20">
        <v>0.35552457166230839</v>
      </c>
      <c r="AD392" s="20">
        <v>0.33180594625850229</v>
      </c>
      <c r="AF392" s="20">
        <v>0.3746217554398743</v>
      </c>
      <c r="AG392" s="20">
        <v>0.33011031014566922</v>
      </c>
      <c r="AI392" s="20">
        <v>0.36592325725809111</v>
      </c>
      <c r="AJ392" s="20">
        <v>0.39491247139622782</v>
      </c>
      <c r="AK392" s="20">
        <v>0.30858606607898692</v>
      </c>
      <c r="AL392" s="20">
        <v>0.31157960530465179</v>
      </c>
      <c r="AM392" s="20">
        <v>0.40875162628903722</v>
      </c>
      <c r="AN392" s="20">
        <v>0.43803482833530177</v>
      </c>
      <c r="AO392" s="20">
        <v>0.31218784689694962</v>
      </c>
      <c r="AP392" s="20">
        <v>0.31482143571586341</v>
      </c>
      <c r="AQ392" s="20">
        <v>0.33626265579275438</v>
      </c>
      <c r="AS392" s="20">
        <v>0.36969678517385901</v>
      </c>
      <c r="AT392" s="20">
        <v>0.27245652213581339</v>
      </c>
    </row>
    <row r="393" spans="2:46" ht="29" x14ac:dyDescent="0.35">
      <c r="B393" s="19" t="s">
        <v>230</v>
      </c>
      <c r="C393" s="20">
        <v>0.12774828947583169</v>
      </c>
      <c r="D393" s="20">
        <v>0.16724962395991899</v>
      </c>
      <c r="E393" s="20">
        <v>0.14378576437231699</v>
      </c>
      <c r="F393" s="20">
        <v>0.116766574867747</v>
      </c>
      <c r="G393" s="20">
        <v>0.10713936867893629</v>
      </c>
      <c r="H393" s="20">
        <v>0.1178887186698386</v>
      </c>
      <c r="I393" s="20">
        <v>0.12064874072912291</v>
      </c>
      <c r="K393" s="20">
        <v>0.14973577509212771</v>
      </c>
      <c r="L393" s="20">
        <v>0.1067979889417662</v>
      </c>
      <c r="N393" s="20">
        <v>0.124149797608219</v>
      </c>
      <c r="O393" s="20">
        <v>0.1477448320823298</v>
      </c>
      <c r="P393" s="20">
        <v>0.15734244358284269</v>
      </c>
      <c r="Q393" s="20">
        <v>0.12867309965684651</v>
      </c>
      <c r="R393" s="20">
        <v>0.1018763283515608</v>
      </c>
      <c r="S393" s="20">
        <v>0.15550005769266739</v>
      </c>
      <c r="T393" s="20">
        <v>9.9853752234456306E-2</v>
      </c>
      <c r="U393" s="20">
        <v>0.13706719454251909</v>
      </c>
      <c r="V393" s="20">
        <v>0.1191996022484869</v>
      </c>
      <c r="W393" s="20">
        <v>0.14238569448628149</v>
      </c>
      <c r="X393" s="20">
        <v>0.12334985122462649</v>
      </c>
      <c r="Y393" s="20">
        <v>0.12320242378131981</v>
      </c>
      <c r="AA393" s="20">
        <v>0.11463993654997071</v>
      </c>
      <c r="AB393" s="20">
        <v>0.1468490645937085</v>
      </c>
      <c r="AC393" s="20">
        <v>0.1241144322687881</v>
      </c>
      <c r="AD393" s="20">
        <v>0.1251302385595538</v>
      </c>
      <c r="AF393" s="20">
        <v>0.13226012817907121</v>
      </c>
      <c r="AG393" s="20">
        <v>0.1101222672298144</v>
      </c>
      <c r="AI393" s="20">
        <v>0.1147684621684073</v>
      </c>
      <c r="AJ393" s="20">
        <v>9.7745453749619002E-2</v>
      </c>
      <c r="AK393" s="20">
        <v>0.17580024263469601</v>
      </c>
      <c r="AL393" s="20">
        <v>0.1716229870909996</v>
      </c>
      <c r="AM393" s="20">
        <v>0.1055313940307909</v>
      </c>
      <c r="AN393" s="20">
        <v>0.13585872492575299</v>
      </c>
      <c r="AO393" s="20">
        <v>0.15881947075354069</v>
      </c>
      <c r="AP393" s="20">
        <v>0.15645212799403349</v>
      </c>
      <c r="AQ393" s="20">
        <v>0.149269163166701</v>
      </c>
      <c r="AS393" s="20">
        <v>0.12450434936765201</v>
      </c>
      <c r="AT393" s="20">
        <v>0.18904965922811651</v>
      </c>
    </row>
    <row r="394" spans="2:46" x14ac:dyDescent="0.35">
      <c r="B394" s="19" t="s">
        <v>231</v>
      </c>
      <c r="C394" s="20">
        <v>3.8307289628761773E-2</v>
      </c>
      <c r="D394" s="20">
        <v>7.0127572523073722E-2</v>
      </c>
      <c r="E394" s="20">
        <v>5.6671245707878327E-2</v>
      </c>
      <c r="F394" s="20">
        <v>2.526350603704107E-2</v>
      </c>
      <c r="G394" s="20">
        <v>2.876398350121637E-2</v>
      </c>
      <c r="H394" s="20">
        <v>3.2230019465613872E-2</v>
      </c>
      <c r="I394" s="20">
        <v>2.4620523110612431E-2</v>
      </c>
      <c r="K394" s="20">
        <v>3.9200905664982882E-2</v>
      </c>
      <c r="L394" s="20">
        <v>3.7590325641632102E-2</v>
      </c>
      <c r="N394" s="20">
        <v>3.2717954831122227E-2</v>
      </c>
      <c r="O394" s="20">
        <v>1.3464952417556981E-2</v>
      </c>
      <c r="P394" s="20">
        <v>4.509444348851991E-2</v>
      </c>
      <c r="Q394" s="20">
        <v>3.4832581046233588E-2</v>
      </c>
      <c r="R394" s="20">
        <v>4.1899572315924762E-2</v>
      </c>
      <c r="S394" s="20">
        <v>1.6116702224552481E-2</v>
      </c>
      <c r="T394" s="20">
        <v>4.3715286230543778E-2</v>
      </c>
      <c r="U394" s="20">
        <v>4.4057508690232443E-2</v>
      </c>
      <c r="V394" s="20">
        <v>4.4157128052430009E-2</v>
      </c>
      <c r="W394" s="20">
        <v>4.4093373285372661E-2</v>
      </c>
      <c r="X394" s="20">
        <v>4.1747427359570898E-2</v>
      </c>
      <c r="Y394" s="20">
        <v>3.4804630788846012E-2</v>
      </c>
      <c r="AA394" s="20">
        <v>3.8454955883318799E-2</v>
      </c>
      <c r="AB394" s="20">
        <v>3.1573552395153207E-2</v>
      </c>
      <c r="AC394" s="20">
        <v>3.9542789243872771E-2</v>
      </c>
      <c r="AD394" s="20">
        <v>4.2736671252707949E-2</v>
      </c>
      <c r="AF394" s="20">
        <v>3.6392506579415673E-2</v>
      </c>
      <c r="AG394" s="20">
        <v>4.6527128340278397E-2</v>
      </c>
      <c r="AI394" s="20">
        <v>3.029134081380647E-2</v>
      </c>
      <c r="AJ394" s="20">
        <v>3.8528607688938683E-2</v>
      </c>
      <c r="AK394" s="20">
        <v>6.2518427612707012E-2</v>
      </c>
      <c r="AL394" s="20">
        <v>5.4512211296934468E-2</v>
      </c>
      <c r="AM394" s="20">
        <v>2.7414638703794791E-2</v>
      </c>
      <c r="AN394" s="20">
        <v>5.3695368832757287E-2</v>
      </c>
      <c r="AO394" s="20">
        <v>2.301783800312978E-2</v>
      </c>
      <c r="AP394" s="20">
        <v>3.2480782593522398E-2</v>
      </c>
      <c r="AQ394" s="20">
        <v>6.3398645952403812E-2</v>
      </c>
      <c r="AS394" s="20">
        <v>3.6645136920144067E-2</v>
      </c>
      <c r="AT394" s="20">
        <v>6.9717313975022496E-2</v>
      </c>
    </row>
    <row r="395" spans="2:46" x14ac:dyDescent="0.35">
      <c r="B395" s="19" t="s">
        <v>232</v>
      </c>
      <c r="C395" s="20">
        <v>1.6775849907881689E-2</v>
      </c>
      <c r="D395" s="20">
        <v>2.9853153610873678E-2</v>
      </c>
      <c r="E395" s="20">
        <v>1.0387567192269929E-2</v>
      </c>
      <c r="F395" s="20">
        <v>1.6702561756897931E-2</v>
      </c>
      <c r="G395" s="20">
        <v>1.055908000779719E-2</v>
      </c>
      <c r="H395" s="20">
        <v>1.495772110896957E-2</v>
      </c>
      <c r="I395" s="20">
        <v>1.9546434463696472E-2</v>
      </c>
      <c r="K395" s="20">
        <v>1.7013425256270209E-2</v>
      </c>
      <c r="L395" s="20">
        <v>1.6612010668347089E-2</v>
      </c>
      <c r="N395" s="20">
        <v>2.3316425886420938E-2</v>
      </c>
      <c r="O395" s="20">
        <v>1.4664967060337739E-2</v>
      </c>
      <c r="P395" s="20">
        <v>1.817535387857009E-2</v>
      </c>
      <c r="Q395" s="20">
        <v>3.3456285098999977E-2</v>
      </c>
      <c r="R395" s="20">
        <v>1.2762195190196279E-2</v>
      </c>
      <c r="S395" s="20">
        <v>2.1738132983687111E-2</v>
      </c>
      <c r="T395" s="20">
        <v>7.2816887254175088E-3</v>
      </c>
      <c r="U395" s="20">
        <v>2.0233508009931529E-2</v>
      </c>
      <c r="V395" s="20">
        <v>1.6486306532171129E-2</v>
      </c>
      <c r="W395" s="20">
        <v>1.37312231460603E-2</v>
      </c>
      <c r="X395" s="20">
        <v>3.0352586731639718E-2</v>
      </c>
      <c r="Y395" s="20">
        <v>0</v>
      </c>
      <c r="AA395" s="20">
        <v>1.5264487273601791E-2</v>
      </c>
      <c r="AB395" s="20">
        <v>8.7602978010334828E-3</v>
      </c>
      <c r="AC395" s="20">
        <v>1.688439421500636E-2</v>
      </c>
      <c r="AD395" s="20">
        <v>2.6760137072894829E-2</v>
      </c>
      <c r="AF395" s="20">
        <v>1.498956974202058E-2</v>
      </c>
      <c r="AG395" s="20">
        <v>2.4056891657972229E-2</v>
      </c>
      <c r="AI395" s="20">
        <v>1.0834744935824141E-2</v>
      </c>
      <c r="AJ395" s="20">
        <v>1.372243445738938E-2</v>
      </c>
      <c r="AK395" s="20">
        <v>1.3731885135980979E-2</v>
      </c>
      <c r="AL395" s="20">
        <v>1.3247732127021929E-2</v>
      </c>
      <c r="AM395" s="20">
        <v>1.914238483053202E-2</v>
      </c>
      <c r="AN395" s="20">
        <v>0</v>
      </c>
      <c r="AO395" s="20">
        <v>5.8482920981052901E-3</v>
      </c>
      <c r="AP395" s="20">
        <v>3.5910591821313793E-2</v>
      </c>
      <c r="AQ395" s="20">
        <v>3.5772054044102719E-2</v>
      </c>
      <c r="AS395" s="20">
        <v>1.6230554373180991E-2</v>
      </c>
      <c r="AT395" s="20">
        <v>2.7080406121071151E-2</v>
      </c>
    </row>
    <row r="396" spans="2:46" x14ac:dyDescent="0.35">
      <c r="B396" s="19" t="s">
        <v>197</v>
      </c>
      <c r="C396" s="20">
        <v>2.344873940337866E-2</v>
      </c>
      <c r="D396" s="20">
        <v>3.5790414268458713E-2</v>
      </c>
      <c r="E396" s="20">
        <v>7.1779531196262221E-3</v>
      </c>
      <c r="F396" s="20">
        <v>2.7580809389077251E-2</v>
      </c>
      <c r="G396" s="20">
        <v>1.885319297655574E-2</v>
      </c>
      <c r="H396" s="20">
        <v>1.08542108655634E-2</v>
      </c>
      <c r="I396" s="20">
        <v>3.7208242414463667E-2</v>
      </c>
      <c r="K396" s="20">
        <v>2.0207666058389102E-2</v>
      </c>
      <c r="L396" s="20">
        <v>2.5793658353650811E-2</v>
      </c>
      <c r="N396" s="20">
        <v>1.6273711539267582E-2</v>
      </c>
      <c r="O396" s="20">
        <v>6.132640097021879E-2</v>
      </c>
      <c r="P396" s="20">
        <v>1.0369662184293671E-2</v>
      </c>
      <c r="Q396" s="20">
        <v>4.2675111685311642E-2</v>
      </c>
      <c r="R396" s="20">
        <v>1.8147382734610241E-2</v>
      </c>
      <c r="S396" s="20">
        <v>4.3217131673625821E-2</v>
      </c>
      <c r="T396" s="20">
        <v>4.0686754563368989E-2</v>
      </c>
      <c r="U396" s="20">
        <v>1.963390247282901E-2</v>
      </c>
      <c r="V396" s="20">
        <v>1.7111666871778231E-2</v>
      </c>
      <c r="W396" s="20">
        <v>3.0345561862305762E-2</v>
      </c>
      <c r="X396" s="20">
        <v>1.358205466060579E-2</v>
      </c>
      <c r="Y396" s="20">
        <v>4.6284995415696922E-3</v>
      </c>
      <c r="AA396" s="20">
        <v>1.4797890213302391E-2</v>
      </c>
      <c r="AB396" s="20">
        <v>1.6471892265363278E-2</v>
      </c>
      <c r="AC396" s="20">
        <v>1.831388801053805E-2</v>
      </c>
      <c r="AD396" s="20">
        <v>4.4717033325873901E-2</v>
      </c>
      <c r="AF396" s="20">
        <v>2.4589274753532651E-2</v>
      </c>
      <c r="AG396" s="20">
        <v>1.9497326198726239E-2</v>
      </c>
      <c r="AI396" s="20">
        <v>6.9747948433462621E-3</v>
      </c>
      <c r="AJ396" s="20">
        <v>1.7436545812270499E-2</v>
      </c>
      <c r="AK396" s="20">
        <v>2.9313388880650021E-2</v>
      </c>
      <c r="AL396" s="20">
        <v>1.2717841292319379E-2</v>
      </c>
      <c r="AM396" s="20">
        <v>1.143156448044187E-2</v>
      </c>
      <c r="AN396" s="20">
        <v>0</v>
      </c>
      <c r="AO396" s="20">
        <v>3.9074667807454472E-2</v>
      </c>
      <c r="AP396" s="20">
        <v>8.8404613027224882E-2</v>
      </c>
      <c r="AQ396" s="20">
        <v>3.5970423405644207E-2</v>
      </c>
      <c r="AS396" s="20">
        <v>1.58448418514829E-2</v>
      </c>
      <c r="AT396" s="20">
        <v>0.16714107645112511</v>
      </c>
    </row>
    <row r="398" spans="2:46" ht="87" x14ac:dyDescent="0.35">
      <c r="B398" s="17" t="s">
        <v>241</v>
      </c>
    </row>
    <row r="399" spans="2:46" x14ac:dyDescent="0.35">
      <c r="B399" s="18" t="s">
        <v>16</v>
      </c>
    </row>
    <row r="400" spans="2:46" x14ac:dyDescent="0.35">
      <c r="B400" s="19" t="s">
        <v>228</v>
      </c>
      <c r="C400" s="20">
        <v>0.4473947732069678</v>
      </c>
      <c r="D400" s="20">
        <v>0.38069689722275069</v>
      </c>
      <c r="E400" s="20">
        <v>0.43063863650255862</v>
      </c>
      <c r="F400" s="20">
        <v>0.47940732019831128</v>
      </c>
      <c r="G400" s="20">
        <v>0.49152496627894071</v>
      </c>
      <c r="H400" s="20">
        <v>0.50113652016000487</v>
      </c>
      <c r="I400" s="20">
        <v>0.40765160191184963</v>
      </c>
      <c r="K400" s="20">
        <v>0.42557229081344289</v>
      </c>
      <c r="L400" s="20">
        <v>0.4683682269597767</v>
      </c>
      <c r="N400" s="20">
        <v>0.44031062783534958</v>
      </c>
      <c r="O400" s="20">
        <v>0.4838898492436578</v>
      </c>
      <c r="P400" s="20">
        <v>0.51897085624810368</v>
      </c>
      <c r="Q400" s="20">
        <v>0.37221916430623792</v>
      </c>
      <c r="R400" s="20">
        <v>0.46500011553411719</v>
      </c>
      <c r="S400" s="20">
        <v>0.49315552336858332</v>
      </c>
      <c r="T400" s="20">
        <v>0.43366035810880399</v>
      </c>
      <c r="U400" s="20">
        <v>0.4188380909548336</v>
      </c>
      <c r="V400" s="20">
        <v>0.3953673056372396</v>
      </c>
      <c r="W400" s="20">
        <v>0.48059067644470682</v>
      </c>
      <c r="X400" s="20">
        <v>0.43311104729945737</v>
      </c>
      <c r="Y400" s="20">
        <v>0.45834342650310239</v>
      </c>
      <c r="AA400" s="20">
        <v>0.42867060321706862</v>
      </c>
      <c r="AB400" s="20">
        <v>0.48047043791792371</v>
      </c>
      <c r="AC400" s="20">
        <v>0.4300569789174839</v>
      </c>
      <c r="AD400" s="20">
        <v>0.44890563755186019</v>
      </c>
      <c r="AF400" s="20">
        <v>0.4490971168785558</v>
      </c>
      <c r="AG400" s="20">
        <v>0.43844905006435542</v>
      </c>
      <c r="AI400" s="20">
        <v>0.39726187800527352</v>
      </c>
      <c r="AJ400" s="20">
        <v>0.44815524880373081</v>
      </c>
      <c r="AK400" s="20">
        <v>0.41903538110245919</v>
      </c>
      <c r="AL400" s="20">
        <v>0.43754768866822857</v>
      </c>
      <c r="AM400" s="20">
        <v>0.47871666167515392</v>
      </c>
      <c r="AN400" s="20">
        <v>0.49304426638283078</v>
      </c>
      <c r="AO400" s="20">
        <v>0.48897831099457301</v>
      </c>
      <c r="AP400" s="20">
        <v>0.44569681960821178</v>
      </c>
      <c r="AQ400" s="20">
        <v>0.42285006765812272</v>
      </c>
      <c r="AS400" s="20">
        <v>0.4544250239885359</v>
      </c>
      <c r="AT400" s="20">
        <v>0.31454275120893138</v>
      </c>
    </row>
    <row r="401" spans="2:46" x14ac:dyDescent="0.35">
      <c r="B401" s="19" t="s">
        <v>229</v>
      </c>
      <c r="C401" s="20">
        <v>0.33578146899738431</v>
      </c>
      <c r="D401" s="20">
        <v>0.29281463733027008</v>
      </c>
      <c r="E401" s="20">
        <v>0.31968730966305658</v>
      </c>
      <c r="F401" s="20">
        <v>0.30236292494623102</v>
      </c>
      <c r="G401" s="20">
        <v>0.3661418997567395</v>
      </c>
      <c r="H401" s="20">
        <v>0.34845493166427222</v>
      </c>
      <c r="I401" s="20">
        <v>0.37152888453943123</v>
      </c>
      <c r="K401" s="20">
        <v>0.35013257023175492</v>
      </c>
      <c r="L401" s="20">
        <v>0.32213761845390632</v>
      </c>
      <c r="N401" s="20">
        <v>0.34349707890638997</v>
      </c>
      <c r="O401" s="20">
        <v>0.2989262174641335</v>
      </c>
      <c r="P401" s="20">
        <v>0.31899875221075152</v>
      </c>
      <c r="Q401" s="20">
        <v>0.37641762242664423</v>
      </c>
      <c r="R401" s="20">
        <v>0.35811015035446181</v>
      </c>
      <c r="S401" s="20">
        <v>0.27141371102923528</v>
      </c>
      <c r="T401" s="20">
        <v>0.36572315963157481</v>
      </c>
      <c r="U401" s="20">
        <v>0.34566298928295641</v>
      </c>
      <c r="V401" s="20">
        <v>0.32820002520498892</v>
      </c>
      <c r="W401" s="20">
        <v>0.33183546787407159</v>
      </c>
      <c r="X401" s="20">
        <v>0.31269059488081019</v>
      </c>
      <c r="Y401" s="20">
        <v>0.36647384629226931</v>
      </c>
      <c r="AA401" s="20">
        <v>0.36971616898562371</v>
      </c>
      <c r="AB401" s="20">
        <v>0.3382822056923353</v>
      </c>
      <c r="AC401" s="20">
        <v>0.34433766921118703</v>
      </c>
      <c r="AD401" s="20">
        <v>0.2879825662332513</v>
      </c>
      <c r="AF401" s="20">
        <v>0.33820531196538561</v>
      </c>
      <c r="AG401" s="20">
        <v>0.32854035922072139</v>
      </c>
      <c r="AI401" s="20">
        <v>0.37809042040787783</v>
      </c>
      <c r="AJ401" s="20">
        <v>0.38020438321348898</v>
      </c>
      <c r="AK401" s="20">
        <v>0.33365632630306452</v>
      </c>
      <c r="AL401" s="20">
        <v>0.31500362000130422</v>
      </c>
      <c r="AM401" s="20">
        <v>0.32787797371229183</v>
      </c>
      <c r="AN401" s="20">
        <v>0.2678294745139787</v>
      </c>
      <c r="AO401" s="20">
        <v>0.25564738880226728</v>
      </c>
      <c r="AP401" s="20">
        <v>0.29743596959516938</v>
      </c>
      <c r="AQ401" s="20">
        <v>0.31811536628739839</v>
      </c>
      <c r="AS401" s="20">
        <v>0.34384931466924168</v>
      </c>
      <c r="AT401" s="20">
        <v>0.1833218137195822</v>
      </c>
    </row>
    <row r="402" spans="2:46" ht="29" x14ac:dyDescent="0.35">
      <c r="B402" s="19" t="s">
        <v>230</v>
      </c>
      <c r="C402" s="20">
        <v>0.13744427756976879</v>
      </c>
      <c r="D402" s="20">
        <v>0.19465866560289699</v>
      </c>
      <c r="E402" s="20">
        <v>0.14293331274754359</v>
      </c>
      <c r="F402" s="20">
        <v>0.13703686054213421</v>
      </c>
      <c r="G402" s="20">
        <v>0.102368579298396</v>
      </c>
      <c r="H402" s="20">
        <v>0.1181606071043088</v>
      </c>
      <c r="I402" s="20">
        <v>0.13652432365527159</v>
      </c>
      <c r="K402" s="20">
        <v>0.1436906231644027</v>
      </c>
      <c r="L402" s="20">
        <v>0.13190341635828851</v>
      </c>
      <c r="N402" s="20">
        <v>0.1220157198867679</v>
      </c>
      <c r="O402" s="20">
        <v>7.2807671191135098E-2</v>
      </c>
      <c r="P402" s="20">
        <v>0.10837750338770979</v>
      </c>
      <c r="Q402" s="20">
        <v>0.17272418514661941</v>
      </c>
      <c r="R402" s="20">
        <v>0.11865800524189039</v>
      </c>
      <c r="S402" s="20">
        <v>0.15952675399912331</v>
      </c>
      <c r="T402" s="20">
        <v>0.1201452926481015</v>
      </c>
      <c r="U402" s="20">
        <v>0.16012523553857941</v>
      </c>
      <c r="V402" s="20">
        <v>0.16045765664782649</v>
      </c>
      <c r="W402" s="20">
        <v>0.11910738168431351</v>
      </c>
      <c r="X402" s="20">
        <v>0.18183612301675961</v>
      </c>
      <c r="Y402" s="20">
        <v>0.12027247794419391</v>
      </c>
      <c r="AA402" s="20">
        <v>0.14364877571465909</v>
      </c>
      <c r="AB402" s="20">
        <v>0.11413511344146</v>
      </c>
      <c r="AC402" s="20">
        <v>0.14299001637716169</v>
      </c>
      <c r="AD402" s="20">
        <v>0.1510185730040374</v>
      </c>
      <c r="AF402" s="20">
        <v>0.13515631954526211</v>
      </c>
      <c r="AG402" s="20">
        <v>0.14913792473181031</v>
      </c>
      <c r="AI402" s="20">
        <v>0.16200069351860369</v>
      </c>
      <c r="AJ402" s="20">
        <v>0.1070277955526379</v>
      </c>
      <c r="AK402" s="20">
        <v>0.17448451995715281</v>
      </c>
      <c r="AL402" s="20">
        <v>0.17281124489104541</v>
      </c>
      <c r="AM402" s="20">
        <v>0.124776683008988</v>
      </c>
      <c r="AN402" s="20">
        <v>0.1550435886035573</v>
      </c>
      <c r="AO402" s="20">
        <v>0.16069631690126329</v>
      </c>
      <c r="AP402" s="20">
        <v>0.1199685745109746</v>
      </c>
      <c r="AQ402" s="20">
        <v>0.13713033299300359</v>
      </c>
      <c r="AS402" s="20">
        <v>0.13271514401072271</v>
      </c>
      <c r="AT402" s="20">
        <v>0.226811638015183</v>
      </c>
    </row>
    <row r="403" spans="2:46" x14ac:dyDescent="0.35">
      <c r="B403" s="19" t="s">
        <v>231</v>
      </c>
      <c r="C403" s="20">
        <v>4.3337067917302061E-2</v>
      </c>
      <c r="D403" s="20">
        <v>7.1292383224262124E-2</v>
      </c>
      <c r="E403" s="20">
        <v>7.3250800927655083E-2</v>
      </c>
      <c r="F403" s="20">
        <v>4.8107477105241783E-2</v>
      </c>
      <c r="G403" s="20">
        <v>2.0906061846595599E-2</v>
      </c>
      <c r="H403" s="20">
        <v>1.7990427014584521E-2</v>
      </c>
      <c r="I403" s="20">
        <v>3.1752430348444549E-2</v>
      </c>
      <c r="K403" s="20">
        <v>4.4533811777047842E-2</v>
      </c>
      <c r="L403" s="20">
        <v>4.234455059775135E-2</v>
      </c>
      <c r="N403" s="20">
        <v>4.5536855190549771E-2</v>
      </c>
      <c r="O403" s="20">
        <v>6.7474376737563777E-2</v>
      </c>
      <c r="P403" s="20">
        <v>2.7854368299500758E-2</v>
      </c>
      <c r="Q403" s="20">
        <v>4.7173975530858177E-2</v>
      </c>
      <c r="R403" s="20">
        <v>3.6260198464267687E-2</v>
      </c>
      <c r="S403" s="20">
        <v>3.3181751440446348E-2</v>
      </c>
      <c r="T403" s="20">
        <v>4.6145082164226407E-2</v>
      </c>
      <c r="U403" s="20">
        <v>5.3584730364421213E-2</v>
      </c>
      <c r="V403" s="20">
        <v>6.8857109808444325E-2</v>
      </c>
      <c r="W403" s="20">
        <v>2.3693161021132909E-2</v>
      </c>
      <c r="X403" s="20">
        <v>4.195396655331346E-2</v>
      </c>
      <c r="Y403" s="20">
        <v>3.5312127404214848E-2</v>
      </c>
      <c r="AA403" s="20">
        <v>3.6267296310526942E-2</v>
      </c>
      <c r="AB403" s="20">
        <v>3.8906500496664061E-2</v>
      </c>
      <c r="AC403" s="20">
        <v>4.7673997647738373E-2</v>
      </c>
      <c r="AD403" s="20">
        <v>5.1214280048937057E-2</v>
      </c>
      <c r="AF403" s="20">
        <v>4.126951111324164E-2</v>
      </c>
      <c r="AG403" s="20">
        <v>5.0046677261096052E-2</v>
      </c>
      <c r="AI403" s="20">
        <v>4.9231593512558028E-2</v>
      </c>
      <c r="AJ403" s="20">
        <v>3.4319725198835943E-2</v>
      </c>
      <c r="AK403" s="20">
        <v>4.3055251199270297E-2</v>
      </c>
      <c r="AL403" s="20">
        <v>5.6355911452863068E-2</v>
      </c>
      <c r="AM403" s="20">
        <v>4.0006581978934128E-2</v>
      </c>
      <c r="AN403" s="20">
        <v>6.6893501699178667E-2</v>
      </c>
      <c r="AO403" s="20">
        <v>3.4244113387555772E-2</v>
      </c>
      <c r="AP403" s="20">
        <v>4.2895139334759122E-2</v>
      </c>
      <c r="AQ403" s="20">
        <v>5.7385218712278092E-2</v>
      </c>
      <c r="AS403" s="20">
        <v>4.2259486833574091E-2</v>
      </c>
      <c r="AT403" s="20">
        <v>6.3700328103614354E-2</v>
      </c>
    </row>
    <row r="404" spans="2:46" x14ac:dyDescent="0.35">
      <c r="B404" s="19" t="s">
        <v>232</v>
      </c>
      <c r="C404" s="20">
        <v>1.0827584236050051E-2</v>
      </c>
      <c r="D404" s="20">
        <v>2.439432216197681E-2</v>
      </c>
      <c r="E404" s="20">
        <v>2.5946029971152831E-2</v>
      </c>
      <c r="F404" s="20">
        <v>2.735294305813252E-3</v>
      </c>
      <c r="G404" s="20">
        <v>0</v>
      </c>
      <c r="H404" s="20">
        <v>7.0926154156351808E-3</v>
      </c>
      <c r="I404" s="20">
        <v>7.3860288157021354E-3</v>
      </c>
      <c r="K404" s="20">
        <v>1.208390847078317E-2</v>
      </c>
      <c r="L404" s="20">
        <v>9.6448530445165364E-3</v>
      </c>
      <c r="N404" s="20">
        <v>3.1047626024023001E-2</v>
      </c>
      <c r="O404" s="20">
        <v>1.557548439329094E-2</v>
      </c>
      <c r="P404" s="20">
        <v>1.6824617096045019E-2</v>
      </c>
      <c r="Q404" s="20">
        <v>9.5932915666400789E-3</v>
      </c>
      <c r="R404" s="20">
        <v>0</v>
      </c>
      <c r="S404" s="20">
        <v>4.6794235640443081E-3</v>
      </c>
      <c r="T404" s="20">
        <v>6.7176505890906863E-3</v>
      </c>
      <c r="U404" s="20">
        <v>1.1009220812350069E-2</v>
      </c>
      <c r="V404" s="20">
        <v>1.2693996208553771E-2</v>
      </c>
      <c r="W404" s="20">
        <v>7.0860677992222749E-3</v>
      </c>
      <c r="X404" s="20">
        <v>1.2130081049338619E-2</v>
      </c>
      <c r="Y404" s="20">
        <v>9.3807162996748898E-3</v>
      </c>
      <c r="AA404" s="20">
        <v>9.599409301488138E-3</v>
      </c>
      <c r="AB404" s="20">
        <v>1.0189466040151481E-2</v>
      </c>
      <c r="AC404" s="20">
        <v>5.9969787238649897E-3</v>
      </c>
      <c r="AD404" s="20">
        <v>1.7142118152735138E-2</v>
      </c>
      <c r="AF404" s="20">
        <v>1.0392195847955201E-2</v>
      </c>
      <c r="AG404" s="20">
        <v>1.0678276453160459E-2</v>
      </c>
      <c r="AI404" s="20">
        <v>0</v>
      </c>
      <c r="AJ404" s="20">
        <v>9.1102750984582322E-3</v>
      </c>
      <c r="AK404" s="20">
        <v>0</v>
      </c>
      <c r="AL404" s="20">
        <v>1.8281534986558941E-2</v>
      </c>
      <c r="AM404" s="20">
        <v>1.314138970581028E-2</v>
      </c>
      <c r="AN404" s="20">
        <v>1.7189168800454482E-2</v>
      </c>
      <c r="AO404" s="20">
        <v>1.736803952146334E-2</v>
      </c>
      <c r="AP404" s="20">
        <v>6.251182938110846E-3</v>
      </c>
      <c r="AQ404" s="20">
        <v>2.8238294082165081E-2</v>
      </c>
      <c r="AS404" s="20">
        <v>9.9751526652916769E-3</v>
      </c>
      <c r="AT404" s="20">
        <v>2.6936150105012151E-2</v>
      </c>
    </row>
    <row r="405" spans="2:46" x14ac:dyDescent="0.35">
      <c r="B405" s="19" t="s">
        <v>197</v>
      </c>
      <c r="C405" s="20">
        <v>2.521482807252699E-2</v>
      </c>
      <c r="D405" s="20">
        <v>3.6143094457843243E-2</v>
      </c>
      <c r="E405" s="20">
        <v>7.5439101880332843E-3</v>
      </c>
      <c r="F405" s="20">
        <v>3.0350122902268271E-2</v>
      </c>
      <c r="G405" s="20">
        <v>1.9058492819328279E-2</v>
      </c>
      <c r="H405" s="20">
        <v>7.1648986411945829E-3</v>
      </c>
      <c r="I405" s="20">
        <v>4.5156730729300917E-2</v>
      </c>
      <c r="K405" s="20">
        <v>2.398679554256862E-2</v>
      </c>
      <c r="L405" s="20">
        <v>2.560133458576053E-2</v>
      </c>
      <c r="N405" s="20">
        <v>1.7592092156919661E-2</v>
      </c>
      <c r="O405" s="20">
        <v>6.132640097021879E-2</v>
      </c>
      <c r="P405" s="20">
        <v>8.9739027578889154E-3</v>
      </c>
      <c r="Q405" s="20">
        <v>2.187176102300031E-2</v>
      </c>
      <c r="R405" s="20">
        <v>2.1971530405263159E-2</v>
      </c>
      <c r="S405" s="20">
        <v>3.8042836598567428E-2</v>
      </c>
      <c r="T405" s="20">
        <v>2.76084568582027E-2</v>
      </c>
      <c r="U405" s="20">
        <v>1.077973304685933E-2</v>
      </c>
      <c r="V405" s="20">
        <v>3.4423906492946632E-2</v>
      </c>
      <c r="W405" s="20">
        <v>3.7687245176552989E-2</v>
      </c>
      <c r="X405" s="20">
        <v>1.8278187200320761E-2</v>
      </c>
      <c r="Y405" s="20">
        <v>1.0217405556544511E-2</v>
      </c>
      <c r="AA405" s="20">
        <v>1.209774647063348E-2</v>
      </c>
      <c r="AB405" s="20">
        <v>1.8016276411465301E-2</v>
      </c>
      <c r="AC405" s="20">
        <v>2.894435912256416E-2</v>
      </c>
      <c r="AD405" s="20">
        <v>4.3736825009178797E-2</v>
      </c>
      <c r="AF405" s="20">
        <v>2.5879544649599531E-2</v>
      </c>
      <c r="AG405" s="20">
        <v>2.314771226885631E-2</v>
      </c>
      <c r="AI405" s="20">
        <v>1.341541455568696E-2</v>
      </c>
      <c r="AJ405" s="20">
        <v>2.1182572132848139E-2</v>
      </c>
      <c r="AK405" s="20">
        <v>2.97685214380531E-2</v>
      </c>
      <c r="AL405" s="20">
        <v>0</v>
      </c>
      <c r="AM405" s="20">
        <v>1.548070991882193E-2</v>
      </c>
      <c r="AN405" s="20">
        <v>0</v>
      </c>
      <c r="AO405" s="20">
        <v>4.3065830392877452E-2</v>
      </c>
      <c r="AP405" s="20">
        <v>8.775231401277421E-2</v>
      </c>
      <c r="AQ405" s="20">
        <v>3.6280720267032003E-2</v>
      </c>
      <c r="AS405" s="20">
        <v>1.677587783263389E-2</v>
      </c>
      <c r="AT405" s="20">
        <v>0.1846873188476767</v>
      </c>
    </row>
    <row r="407" spans="2:46" ht="101.5" x14ac:dyDescent="0.35">
      <c r="B407" s="17" t="s">
        <v>242</v>
      </c>
    </row>
    <row r="408" spans="2:46" x14ac:dyDescent="0.35">
      <c r="B408" s="18" t="s">
        <v>16</v>
      </c>
    </row>
    <row r="409" spans="2:46" x14ac:dyDescent="0.35">
      <c r="B409" s="19" t="s">
        <v>228</v>
      </c>
      <c r="C409" s="20">
        <v>0.48014929288071928</v>
      </c>
      <c r="D409" s="20">
        <v>0.36847370936042201</v>
      </c>
      <c r="E409" s="20">
        <v>0.48452599058054963</v>
      </c>
      <c r="F409" s="20">
        <v>0.51094887080696061</v>
      </c>
      <c r="G409" s="20">
        <v>0.51831198880936424</v>
      </c>
      <c r="H409" s="20">
        <v>0.52471355011585585</v>
      </c>
      <c r="I409" s="20">
        <v>0.46524441500513269</v>
      </c>
      <c r="K409" s="20">
        <v>0.46291106023871109</v>
      </c>
      <c r="L409" s="20">
        <v>0.49689988341627811</v>
      </c>
      <c r="N409" s="20">
        <v>0.51771969023553444</v>
      </c>
      <c r="O409" s="20">
        <v>0.35867365521225991</v>
      </c>
      <c r="P409" s="20">
        <v>0.49045905038155979</v>
      </c>
      <c r="Q409" s="20">
        <v>0.488452022022074</v>
      </c>
      <c r="R409" s="20">
        <v>0.51194265438874431</v>
      </c>
      <c r="S409" s="20">
        <v>0.5109510954871388</v>
      </c>
      <c r="T409" s="20">
        <v>0.49722955649262579</v>
      </c>
      <c r="U409" s="20">
        <v>0.43498419530508797</v>
      </c>
      <c r="V409" s="20">
        <v>0.46252761660334429</v>
      </c>
      <c r="W409" s="20">
        <v>0.4815156342694723</v>
      </c>
      <c r="X409" s="20">
        <v>0.51237224361336386</v>
      </c>
      <c r="Y409" s="20">
        <v>0.43568086304565112</v>
      </c>
      <c r="AA409" s="20">
        <v>0.49359779649509822</v>
      </c>
      <c r="AB409" s="20">
        <v>0.47151954952726771</v>
      </c>
      <c r="AC409" s="20">
        <v>0.475642889087461</v>
      </c>
      <c r="AD409" s="20">
        <v>0.47851578564888758</v>
      </c>
      <c r="AF409" s="20">
        <v>0.48205810378407032</v>
      </c>
      <c r="AG409" s="20">
        <v>0.4688640414792849</v>
      </c>
      <c r="AI409" s="20">
        <v>0.51372013860355414</v>
      </c>
      <c r="AJ409" s="20">
        <v>0.5020730647819005</v>
      </c>
      <c r="AK409" s="20">
        <v>0.4055323848296159</v>
      </c>
      <c r="AL409" s="20">
        <v>0.46554521133533627</v>
      </c>
      <c r="AM409" s="20">
        <v>0.50110597937936319</v>
      </c>
      <c r="AN409" s="20">
        <v>0.48240177046402227</v>
      </c>
      <c r="AO409" s="20">
        <v>0.41854837511118459</v>
      </c>
      <c r="AP409" s="20">
        <v>0.46078100474250677</v>
      </c>
      <c r="AQ409" s="20">
        <v>0.45170584499649108</v>
      </c>
      <c r="AS409" s="20">
        <v>0.48990471441320771</v>
      </c>
      <c r="AT409" s="20">
        <v>0.2957991869880302</v>
      </c>
    </row>
    <row r="410" spans="2:46" x14ac:dyDescent="0.35">
      <c r="B410" s="19" t="s">
        <v>229</v>
      </c>
      <c r="C410" s="20">
        <v>0.34258027125559409</v>
      </c>
      <c r="D410" s="20">
        <v>0.32425414419460369</v>
      </c>
      <c r="E410" s="20">
        <v>0.28662479715648398</v>
      </c>
      <c r="F410" s="20">
        <v>0.30446164036303691</v>
      </c>
      <c r="G410" s="20">
        <v>0.36820190873892272</v>
      </c>
      <c r="H410" s="20">
        <v>0.36196934388450841</v>
      </c>
      <c r="I410" s="20">
        <v>0.39734590724553892</v>
      </c>
      <c r="K410" s="20">
        <v>0.35241984341746191</v>
      </c>
      <c r="L410" s="20">
        <v>0.33324892432561443</v>
      </c>
      <c r="N410" s="20">
        <v>0.33814718197400079</v>
      </c>
      <c r="O410" s="20">
        <v>0.41948197497826661</v>
      </c>
      <c r="P410" s="20">
        <v>0.32512984216910418</v>
      </c>
      <c r="Q410" s="20">
        <v>0.32310888982573471</v>
      </c>
      <c r="R410" s="20">
        <v>0.34446188518477527</v>
      </c>
      <c r="S410" s="20">
        <v>0.28106924763399771</v>
      </c>
      <c r="T410" s="20">
        <v>0.30295652373287568</v>
      </c>
      <c r="U410" s="20">
        <v>0.35959414275973312</v>
      </c>
      <c r="V410" s="20">
        <v>0.33528417694346702</v>
      </c>
      <c r="W410" s="20">
        <v>0.37340725624831189</v>
      </c>
      <c r="X410" s="20">
        <v>0.34624883800722861</v>
      </c>
      <c r="Y410" s="20">
        <v>0.36982026320932831</v>
      </c>
      <c r="AA410" s="20">
        <v>0.36763952857565252</v>
      </c>
      <c r="AB410" s="20">
        <v>0.37473421056612238</v>
      </c>
      <c r="AC410" s="20">
        <v>0.32424763095126602</v>
      </c>
      <c r="AD410" s="20">
        <v>0.29796970465784978</v>
      </c>
      <c r="AF410" s="20">
        <v>0.34829429754590963</v>
      </c>
      <c r="AG410" s="20">
        <v>0.32269783816061232</v>
      </c>
      <c r="AI410" s="20">
        <v>0.33328349528458501</v>
      </c>
      <c r="AJ410" s="20">
        <v>0.38081957231212682</v>
      </c>
      <c r="AK410" s="20">
        <v>0.39887429494427612</v>
      </c>
      <c r="AL410" s="20">
        <v>0.2886254759899185</v>
      </c>
      <c r="AM410" s="20">
        <v>0.35973240160296222</v>
      </c>
      <c r="AN410" s="20">
        <v>0.41800719619080012</v>
      </c>
      <c r="AO410" s="20">
        <v>0.32287210433712399</v>
      </c>
      <c r="AP410" s="20">
        <v>0.29996787702032041</v>
      </c>
      <c r="AQ410" s="20">
        <v>0.2356068779515415</v>
      </c>
      <c r="AS410" s="20">
        <v>0.35107347029199348</v>
      </c>
      <c r="AT410" s="20">
        <v>0.18208263037830119</v>
      </c>
    </row>
    <row r="411" spans="2:46" ht="29" x14ac:dyDescent="0.35">
      <c r="B411" s="19" t="s">
        <v>230</v>
      </c>
      <c r="C411" s="20">
        <v>0.10685868122916339</v>
      </c>
      <c r="D411" s="20">
        <v>0.15567822520403771</v>
      </c>
      <c r="E411" s="20">
        <v>0.12602526096799821</v>
      </c>
      <c r="F411" s="20">
        <v>0.1247070211524753</v>
      </c>
      <c r="G411" s="20">
        <v>8.6985066933437827E-2</v>
      </c>
      <c r="H411" s="20">
        <v>8.3617572219916336E-2</v>
      </c>
      <c r="I411" s="20">
        <v>7.5960753755785607E-2</v>
      </c>
      <c r="K411" s="20">
        <v>0.11331800556452259</v>
      </c>
      <c r="L411" s="20">
        <v>0.1009856379029639</v>
      </c>
      <c r="N411" s="20">
        <v>7.8903814642153486E-2</v>
      </c>
      <c r="O411" s="20">
        <v>7.3770946656122743E-2</v>
      </c>
      <c r="P411" s="20">
        <v>0.1083739583482409</v>
      </c>
      <c r="Q411" s="20">
        <v>0.1229536550882231</v>
      </c>
      <c r="R411" s="20">
        <v>8.7810315029504496E-2</v>
      </c>
      <c r="S411" s="20">
        <v>0.13617013654800331</v>
      </c>
      <c r="T411" s="20">
        <v>0.1112202425025851</v>
      </c>
      <c r="U411" s="20">
        <v>0.1148924264446855</v>
      </c>
      <c r="V411" s="20">
        <v>0.1104352723421549</v>
      </c>
      <c r="W411" s="20">
        <v>8.8493686514177244E-2</v>
      </c>
      <c r="X411" s="20">
        <v>0.1192632154349819</v>
      </c>
      <c r="Y411" s="20">
        <v>0.1335474901112505</v>
      </c>
      <c r="AA411" s="20">
        <v>9.30890677132616E-2</v>
      </c>
      <c r="AB411" s="20">
        <v>9.9548317623639179E-2</v>
      </c>
      <c r="AC411" s="20">
        <v>0.11261939322662511</v>
      </c>
      <c r="AD411" s="20">
        <v>0.12494822237830321</v>
      </c>
      <c r="AF411" s="20">
        <v>0.10642285550786861</v>
      </c>
      <c r="AG411" s="20">
        <v>0.1086719279363573</v>
      </c>
      <c r="AI411" s="20">
        <v>0.1103625161499537</v>
      </c>
      <c r="AJ411" s="20">
        <v>7.0800088271641207E-2</v>
      </c>
      <c r="AK411" s="20">
        <v>0.1219881132973879</v>
      </c>
      <c r="AL411" s="20">
        <v>0.15745192027555671</v>
      </c>
      <c r="AM411" s="20">
        <v>8.3898173908528689E-2</v>
      </c>
      <c r="AN411" s="20">
        <v>6.4863306949505845E-2</v>
      </c>
      <c r="AO411" s="20">
        <v>0.1731312324300936</v>
      </c>
      <c r="AP411" s="20">
        <v>0.11953353279259241</v>
      </c>
      <c r="AQ411" s="20">
        <v>0.14105168932459869</v>
      </c>
      <c r="AS411" s="20">
        <v>0.1033798665792581</v>
      </c>
      <c r="AT411" s="20">
        <v>0.17259852106645929</v>
      </c>
    </row>
    <row r="412" spans="2:46" x14ac:dyDescent="0.35">
      <c r="B412" s="19" t="s">
        <v>231</v>
      </c>
      <c r="C412" s="20">
        <v>3.4659189708757233E-2</v>
      </c>
      <c r="D412" s="20">
        <v>9.3594824144887484E-2</v>
      </c>
      <c r="E412" s="20">
        <v>7.0173191559181447E-2</v>
      </c>
      <c r="F412" s="20">
        <v>3.2400603409438559E-2</v>
      </c>
      <c r="G412" s="20">
        <v>7.4618291464858613E-3</v>
      </c>
      <c r="H412" s="20">
        <v>9.4697490102628751E-3</v>
      </c>
      <c r="I412" s="20">
        <v>7.3511384321212373E-3</v>
      </c>
      <c r="K412" s="20">
        <v>4.054609687709005E-2</v>
      </c>
      <c r="L412" s="20">
        <v>2.9051829447439559E-2</v>
      </c>
      <c r="N412" s="20">
        <v>2.6514690265906339E-2</v>
      </c>
      <c r="O412" s="20">
        <v>4.2342740823594183E-2</v>
      </c>
      <c r="P412" s="20">
        <v>5.7943693974475213E-2</v>
      </c>
      <c r="Q412" s="20">
        <v>3.1173876327229531E-2</v>
      </c>
      <c r="R412" s="20">
        <v>2.9932009618178011E-2</v>
      </c>
      <c r="S412" s="20">
        <v>2.7612729654731522E-2</v>
      </c>
      <c r="T412" s="20">
        <v>2.6519502640347841E-2</v>
      </c>
      <c r="U412" s="20">
        <v>6.0327734326956498E-2</v>
      </c>
      <c r="V412" s="20">
        <v>5.4452329485087443E-2</v>
      </c>
      <c r="W412" s="20">
        <v>1.267676978697508E-2</v>
      </c>
      <c r="X412" s="20">
        <v>2.2115702944425809E-2</v>
      </c>
      <c r="Y412" s="20">
        <v>3.3805985097889513E-2</v>
      </c>
      <c r="AA412" s="20">
        <v>3.1722069296064963E-2</v>
      </c>
      <c r="AB412" s="20">
        <v>2.3339246724801751E-2</v>
      </c>
      <c r="AC412" s="20">
        <v>4.1803837059614053E-2</v>
      </c>
      <c r="AD412" s="20">
        <v>4.2715329604748463E-2</v>
      </c>
      <c r="AF412" s="20">
        <v>2.5602692553045248E-2</v>
      </c>
      <c r="AG412" s="20">
        <v>7.0545290745457151E-2</v>
      </c>
      <c r="AI412" s="20">
        <v>2.5164668742917E-2</v>
      </c>
      <c r="AJ412" s="20">
        <v>2.4681859585532689E-2</v>
      </c>
      <c r="AK412" s="20">
        <v>2.90913487121718E-2</v>
      </c>
      <c r="AL412" s="20">
        <v>6.9385222844403197E-2</v>
      </c>
      <c r="AM412" s="20">
        <v>3.0496548726501271E-2</v>
      </c>
      <c r="AN412" s="20">
        <v>3.4727726395671669E-2</v>
      </c>
      <c r="AO412" s="20">
        <v>2.657019549291223E-2</v>
      </c>
      <c r="AP412" s="20">
        <v>1.1299310420612919E-2</v>
      </c>
      <c r="AQ412" s="20">
        <v>0.1015943084718879</v>
      </c>
      <c r="AS412" s="20">
        <v>2.9772354678657319E-2</v>
      </c>
      <c r="AT412" s="20">
        <v>0.12700666565111551</v>
      </c>
    </row>
    <row r="413" spans="2:46" x14ac:dyDescent="0.35">
      <c r="B413" s="19" t="s">
        <v>232</v>
      </c>
      <c r="C413" s="20">
        <v>1.010670366857009E-2</v>
      </c>
      <c r="D413" s="20">
        <v>2.157379112487769E-2</v>
      </c>
      <c r="E413" s="20">
        <v>2.165620837926361E-2</v>
      </c>
      <c r="F413" s="20">
        <v>0</v>
      </c>
      <c r="G413" s="20">
        <v>2.5554411946226031E-3</v>
      </c>
      <c r="H413" s="20">
        <v>6.7157740023967311E-3</v>
      </c>
      <c r="I413" s="20">
        <v>9.7081494973975547E-3</v>
      </c>
      <c r="K413" s="20">
        <v>1.020035775197582E-2</v>
      </c>
      <c r="L413" s="20">
        <v>1.00563060017672E-2</v>
      </c>
      <c r="N413" s="20">
        <v>5.1783571859274563E-3</v>
      </c>
      <c r="O413" s="20">
        <v>1.4478518703937409E-2</v>
      </c>
      <c r="P413" s="20">
        <v>8.6800236706795573E-3</v>
      </c>
      <c r="Q413" s="20">
        <v>1.2439795713738291E-2</v>
      </c>
      <c r="R413" s="20">
        <v>3.8816053735348109E-3</v>
      </c>
      <c r="S413" s="20">
        <v>6.1539540775613398E-3</v>
      </c>
      <c r="T413" s="20">
        <v>1.9805578782817381E-2</v>
      </c>
      <c r="U413" s="20">
        <v>9.3906203346824698E-3</v>
      </c>
      <c r="V413" s="20">
        <v>1.660459861456156E-2</v>
      </c>
      <c r="W413" s="20">
        <v>1.0584846765262151E-2</v>
      </c>
      <c r="X413" s="20">
        <v>0</v>
      </c>
      <c r="Y413" s="20">
        <v>1.5807736192921178E-2</v>
      </c>
      <c r="AA413" s="20">
        <v>1.439176747900269E-3</v>
      </c>
      <c r="AB413" s="20">
        <v>1.07725644872244E-2</v>
      </c>
      <c r="AC413" s="20">
        <v>1.2258946389656191E-2</v>
      </c>
      <c r="AD413" s="20">
        <v>1.6936165622903079E-2</v>
      </c>
      <c r="AF413" s="20">
        <v>9.3604127097290553E-3</v>
      </c>
      <c r="AG413" s="20">
        <v>1.321191021444027E-2</v>
      </c>
      <c r="AI413" s="20">
        <v>1.0494386375643891E-2</v>
      </c>
      <c r="AJ413" s="20">
        <v>1.9788863580651249E-3</v>
      </c>
      <c r="AK413" s="20">
        <v>1.4662805995996059E-2</v>
      </c>
      <c r="AL413" s="20">
        <v>1.8992169554785391E-2</v>
      </c>
      <c r="AM413" s="20">
        <v>8.8216471568610677E-3</v>
      </c>
      <c r="AN413" s="20">
        <v>0</v>
      </c>
      <c r="AO413" s="20">
        <v>6.4068510886951336E-3</v>
      </c>
      <c r="AP413" s="20">
        <v>5.0795963506693794E-3</v>
      </c>
      <c r="AQ413" s="20">
        <v>4.1204590366127329E-2</v>
      </c>
      <c r="AS413" s="20">
        <v>9.7224482240531301E-3</v>
      </c>
      <c r="AT413" s="20">
        <v>1.7368053847097539E-2</v>
      </c>
    </row>
    <row r="414" spans="2:46" x14ac:dyDescent="0.35">
      <c r="B414" s="19" t="s">
        <v>197</v>
      </c>
      <c r="C414" s="20">
        <v>2.5645861257195739E-2</v>
      </c>
      <c r="D414" s="20">
        <v>3.6425305971171378E-2</v>
      </c>
      <c r="E414" s="20">
        <v>1.0994551356523059E-2</v>
      </c>
      <c r="F414" s="20">
        <v>2.748186426808847E-2</v>
      </c>
      <c r="G414" s="20">
        <v>1.6483765177166852E-2</v>
      </c>
      <c r="H414" s="20">
        <v>1.351401076705998E-2</v>
      </c>
      <c r="I414" s="20">
        <v>4.4389636064023921E-2</v>
      </c>
      <c r="K414" s="20">
        <v>2.060463615023864E-2</v>
      </c>
      <c r="L414" s="20">
        <v>2.9757418905936681E-2</v>
      </c>
      <c r="N414" s="20">
        <v>3.3536265696477427E-2</v>
      </c>
      <c r="O414" s="20">
        <v>9.1252163625819255E-2</v>
      </c>
      <c r="P414" s="20">
        <v>9.4134314559400686E-3</v>
      </c>
      <c r="Q414" s="20">
        <v>2.187176102300031E-2</v>
      </c>
      <c r="R414" s="20">
        <v>2.1971530405263159E-2</v>
      </c>
      <c r="S414" s="20">
        <v>3.8042836598567428E-2</v>
      </c>
      <c r="T414" s="20">
        <v>4.2268595848748397E-2</v>
      </c>
      <c r="U414" s="20">
        <v>2.08108808288546E-2</v>
      </c>
      <c r="V414" s="20">
        <v>2.0696006011384611E-2</v>
      </c>
      <c r="W414" s="20">
        <v>3.332180641580125E-2</v>
      </c>
      <c r="X414" s="20">
        <v>0</v>
      </c>
      <c r="Y414" s="20">
        <v>1.1337662342959239E-2</v>
      </c>
      <c r="AA414" s="20">
        <v>1.251236117202255E-2</v>
      </c>
      <c r="AB414" s="20">
        <v>2.008611107094448E-2</v>
      </c>
      <c r="AC414" s="20">
        <v>3.3427303285377859E-2</v>
      </c>
      <c r="AD414" s="20">
        <v>3.8914792087307831E-2</v>
      </c>
      <c r="AF414" s="20">
        <v>2.826163789937711E-2</v>
      </c>
      <c r="AG414" s="20">
        <v>1.600899146384805E-2</v>
      </c>
      <c r="AI414" s="20">
        <v>6.9747948433462621E-3</v>
      </c>
      <c r="AJ414" s="20">
        <v>1.9646528690733651E-2</v>
      </c>
      <c r="AK414" s="20">
        <v>2.985105222055226E-2</v>
      </c>
      <c r="AL414" s="20">
        <v>0</v>
      </c>
      <c r="AM414" s="20">
        <v>1.5945249225783598E-2</v>
      </c>
      <c r="AN414" s="20">
        <v>0</v>
      </c>
      <c r="AO414" s="20">
        <v>5.2471241539990568E-2</v>
      </c>
      <c r="AP414" s="20">
        <v>0.1033386786732981</v>
      </c>
      <c r="AQ414" s="20">
        <v>2.8836688889353399E-2</v>
      </c>
      <c r="AS414" s="20">
        <v>1.614714581283035E-2</v>
      </c>
      <c r="AT414" s="20">
        <v>0.205144942068996</v>
      </c>
    </row>
    <row r="416" spans="2:46" ht="72.5" x14ac:dyDescent="0.35">
      <c r="B416" s="17" t="s">
        <v>243</v>
      </c>
    </row>
    <row r="417" spans="2:46" x14ac:dyDescent="0.35">
      <c r="B417" s="18" t="s">
        <v>16</v>
      </c>
    </row>
    <row r="418" spans="2:46" ht="29" x14ac:dyDescent="0.35">
      <c r="B418" s="19" t="s">
        <v>244</v>
      </c>
      <c r="C418" s="20">
        <v>0.44628192413977641</v>
      </c>
      <c r="D418" s="20">
        <v>0.30540201641455261</v>
      </c>
      <c r="E418" s="20">
        <v>0.36775247875830819</v>
      </c>
      <c r="F418" s="20">
        <v>0.39059076862803732</v>
      </c>
      <c r="G418" s="20">
        <v>0.46526237049468983</v>
      </c>
      <c r="H418" s="20">
        <v>0.51934653144698695</v>
      </c>
      <c r="I418" s="20">
        <v>0.58471622370453746</v>
      </c>
      <c r="K418" s="20">
        <v>0.43697143897750979</v>
      </c>
      <c r="L418" s="20">
        <v>0.45718550886544618</v>
      </c>
      <c r="N418" s="20">
        <v>0.43388244576733659</v>
      </c>
      <c r="O418" s="20">
        <v>0.47342360988261378</v>
      </c>
      <c r="P418" s="20">
        <v>0.42127326760166489</v>
      </c>
      <c r="Q418" s="20">
        <v>0.4540418093723968</v>
      </c>
      <c r="R418" s="20">
        <v>0.46806923658782612</v>
      </c>
      <c r="S418" s="20">
        <v>0.41699847366744369</v>
      </c>
      <c r="T418" s="20">
        <v>0.47596712424492871</v>
      </c>
      <c r="U418" s="20">
        <v>0.46933064987060252</v>
      </c>
      <c r="V418" s="20">
        <v>0.44875222436085849</v>
      </c>
      <c r="W418" s="20">
        <v>0.45294885754126007</v>
      </c>
      <c r="X418" s="20">
        <v>0.45580207071676099</v>
      </c>
      <c r="Y418" s="20">
        <v>0.39143434774474622</v>
      </c>
      <c r="AA418" s="20">
        <v>0.4887398732630211</v>
      </c>
      <c r="AB418" s="20">
        <v>0.49322253895204959</v>
      </c>
      <c r="AC418" s="20">
        <v>0.42435844305225351</v>
      </c>
      <c r="AD418" s="20">
        <v>0.37128535048762568</v>
      </c>
      <c r="AF418" s="20">
        <v>0.46584893246513509</v>
      </c>
      <c r="AG418" s="20">
        <v>0.37025834971744342</v>
      </c>
      <c r="AI418" s="20">
        <v>0.44774702183194548</v>
      </c>
      <c r="AJ418" s="20">
        <v>0.47939322633330861</v>
      </c>
      <c r="AK418" s="20">
        <v>0.52997652959928354</v>
      </c>
      <c r="AL418" s="20">
        <v>0.4435118974247938</v>
      </c>
      <c r="AM418" s="20">
        <v>0.40573411168136447</v>
      </c>
      <c r="AN418" s="20">
        <v>0.43436460572527641</v>
      </c>
      <c r="AO418" s="20">
        <v>0.40636258051357271</v>
      </c>
      <c r="AP418" s="20">
        <v>0.51799361642213559</v>
      </c>
      <c r="AQ418" s="20">
        <v>0.33747043187886833</v>
      </c>
      <c r="AS418" s="20">
        <v>0.44909310813128012</v>
      </c>
      <c r="AT418" s="20">
        <v>0.39315843123978739</v>
      </c>
    </row>
    <row r="419" spans="2:46" ht="29" x14ac:dyDescent="0.35">
      <c r="B419" s="19" t="s">
        <v>245</v>
      </c>
      <c r="C419" s="20">
        <v>0.39168572628551102</v>
      </c>
      <c r="D419" s="20">
        <v>0.32070257841633021</v>
      </c>
      <c r="E419" s="20">
        <v>0.30469429758225958</v>
      </c>
      <c r="F419" s="20">
        <v>0.36118304321932732</v>
      </c>
      <c r="G419" s="20">
        <v>0.38158987489450669</v>
      </c>
      <c r="H419" s="20">
        <v>0.46748533937826853</v>
      </c>
      <c r="I419" s="20">
        <v>0.4916292940249925</v>
      </c>
      <c r="K419" s="20">
        <v>0.37210011685591499</v>
      </c>
      <c r="L419" s="20">
        <v>0.41029048932957002</v>
      </c>
      <c r="N419" s="20">
        <v>0.42242253732538032</v>
      </c>
      <c r="O419" s="20">
        <v>0.42658034172784481</v>
      </c>
      <c r="P419" s="20">
        <v>0.41937557902207218</v>
      </c>
      <c r="Q419" s="20">
        <v>0.41742350769311592</v>
      </c>
      <c r="R419" s="20">
        <v>0.36726841432909679</v>
      </c>
      <c r="S419" s="20">
        <v>0.38982557905576221</v>
      </c>
      <c r="T419" s="20">
        <v>0.3805082436808187</v>
      </c>
      <c r="U419" s="20">
        <v>0.36163875648496052</v>
      </c>
      <c r="V419" s="20">
        <v>0.33442327871191829</v>
      </c>
      <c r="W419" s="20">
        <v>0.40187065190577331</v>
      </c>
      <c r="X419" s="20">
        <v>0.47829929801220622</v>
      </c>
      <c r="Y419" s="20">
        <v>0.39034279122026388</v>
      </c>
      <c r="AA419" s="20">
        <v>0.41286464123561079</v>
      </c>
      <c r="AB419" s="20">
        <v>0.46308620616215479</v>
      </c>
      <c r="AC419" s="20">
        <v>0.37862450437360312</v>
      </c>
      <c r="AD419" s="20">
        <v>0.30627685689980377</v>
      </c>
      <c r="AF419" s="20">
        <v>0.40817525068440008</v>
      </c>
      <c r="AG419" s="20">
        <v>0.32675618493386432</v>
      </c>
      <c r="AI419" s="20">
        <v>0.41328804185861112</v>
      </c>
      <c r="AJ419" s="20">
        <v>0.38291983332548812</v>
      </c>
      <c r="AK419" s="20">
        <v>0.43394074457445447</v>
      </c>
      <c r="AL419" s="20">
        <v>0.42097521475791161</v>
      </c>
      <c r="AM419" s="20">
        <v>0.36562131978082718</v>
      </c>
      <c r="AN419" s="20">
        <v>0.37433391472919619</v>
      </c>
      <c r="AO419" s="20">
        <v>0.38203602909647177</v>
      </c>
      <c r="AP419" s="20">
        <v>0.40183138700140431</v>
      </c>
      <c r="AQ419" s="20">
        <v>0.38561171421767998</v>
      </c>
      <c r="AS419" s="20">
        <v>0.40016777992390679</v>
      </c>
      <c r="AT419" s="20">
        <v>0.23139870217094091</v>
      </c>
    </row>
    <row r="420" spans="2:46" ht="43.5" x14ac:dyDescent="0.35">
      <c r="B420" s="19" t="s">
        <v>246</v>
      </c>
      <c r="C420" s="20">
        <v>0.16894356381737011</v>
      </c>
      <c r="D420" s="20">
        <v>0.188325753582674</v>
      </c>
      <c r="E420" s="20">
        <v>0.2134017238698461</v>
      </c>
      <c r="F420" s="20">
        <v>0.22350381580890699</v>
      </c>
      <c r="G420" s="20">
        <v>0.14795859524114141</v>
      </c>
      <c r="H420" s="20">
        <v>0.14437287554965669</v>
      </c>
      <c r="I420" s="20">
        <v>0.10914513414673541</v>
      </c>
      <c r="K420" s="20">
        <v>0.16418567155998159</v>
      </c>
      <c r="L420" s="20">
        <v>0.174275461970754</v>
      </c>
      <c r="N420" s="20">
        <v>0.18154765932620251</v>
      </c>
      <c r="O420" s="20">
        <v>0.17147608694409999</v>
      </c>
      <c r="P420" s="20">
        <v>0.15557918333699899</v>
      </c>
      <c r="Q420" s="20">
        <v>0.15560481315450711</v>
      </c>
      <c r="R420" s="20">
        <v>0.17780126988373049</v>
      </c>
      <c r="S420" s="20">
        <v>0.14830491877641391</v>
      </c>
      <c r="T420" s="20">
        <v>0.19874099066021131</v>
      </c>
      <c r="U420" s="20">
        <v>0.19793759211675341</v>
      </c>
      <c r="V420" s="20">
        <v>0.1840422714716381</v>
      </c>
      <c r="W420" s="20">
        <v>0.1635377756032475</v>
      </c>
      <c r="X420" s="20">
        <v>0.15173732135728521</v>
      </c>
      <c r="Y420" s="20">
        <v>0.1237920433330529</v>
      </c>
      <c r="AA420" s="20">
        <v>0.1768781247349599</v>
      </c>
      <c r="AB420" s="20">
        <v>0.1512064838023412</v>
      </c>
      <c r="AC420" s="20">
        <v>0.19432187686973121</v>
      </c>
      <c r="AD420" s="20">
        <v>0.15759390961270001</v>
      </c>
      <c r="AF420" s="20">
        <v>0.15664095213004289</v>
      </c>
      <c r="AG420" s="20">
        <v>0.2157574296800901</v>
      </c>
      <c r="AI420" s="20">
        <v>0.19564094763808809</v>
      </c>
      <c r="AJ420" s="20">
        <v>0.18348394251294131</v>
      </c>
      <c r="AK420" s="20">
        <v>0.15207362854945411</v>
      </c>
      <c r="AL420" s="20">
        <v>0.18824540052346231</v>
      </c>
      <c r="AM420" s="20">
        <v>0.14112623150221359</v>
      </c>
      <c r="AN420" s="20">
        <v>0.19425223635930111</v>
      </c>
      <c r="AO420" s="20">
        <v>0.1856164975959198</v>
      </c>
      <c r="AP420" s="20">
        <v>0.15125379073302911</v>
      </c>
      <c r="AQ420" s="20">
        <v>0.13364861179294329</v>
      </c>
      <c r="AS420" s="20">
        <v>0.16597750398416039</v>
      </c>
      <c r="AT420" s="20">
        <v>0.22499377574468479</v>
      </c>
    </row>
    <row r="421" spans="2:46" ht="43.5" x14ac:dyDescent="0.35">
      <c r="B421" s="19" t="s">
        <v>247</v>
      </c>
      <c r="C421" s="20">
        <v>0.3107147561468418</v>
      </c>
      <c r="D421" s="20">
        <v>0.30141675941124019</v>
      </c>
      <c r="E421" s="20">
        <v>0.26622091239205131</v>
      </c>
      <c r="F421" s="20">
        <v>0.29395394455752</v>
      </c>
      <c r="G421" s="20">
        <v>0.32629434164245819</v>
      </c>
      <c r="H421" s="20">
        <v>0.34875583050795811</v>
      </c>
      <c r="I421" s="20">
        <v>0.3284550096046791</v>
      </c>
      <c r="K421" s="20">
        <v>0.28335212003691412</v>
      </c>
      <c r="L421" s="20">
        <v>0.33554778484013492</v>
      </c>
      <c r="N421" s="20">
        <v>0.39308290391177558</v>
      </c>
      <c r="O421" s="20">
        <v>0.34487318005335221</v>
      </c>
      <c r="P421" s="20">
        <v>0.33901839725367727</v>
      </c>
      <c r="Q421" s="20">
        <v>0.24842136204989479</v>
      </c>
      <c r="R421" s="20">
        <v>0.33643757311051919</v>
      </c>
      <c r="S421" s="20">
        <v>0.27583115876151371</v>
      </c>
      <c r="T421" s="20">
        <v>0.26271371238114788</v>
      </c>
      <c r="U421" s="20">
        <v>0.2744013851730876</v>
      </c>
      <c r="V421" s="20">
        <v>0.26631557310588289</v>
      </c>
      <c r="W421" s="20">
        <v>0.32339092684468662</v>
      </c>
      <c r="X421" s="20">
        <v>0.31065512189957578</v>
      </c>
      <c r="Y421" s="20">
        <v>0.35313686049174631</v>
      </c>
      <c r="AA421" s="20">
        <v>0.33555223529562311</v>
      </c>
      <c r="AB421" s="20">
        <v>0.35681780198383012</v>
      </c>
      <c r="AC421" s="20">
        <v>0.25814063187699188</v>
      </c>
      <c r="AD421" s="20">
        <v>0.28172461577583202</v>
      </c>
      <c r="AF421" s="20">
        <v>0.31582755500235771</v>
      </c>
      <c r="AG421" s="20">
        <v>0.29285726560603148</v>
      </c>
      <c r="AI421" s="20">
        <v>0.32138762548110072</v>
      </c>
      <c r="AJ421" s="20">
        <v>0.29634572827525901</v>
      </c>
      <c r="AK421" s="20">
        <v>0.34717191820195309</v>
      </c>
      <c r="AL421" s="20">
        <v>0.32985270209259637</v>
      </c>
      <c r="AM421" s="20">
        <v>0.32570879972108763</v>
      </c>
      <c r="AN421" s="20">
        <v>0.29949875675679699</v>
      </c>
      <c r="AO421" s="20">
        <v>0.25576114104288122</v>
      </c>
      <c r="AP421" s="20">
        <v>0.28356675400341069</v>
      </c>
      <c r="AQ421" s="20">
        <v>0.33216569249430139</v>
      </c>
      <c r="AS421" s="20">
        <v>0.31665806477051128</v>
      </c>
      <c r="AT421" s="20">
        <v>0.19840289238190001</v>
      </c>
    </row>
    <row r="422" spans="2:46" ht="43.5" x14ac:dyDescent="0.35">
      <c r="B422" s="19" t="s">
        <v>248</v>
      </c>
      <c r="C422" s="20">
        <v>0.1456636368859367</v>
      </c>
      <c r="D422" s="20">
        <v>0.1082690930612358</v>
      </c>
      <c r="E422" s="20">
        <v>0.15376365208269069</v>
      </c>
      <c r="F422" s="20">
        <v>0.138338631667349</v>
      </c>
      <c r="G422" s="20">
        <v>0.14647860742642899</v>
      </c>
      <c r="H422" s="20">
        <v>0.16888057334455539</v>
      </c>
      <c r="I422" s="20">
        <v>0.1537615488034359</v>
      </c>
      <c r="K422" s="20">
        <v>0.1520608513712533</v>
      </c>
      <c r="L422" s="20">
        <v>0.13897228638628059</v>
      </c>
      <c r="N422" s="20">
        <v>0.13426275545028449</v>
      </c>
      <c r="O422" s="20">
        <v>0.15274950310021501</v>
      </c>
      <c r="P422" s="20">
        <v>0.17317415299629529</v>
      </c>
      <c r="Q422" s="20">
        <v>0.1252814297509999</v>
      </c>
      <c r="R422" s="20">
        <v>0.1282227229839239</v>
      </c>
      <c r="S422" s="20">
        <v>0.10479319719450959</v>
      </c>
      <c r="T422" s="20">
        <v>0.17613122400485601</v>
      </c>
      <c r="U422" s="20">
        <v>0.13109362131005869</v>
      </c>
      <c r="V422" s="20">
        <v>0.12258722842448599</v>
      </c>
      <c r="W422" s="20">
        <v>0.1721564350348134</v>
      </c>
      <c r="X422" s="20">
        <v>0.1866663478081757</v>
      </c>
      <c r="Y422" s="20">
        <v>0.1582185067180237</v>
      </c>
      <c r="AA422" s="20">
        <v>0.135240136665885</v>
      </c>
      <c r="AB422" s="20">
        <v>0.16824932601035139</v>
      </c>
      <c r="AC422" s="20">
        <v>0.12847142627175309</v>
      </c>
      <c r="AD422" s="20">
        <v>0.14951043313199661</v>
      </c>
      <c r="AF422" s="20">
        <v>0.14584509944699189</v>
      </c>
      <c r="AG422" s="20">
        <v>0.14549634129458941</v>
      </c>
      <c r="AI422" s="20">
        <v>0.14261414975549319</v>
      </c>
      <c r="AJ422" s="20">
        <v>0.1248826883244622</v>
      </c>
      <c r="AK422" s="20">
        <v>0.1738464520817663</v>
      </c>
      <c r="AL422" s="20">
        <v>0.12135997138624149</v>
      </c>
      <c r="AM422" s="20">
        <v>0.17397060619037291</v>
      </c>
      <c r="AN422" s="20">
        <v>0.17711488867813749</v>
      </c>
      <c r="AO422" s="20">
        <v>0.17273243180322759</v>
      </c>
      <c r="AP422" s="20">
        <v>0.1004888618418073</v>
      </c>
      <c r="AQ422" s="20">
        <v>0.15341555360320999</v>
      </c>
      <c r="AS422" s="20">
        <v>0.1448367121093295</v>
      </c>
      <c r="AT422" s="20">
        <v>0.16129019588445259</v>
      </c>
    </row>
    <row r="423" spans="2:46" ht="43.5" x14ac:dyDescent="0.35">
      <c r="B423" s="19" t="s">
        <v>249</v>
      </c>
      <c r="C423" s="20">
        <v>0.1521085391922164</v>
      </c>
      <c r="D423" s="20">
        <v>0.14498277312310559</v>
      </c>
      <c r="E423" s="20">
        <v>0.1673802516605247</v>
      </c>
      <c r="F423" s="20">
        <v>0.1396028575963579</v>
      </c>
      <c r="G423" s="20">
        <v>0.1448650747345209</v>
      </c>
      <c r="H423" s="20">
        <v>0.17700906599725941</v>
      </c>
      <c r="I423" s="20">
        <v>0.14382623142603909</v>
      </c>
      <c r="K423" s="20">
        <v>0.1502885300536248</v>
      </c>
      <c r="L423" s="20">
        <v>0.15350858974351589</v>
      </c>
      <c r="N423" s="20">
        <v>0.1032036618529393</v>
      </c>
      <c r="O423" s="20">
        <v>0.1596238047760915</v>
      </c>
      <c r="P423" s="20">
        <v>0.165589699710745</v>
      </c>
      <c r="Q423" s="20">
        <v>0.11432393994243251</v>
      </c>
      <c r="R423" s="20">
        <v>0.16398523576111401</v>
      </c>
      <c r="S423" s="20">
        <v>0.14692275633625951</v>
      </c>
      <c r="T423" s="20">
        <v>0.1890418868415587</v>
      </c>
      <c r="U423" s="20">
        <v>0.13942699567774131</v>
      </c>
      <c r="V423" s="20">
        <v>0.13813374359114561</v>
      </c>
      <c r="W423" s="20">
        <v>0.18864496803537009</v>
      </c>
      <c r="X423" s="20">
        <v>0.16551292042896351</v>
      </c>
      <c r="Y423" s="20">
        <v>0.13864010635946339</v>
      </c>
      <c r="AA423" s="20">
        <v>0.15418157696817791</v>
      </c>
      <c r="AB423" s="20">
        <v>0.147271159586749</v>
      </c>
      <c r="AC423" s="20">
        <v>0.16085104058419469</v>
      </c>
      <c r="AD423" s="20">
        <v>0.14670877782592359</v>
      </c>
      <c r="AF423" s="20">
        <v>0.15298746036048161</v>
      </c>
      <c r="AG423" s="20">
        <v>0.15180042114316439</v>
      </c>
      <c r="AI423" s="20">
        <v>0.13288710675292131</v>
      </c>
      <c r="AJ423" s="20">
        <v>0.14419285598100831</v>
      </c>
      <c r="AK423" s="20">
        <v>0.1210294544731073</v>
      </c>
      <c r="AL423" s="20">
        <v>0.19387390092566131</v>
      </c>
      <c r="AM423" s="20">
        <v>0.17844624436376341</v>
      </c>
      <c r="AN423" s="20">
        <v>0.1225419128776066</v>
      </c>
      <c r="AO423" s="20">
        <v>0.1522367606442529</v>
      </c>
      <c r="AP423" s="20">
        <v>0.1202422688461225</v>
      </c>
      <c r="AQ423" s="20">
        <v>0.1594424517776957</v>
      </c>
      <c r="AS423" s="20">
        <v>0.1521019177655373</v>
      </c>
      <c r="AT423" s="20">
        <v>0.15223366558530849</v>
      </c>
    </row>
    <row r="424" spans="2:46" ht="43.5" x14ac:dyDescent="0.35">
      <c r="B424" s="19" t="s">
        <v>250</v>
      </c>
      <c r="C424" s="20">
        <v>0.30167753986927848</v>
      </c>
      <c r="D424" s="20">
        <v>0.30612806493487388</v>
      </c>
      <c r="E424" s="20">
        <v>0.25168502019942929</v>
      </c>
      <c r="F424" s="20">
        <v>0.28696357362392111</v>
      </c>
      <c r="G424" s="20">
        <v>0.34369609003614138</v>
      </c>
      <c r="H424" s="20">
        <v>0.30570375746195771</v>
      </c>
      <c r="I424" s="20">
        <v>0.31442663418273709</v>
      </c>
      <c r="K424" s="20">
        <v>0.29614042335616109</v>
      </c>
      <c r="L424" s="20">
        <v>0.30830939507636401</v>
      </c>
      <c r="N424" s="20">
        <v>0.27970104688001363</v>
      </c>
      <c r="O424" s="20">
        <v>0.26171188948869678</v>
      </c>
      <c r="P424" s="20">
        <v>0.31610023573816137</v>
      </c>
      <c r="Q424" s="20">
        <v>0.36712271249135042</v>
      </c>
      <c r="R424" s="20">
        <v>0.30152357179012118</v>
      </c>
      <c r="S424" s="20">
        <v>0.29454942373932408</v>
      </c>
      <c r="T424" s="20">
        <v>0.23957724360114541</v>
      </c>
      <c r="U424" s="20">
        <v>0.30371865928548891</v>
      </c>
      <c r="V424" s="20">
        <v>0.28964150149977619</v>
      </c>
      <c r="W424" s="20">
        <v>0.35344208468005739</v>
      </c>
      <c r="X424" s="20">
        <v>0.25654985275016567</v>
      </c>
      <c r="Y424" s="20">
        <v>0.33661158093276528</v>
      </c>
      <c r="AA424" s="20">
        <v>0.30884708936086142</v>
      </c>
      <c r="AB424" s="20">
        <v>0.30448595570141801</v>
      </c>
      <c r="AC424" s="20">
        <v>0.29404881014189282</v>
      </c>
      <c r="AD424" s="20">
        <v>0.29714415232140662</v>
      </c>
      <c r="AF424" s="20">
        <v>0.29738102008543671</v>
      </c>
      <c r="AG424" s="20">
        <v>0.31766229001952723</v>
      </c>
      <c r="AI424" s="20">
        <v>0.33533468705356589</v>
      </c>
      <c r="AJ424" s="20">
        <v>0.30119513519466479</v>
      </c>
      <c r="AK424" s="20">
        <v>0.36590824399922278</v>
      </c>
      <c r="AL424" s="20">
        <v>0.32455356596032559</v>
      </c>
      <c r="AM424" s="20">
        <v>0.29614656063005851</v>
      </c>
      <c r="AN424" s="20">
        <v>0.31988528598176341</v>
      </c>
      <c r="AO424" s="20">
        <v>0.25077968980770909</v>
      </c>
      <c r="AP424" s="20">
        <v>0.24879567828482191</v>
      </c>
      <c r="AQ424" s="20">
        <v>0.2756399814157508</v>
      </c>
      <c r="AS424" s="20">
        <v>0.30917197286910481</v>
      </c>
      <c r="AT424" s="20">
        <v>0.16005377583996061</v>
      </c>
    </row>
    <row r="425" spans="2:46" ht="43.5" x14ac:dyDescent="0.35">
      <c r="B425" s="19" t="s">
        <v>251</v>
      </c>
      <c r="C425" s="20">
        <v>8.5251345858550112E-2</v>
      </c>
      <c r="D425" s="20">
        <v>0.1102965290715387</v>
      </c>
      <c r="E425" s="20">
        <v>0.1206447656954875</v>
      </c>
      <c r="F425" s="20">
        <v>0.1070911195626153</v>
      </c>
      <c r="G425" s="20">
        <v>0.1091865453196402</v>
      </c>
      <c r="H425" s="20">
        <v>4.7880173726868883E-2</v>
      </c>
      <c r="I425" s="20">
        <v>2.7799906645863411E-2</v>
      </c>
      <c r="K425" s="20">
        <v>8.4075242444602266E-2</v>
      </c>
      <c r="L425" s="20">
        <v>8.6745974217913288E-2</v>
      </c>
      <c r="N425" s="20">
        <v>9.0005015466050858E-2</v>
      </c>
      <c r="O425" s="20">
        <v>0.13227534869836191</v>
      </c>
      <c r="P425" s="20">
        <v>8.8353595847738595E-2</v>
      </c>
      <c r="Q425" s="20">
        <v>7.5590890073476774E-2</v>
      </c>
      <c r="R425" s="20">
        <v>8.100607977457841E-2</v>
      </c>
      <c r="S425" s="20">
        <v>7.8679387467826586E-2</v>
      </c>
      <c r="T425" s="20">
        <v>7.1910902052576178E-2</v>
      </c>
      <c r="U425" s="20">
        <v>0.1241427575234193</v>
      </c>
      <c r="V425" s="20">
        <v>9.4400225969698673E-2</v>
      </c>
      <c r="W425" s="20">
        <v>4.6392912329452488E-2</v>
      </c>
      <c r="X425" s="20">
        <v>8.4903745815763293E-2</v>
      </c>
      <c r="Y425" s="20">
        <v>9.2431115904491434E-2</v>
      </c>
      <c r="AA425" s="20">
        <v>8.5924196996903013E-2</v>
      </c>
      <c r="AB425" s="20">
        <v>6.7433296377221841E-2</v>
      </c>
      <c r="AC425" s="20">
        <v>9.1483495808203322E-2</v>
      </c>
      <c r="AD425" s="20">
        <v>9.813367366041513E-2</v>
      </c>
      <c r="AF425" s="20">
        <v>7.8589133715898429E-2</v>
      </c>
      <c r="AG425" s="20">
        <v>0.1108969323724248</v>
      </c>
      <c r="AI425" s="20">
        <v>9.7938252125983116E-2</v>
      </c>
      <c r="AJ425" s="20">
        <v>8.5568540902024259E-2</v>
      </c>
      <c r="AK425" s="20">
        <v>8.1320676371909623E-2</v>
      </c>
      <c r="AL425" s="20">
        <v>8.1328718957887916E-2</v>
      </c>
      <c r="AM425" s="20">
        <v>8.1161458041369136E-2</v>
      </c>
      <c r="AN425" s="20">
        <v>0.14169600697470369</v>
      </c>
      <c r="AO425" s="20">
        <v>0.10323139736696629</v>
      </c>
      <c r="AP425" s="20">
        <v>5.8508544829178569E-2</v>
      </c>
      <c r="AQ425" s="20">
        <v>6.9700246638108893E-2</v>
      </c>
      <c r="AS425" s="20">
        <v>8.4584874410245439E-2</v>
      </c>
      <c r="AT425" s="20">
        <v>9.7845786976265933E-2</v>
      </c>
    </row>
    <row r="426" spans="2:46" ht="29" x14ac:dyDescent="0.35">
      <c r="B426" s="19" t="s">
        <v>252</v>
      </c>
      <c r="C426" s="20">
        <v>0.17923241546920121</v>
      </c>
      <c r="D426" s="20">
        <v>0.18081665455273921</v>
      </c>
      <c r="E426" s="20">
        <v>0.22710831447994809</v>
      </c>
      <c r="F426" s="20">
        <v>0.1788805234260106</v>
      </c>
      <c r="G426" s="20">
        <v>0.1592564327799092</v>
      </c>
      <c r="H426" s="20">
        <v>0.1231395638520761</v>
      </c>
      <c r="I426" s="20">
        <v>0.1934613639046493</v>
      </c>
      <c r="K426" s="20">
        <v>0.19024601636731561</v>
      </c>
      <c r="L426" s="20">
        <v>0.16717628807385959</v>
      </c>
      <c r="N426" s="20">
        <v>0.17959528511740161</v>
      </c>
      <c r="O426" s="20">
        <v>0.13005509331935969</v>
      </c>
      <c r="P426" s="20">
        <v>0.14658446830742439</v>
      </c>
      <c r="Q426" s="20">
        <v>0.2317380972577274</v>
      </c>
      <c r="R426" s="20">
        <v>0.1825764834088405</v>
      </c>
      <c r="S426" s="20">
        <v>0.2361689120306458</v>
      </c>
      <c r="T426" s="20">
        <v>0.153683942441106</v>
      </c>
      <c r="U426" s="20">
        <v>0.17069545377245071</v>
      </c>
      <c r="V426" s="20">
        <v>0.18061737588162879</v>
      </c>
      <c r="W426" s="20">
        <v>0.166107353366067</v>
      </c>
      <c r="X426" s="20">
        <v>0.16788014630727011</v>
      </c>
      <c r="Y426" s="20">
        <v>0.19051891147162939</v>
      </c>
      <c r="AA426" s="20">
        <v>0.18766217221863429</v>
      </c>
      <c r="AB426" s="20">
        <v>0.15675979496439629</v>
      </c>
      <c r="AC426" s="20">
        <v>0.1906455955819272</v>
      </c>
      <c r="AD426" s="20">
        <v>0.18384471694187529</v>
      </c>
      <c r="AF426" s="20">
        <v>0.17237104784606899</v>
      </c>
      <c r="AG426" s="20">
        <v>0.20954395148997071</v>
      </c>
      <c r="AI426" s="20">
        <v>0.23530657799965701</v>
      </c>
      <c r="AJ426" s="20">
        <v>0.17176758319584959</v>
      </c>
      <c r="AK426" s="20">
        <v>0.1730546728702623</v>
      </c>
      <c r="AL426" s="20">
        <v>0.1363055613324686</v>
      </c>
      <c r="AM426" s="20">
        <v>0.19555545333872251</v>
      </c>
      <c r="AN426" s="20">
        <v>0.19216978427559531</v>
      </c>
      <c r="AO426" s="20">
        <v>0.17138450400579461</v>
      </c>
      <c r="AP426" s="20">
        <v>0.14027833168568579</v>
      </c>
      <c r="AQ426" s="20">
        <v>0.15392054387379919</v>
      </c>
      <c r="AS426" s="20">
        <v>0.17957396655277019</v>
      </c>
      <c r="AT426" s="20">
        <v>0.17277805793949139</v>
      </c>
    </row>
    <row r="427" spans="2:46" ht="29" x14ac:dyDescent="0.35">
      <c r="B427" s="19" t="s">
        <v>253</v>
      </c>
      <c r="C427" s="20">
        <v>0.24625082233880149</v>
      </c>
      <c r="D427" s="20">
        <v>0.26557654801417879</v>
      </c>
      <c r="E427" s="20">
        <v>0.23103448923698891</v>
      </c>
      <c r="F427" s="20">
        <v>0.26472663826241921</v>
      </c>
      <c r="G427" s="20">
        <v>0.26136649237990522</v>
      </c>
      <c r="H427" s="20">
        <v>0.23549691286935681</v>
      </c>
      <c r="I427" s="20">
        <v>0.22564446087189921</v>
      </c>
      <c r="K427" s="20">
        <v>0.26411178417910242</v>
      </c>
      <c r="L427" s="20">
        <v>0.22877450778922631</v>
      </c>
      <c r="N427" s="20">
        <v>0.25959265702407858</v>
      </c>
      <c r="O427" s="20">
        <v>0.25550632483875191</v>
      </c>
      <c r="P427" s="20">
        <v>0.23542671165566079</v>
      </c>
      <c r="Q427" s="20">
        <v>0.27693310516986658</v>
      </c>
      <c r="R427" s="20">
        <v>0.22419643285696969</v>
      </c>
      <c r="S427" s="20">
        <v>0.27193298913716368</v>
      </c>
      <c r="T427" s="20">
        <v>0.2925889336907328</v>
      </c>
      <c r="U427" s="20">
        <v>0.20392420590149479</v>
      </c>
      <c r="V427" s="20">
        <v>0.24906623924335991</v>
      </c>
      <c r="W427" s="20">
        <v>0.25392024188408541</v>
      </c>
      <c r="X427" s="20">
        <v>0.2210131507966725</v>
      </c>
      <c r="Y427" s="20">
        <v>0.2393799235846174</v>
      </c>
      <c r="AA427" s="20">
        <v>0.26499398915102368</v>
      </c>
      <c r="AB427" s="20">
        <v>0.22639299696878859</v>
      </c>
      <c r="AC427" s="20">
        <v>0.23136812714162211</v>
      </c>
      <c r="AD427" s="20">
        <v>0.260657427821612</v>
      </c>
      <c r="AF427" s="20">
        <v>0.24277746305416251</v>
      </c>
      <c r="AG427" s="20">
        <v>0.26000581924419941</v>
      </c>
      <c r="AI427" s="20">
        <v>0.20576761602673321</v>
      </c>
      <c r="AJ427" s="20">
        <v>0.2524472902368281</v>
      </c>
      <c r="AK427" s="20">
        <v>0.2468437026491615</v>
      </c>
      <c r="AL427" s="20">
        <v>0.25249730831006179</v>
      </c>
      <c r="AM427" s="20">
        <v>0.24392734589350351</v>
      </c>
      <c r="AN427" s="20">
        <v>0.17069283058358831</v>
      </c>
      <c r="AO427" s="20">
        <v>0.28015214287692991</v>
      </c>
      <c r="AP427" s="20">
        <v>0.26890852707463719</v>
      </c>
      <c r="AQ427" s="20">
        <v>0.2712325527794236</v>
      </c>
      <c r="AS427" s="20">
        <v>0.24727297681451649</v>
      </c>
      <c r="AT427" s="20">
        <v>0.22693496958869591</v>
      </c>
    </row>
    <row r="428" spans="2:46" ht="29" x14ac:dyDescent="0.35">
      <c r="B428" s="19" t="s">
        <v>254</v>
      </c>
      <c r="C428" s="20">
        <v>0.1716736164236991</v>
      </c>
      <c r="D428" s="20">
        <v>0.16703512645388741</v>
      </c>
      <c r="E428" s="20">
        <v>0.21912421219253669</v>
      </c>
      <c r="F428" s="20">
        <v>0.19469885277919011</v>
      </c>
      <c r="G428" s="20">
        <v>0.17124178463008899</v>
      </c>
      <c r="H428" s="20">
        <v>0.1411964672988075</v>
      </c>
      <c r="I428" s="20">
        <v>0.13839878803960831</v>
      </c>
      <c r="K428" s="20">
        <v>0.19233461145992539</v>
      </c>
      <c r="L428" s="20">
        <v>0.1521969395812616</v>
      </c>
      <c r="N428" s="20">
        <v>0.19135114525907179</v>
      </c>
      <c r="O428" s="20">
        <v>0.15939857783563</v>
      </c>
      <c r="P428" s="20">
        <v>0.14291734766910341</v>
      </c>
      <c r="Q428" s="20">
        <v>0.16129808164497861</v>
      </c>
      <c r="R428" s="20">
        <v>0.14339803257991501</v>
      </c>
      <c r="S428" s="20">
        <v>0.17703771788783981</v>
      </c>
      <c r="T428" s="20">
        <v>0.12840234681491461</v>
      </c>
      <c r="U428" s="20">
        <v>0.15161750357281739</v>
      </c>
      <c r="V428" s="20">
        <v>0.2014719367387118</v>
      </c>
      <c r="W428" s="20">
        <v>0.18834220068681559</v>
      </c>
      <c r="X428" s="20">
        <v>0.20349162620155489</v>
      </c>
      <c r="Y428" s="20">
        <v>0.16156360925910709</v>
      </c>
      <c r="AA428" s="20">
        <v>0.17804326580258031</v>
      </c>
      <c r="AB428" s="20">
        <v>0.1523641531982067</v>
      </c>
      <c r="AC428" s="20">
        <v>0.17666720628304061</v>
      </c>
      <c r="AD428" s="20">
        <v>0.18071077953558409</v>
      </c>
      <c r="AF428" s="20">
        <v>0.16874347596187711</v>
      </c>
      <c r="AG428" s="20">
        <v>0.18435428241262081</v>
      </c>
      <c r="AI428" s="20">
        <v>0.16087363650569181</v>
      </c>
      <c r="AJ428" s="20">
        <v>0.1999372469066692</v>
      </c>
      <c r="AK428" s="20">
        <v>0.13532802700171859</v>
      </c>
      <c r="AL428" s="20">
        <v>0.1383583413075494</v>
      </c>
      <c r="AM428" s="20">
        <v>0.18154822932382739</v>
      </c>
      <c r="AN428" s="20">
        <v>0.19896038968298191</v>
      </c>
      <c r="AO428" s="20">
        <v>0.13670220298170749</v>
      </c>
      <c r="AP428" s="20">
        <v>0.16816560720954671</v>
      </c>
      <c r="AQ428" s="20">
        <v>0.17844005818967701</v>
      </c>
      <c r="AS428" s="20">
        <v>0.17330354179616059</v>
      </c>
      <c r="AT428" s="20">
        <v>0.1408725983426482</v>
      </c>
    </row>
    <row r="430" spans="2:46" ht="72.5" x14ac:dyDescent="0.35">
      <c r="B430" s="17" t="s">
        <v>255</v>
      </c>
    </row>
    <row r="431" spans="2:46" ht="29" x14ac:dyDescent="0.35">
      <c r="B431" s="18" t="s">
        <v>17</v>
      </c>
    </row>
    <row r="432" spans="2:46" ht="72.5" x14ac:dyDescent="0.35">
      <c r="B432" s="19" t="s">
        <v>495</v>
      </c>
      <c r="C432" s="20">
        <v>0.5032069064189223</v>
      </c>
      <c r="D432" s="20">
        <v>0.5068893456864263</v>
      </c>
      <c r="E432" s="20">
        <v>0.58759552628141287</v>
      </c>
      <c r="F432" s="20">
        <v>0.54643578545441185</v>
      </c>
      <c r="G432" s="20">
        <v>0.55903670231957936</v>
      </c>
      <c r="H432" s="20">
        <v>0.50887487784341612</v>
      </c>
      <c r="I432" s="20">
        <v>0.34697855348322421</v>
      </c>
      <c r="K432" s="20">
        <v>0.52754960493384251</v>
      </c>
      <c r="L432" s="20">
        <v>0.48109524583358249</v>
      </c>
      <c r="N432" s="20">
        <v>0.51652514667653249</v>
      </c>
      <c r="O432" s="20">
        <v>0.55229224134484134</v>
      </c>
      <c r="P432" s="20">
        <v>0.6059522509974109</v>
      </c>
      <c r="Q432" s="20">
        <v>0.48052395615565158</v>
      </c>
      <c r="R432" s="20">
        <v>0.55908758740178877</v>
      </c>
      <c r="S432" s="20">
        <v>0.47368169281064137</v>
      </c>
      <c r="T432" s="20">
        <v>0.51672000202278567</v>
      </c>
      <c r="U432" s="20">
        <v>0.46088037021082762</v>
      </c>
      <c r="V432" s="20">
        <v>0.48158949072852758</v>
      </c>
      <c r="W432" s="20">
        <v>0.54618518503740798</v>
      </c>
      <c r="X432" s="20">
        <v>0.43772225200550902</v>
      </c>
      <c r="Y432" s="20">
        <v>0.44160791133535648</v>
      </c>
      <c r="AA432" s="20">
        <v>0.57978611268405278</v>
      </c>
      <c r="AB432" s="20">
        <v>0.52341240032949421</v>
      </c>
      <c r="AC432" s="20">
        <v>0.49201367548073149</v>
      </c>
      <c r="AD432" s="20">
        <v>0.40267925271344163</v>
      </c>
      <c r="AF432" s="20">
        <v>0.49813388088465033</v>
      </c>
      <c r="AG432" s="20">
        <v>0.51917919373500232</v>
      </c>
      <c r="AI432" s="20">
        <v>0.56471903243377164</v>
      </c>
      <c r="AJ432" s="20">
        <v>0.54811071110644694</v>
      </c>
      <c r="AK432" s="20">
        <v>0.38665024498416101</v>
      </c>
      <c r="AL432" s="20">
        <v>0.57212348470161178</v>
      </c>
      <c r="AM432" s="20">
        <v>0.47475349041671178</v>
      </c>
      <c r="AN432" s="20">
        <v>0.4812752170064703</v>
      </c>
      <c r="AO432" s="20">
        <v>0.42498318802889951</v>
      </c>
      <c r="AP432" s="20">
        <v>0.48643553982059712</v>
      </c>
      <c r="AQ432" s="20">
        <v>0.43022848799068458</v>
      </c>
      <c r="AS432" s="20">
        <v>0.51998181255833187</v>
      </c>
      <c r="AT432" s="20">
        <v>0.15385830592004679</v>
      </c>
    </row>
    <row r="433" spans="2:46" ht="72.5" x14ac:dyDescent="0.35">
      <c r="B433" s="19" t="s">
        <v>496</v>
      </c>
      <c r="C433" s="20">
        <v>0.11560748498303069</v>
      </c>
      <c r="D433" s="20">
        <v>0.23510204664897799</v>
      </c>
      <c r="E433" s="20">
        <v>0.14944202747421789</v>
      </c>
      <c r="F433" s="20">
        <v>0.13823291134999871</v>
      </c>
      <c r="G433" s="20">
        <v>0.10792524359325691</v>
      </c>
      <c r="H433" s="20">
        <v>5.5943114611808557E-2</v>
      </c>
      <c r="I433" s="20">
        <v>3.4378353778493208E-2</v>
      </c>
      <c r="K433" s="20">
        <v>0.1137060999151185</v>
      </c>
      <c r="L433" s="20">
        <v>0.1163205153773527</v>
      </c>
      <c r="N433" s="20">
        <v>0.12646892149167829</v>
      </c>
      <c r="O433" s="20">
        <v>8.0464251756744931E-2</v>
      </c>
      <c r="P433" s="20">
        <v>8.912831120551791E-2</v>
      </c>
      <c r="Q433" s="20">
        <v>0.11892172697132899</v>
      </c>
      <c r="R433" s="20">
        <v>0.12783547015622759</v>
      </c>
      <c r="S433" s="20">
        <v>7.0607704650381534E-2</v>
      </c>
      <c r="T433" s="20">
        <v>9.0375115035735212E-2</v>
      </c>
      <c r="U433" s="20">
        <v>0.17250154101323209</v>
      </c>
      <c r="V433" s="20">
        <v>0.1185866788216324</v>
      </c>
      <c r="W433" s="20">
        <v>0.1101312766172354</v>
      </c>
      <c r="X433" s="20">
        <v>8.3044295843617971E-2</v>
      </c>
      <c r="Y433" s="20">
        <v>0.15902294261392519</v>
      </c>
      <c r="AA433" s="20">
        <v>9.6479623021207647E-2</v>
      </c>
      <c r="AB433" s="20">
        <v>8.5608336554951037E-2</v>
      </c>
      <c r="AC433" s="20">
        <v>0.13176810119261401</v>
      </c>
      <c r="AD433" s="20">
        <v>0.15390739410654569</v>
      </c>
      <c r="AF433" s="20">
        <v>0.1006523824678555</v>
      </c>
      <c r="AG433" s="20">
        <v>0.17104140672554419</v>
      </c>
      <c r="AI433" s="20">
        <v>0.12131523945948081</v>
      </c>
      <c r="AJ433" s="20">
        <v>0.13007840190190159</v>
      </c>
      <c r="AK433" s="20">
        <v>0.1105235579937866</v>
      </c>
      <c r="AL433" s="20">
        <v>0.12666520818647911</v>
      </c>
      <c r="AM433" s="20">
        <v>0.1150035287843176</v>
      </c>
      <c r="AN433" s="20">
        <v>0.20070522360740309</v>
      </c>
      <c r="AO433" s="20">
        <v>0.10491209457920039</v>
      </c>
      <c r="AP433" s="20">
        <v>4.4421721266972247E-2</v>
      </c>
      <c r="AQ433" s="20">
        <v>9.6938699337489095E-2</v>
      </c>
      <c r="AS433" s="20">
        <v>0.11178757622454751</v>
      </c>
      <c r="AT433" s="20">
        <v>0.19515963077265219</v>
      </c>
    </row>
    <row r="434" spans="2:46" x14ac:dyDescent="0.35">
      <c r="B434" s="19" t="s">
        <v>256</v>
      </c>
      <c r="C434" s="20">
        <v>0.14598143839159361</v>
      </c>
      <c r="D434" s="20">
        <v>0.13737781900168969</v>
      </c>
      <c r="E434" s="20">
        <v>0.16684300081677469</v>
      </c>
      <c r="F434" s="20">
        <v>0.17748730219034059</v>
      </c>
      <c r="G434" s="20">
        <v>0.11393080921360239</v>
      </c>
      <c r="H434" s="20">
        <v>0.13600863079763001</v>
      </c>
      <c r="I434" s="20">
        <v>0.14050530116366591</v>
      </c>
      <c r="K434" s="20">
        <v>0.16448492591949859</v>
      </c>
      <c r="L434" s="20">
        <v>0.1292526619277265</v>
      </c>
      <c r="N434" s="20">
        <v>0.120424891321431</v>
      </c>
      <c r="O434" s="20">
        <v>0.17827057292691481</v>
      </c>
      <c r="P434" s="20">
        <v>0.15384428298400379</v>
      </c>
      <c r="Q434" s="20">
        <v>0.17174831896632681</v>
      </c>
      <c r="R434" s="20">
        <v>9.0890553812413497E-2</v>
      </c>
      <c r="S434" s="20">
        <v>0.1512143988904954</v>
      </c>
      <c r="T434" s="20">
        <v>8.0844867599094455E-2</v>
      </c>
      <c r="U434" s="20">
        <v>0.16231094595741591</v>
      </c>
      <c r="V434" s="20">
        <v>0.20468460531228641</v>
      </c>
      <c r="W434" s="20">
        <v>0.1365337785906606</v>
      </c>
      <c r="X434" s="20">
        <v>0.17275402445307739</v>
      </c>
      <c r="Y434" s="20">
        <v>0.1429018645876827</v>
      </c>
      <c r="AA434" s="20">
        <v>0.14014131913474581</v>
      </c>
      <c r="AB434" s="20">
        <v>0.13331804788173829</v>
      </c>
      <c r="AC434" s="20">
        <v>0.18548281601091809</v>
      </c>
      <c r="AD434" s="20">
        <v>0.1327545275174907</v>
      </c>
      <c r="AF434" s="20">
        <v>0.13473385955576589</v>
      </c>
      <c r="AG434" s="20">
        <v>0.1847404032307475</v>
      </c>
      <c r="AI434" s="20">
        <v>0.1331846762476652</v>
      </c>
      <c r="AJ434" s="20">
        <v>0.15947726168415269</v>
      </c>
      <c r="AK434" s="20">
        <v>0.2026997866647551</v>
      </c>
      <c r="AL434" s="20">
        <v>0.1323446446429854</v>
      </c>
      <c r="AM434" s="20">
        <v>0.13640442447533749</v>
      </c>
      <c r="AN434" s="20">
        <v>0.15646627662831089</v>
      </c>
      <c r="AO434" s="20">
        <v>0.14964623355585571</v>
      </c>
      <c r="AP434" s="20">
        <v>4.4546483474018191E-2</v>
      </c>
      <c r="AQ434" s="20">
        <v>0.24801165050469531</v>
      </c>
      <c r="AS434" s="20">
        <v>0.14640511835100331</v>
      </c>
      <c r="AT434" s="20">
        <v>0.1371580208625113</v>
      </c>
    </row>
    <row r="435" spans="2:46" x14ac:dyDescent="0.35">
      <c r="B435" s="19" t="s">
        <v>257</v>
      </c>
      <c r="C435" s="20">
        <v>4.0391843923651187E-2</v>
      </c>
      <c r="D435" s="20">
        <v>3.045303778554153E-2</v>
      </c>
      <c r="E435" s="20">
        <v>3.4822209303233369E-2</v>
      </c>
      <c r="F435" s="20">
        <v>1.1158011657593579E-2</v>
      </c>
      <c r="G435" s="20">
        <v>4.5171400018462607E-2</v>
      </c>
      <c r="H435" s="20">
        <v>2.2800107372344929E-2</v>
      </c>
      <c r="I435" s="20">
        <v>8.2597684407682392E-2</v>
      </c>
      <c r="K435" s="20">
        <v>4.2793965842164952E-2</v>
      </c>
      <c r="L435" s="20">
        <v>3.8345610274412432E-2</v>
      </c>
      <c r="N435" s="20">
        <v>4.3022322462831358E-2</v>
      </c>
      <c r="O435" s="20">
        <v>0</v>
      </c>
      <c r="P435" s="20">
        <v>1.436498895229163E-2</v>
      </c>
      <c r="Q435" s="20">
        <v>2.1803828709495991E-2</v>
      </c>
      <c r="R435" s="20">
        <v>3.9986608185677362E-2</v>
      </c>
      <c r="S435" s="20">
        <v>3.5481963380664588E-2</v>
      </c>
      <c r="T435" s="20">
        <v>3.7499295969563452E-2</v>
      </c>
      <c r="U435" s="20">
        <v>9.9571360672167184E-3</v>
      </c>
      <c r="V435" s="20">
        <v>4.7232066293784201E-2</v>
      </c>
      <c r="W435" s="20">
        <v>7.8526049968502015E-2</v>
      </c>
      <c r="X435" s="20">
        <v>6.3747374706743173E-2</v>
      </c>
      <c r="Y435" s="20">
        <v>2.0154588993447381E-2</v>
      </c>
      <c r="AA435" s="20">
        <v>4.1276512966145158E-2</v>
      </c>
      <c r="AB435" s="20">
        <v>2.539674843248647E-2</v>
      </c>
      <c r="AC435" s="20">
        <v>4.5213362087363297E-2</v>
      </c>
      <c r="AD435" s="20">
        <v>5.087496755264434E-2</v>
      </c>
      <c r="AF435" s="20">
        <v>4.3321672250040612E-2</v>
      </c>
      <c r="AG435" s="20">
        <v>3.0293711446459311E-2</v>
      </c>
      <c r="AI435" s="20">
        <v>4.1131424556093817E-2</v>
      </c>
      <c r="AJ435" s="20">
        <v>2.5728642934358101E-2</v>
      </c>
      <c r="AK435" s="20">
        <v>5.6079502297973219E-2</v>
      </c>
      <c r="AL435" s="20">
        <v>3.0437230174690619E-2</v>
      </c>
      <c r="AM435" s="20">
        <v>4.4852328387063559E-2</v>
      </c>
      <c r="AN435" s="20">
        <v>3.3406478065412443E-2</v>
      </c>
      <c r="AO435" s="20">
        <v>7.2498519056505201E-2</v>
      </c>
      <c r="AP435" s="20">
        <v>2.346977196635602E-2</v>
      </c>
      <c r="AQ435" s="20">
        <v>6.9302021027478802E-2</v>
      </c>
      <c r="AS435" s="20">
        <v>3.7192643527061447E-2</v>
      </c>
      <c r="AT435" s="20">
        <v>0.10701732438690099</v>
      </c>
    </row>
    <row r="436" spans="2:46" ht="29" x14ac:dyDescent="0.35">
      <c r="B436" s="19" t="s">
        <v>258</v>
      </c>
      <c r="C436" s="20">
        <v>0.14405900834336061</v>
      </c>
      <c r="D436" s="20">
        <v>5.2864331995704769E-2</v>
      </c>
      <c r="E436" s="20">
        <v>4.0437140177570143E-2</v>
      </c>
      <c r="F436" s="20">
        <v>5.2338464821158087E-2</v>
      </c>
      <c r="G436" s="20">
        <v>0.136881226590854</v>
      </c>
      <c r="H436" s="20">
        <v>0.24589159864030541</v>
      </c>
      <c r="I436" s="20">
        <v>0.30697219933973902</v>
      </c>
      <c r="K436" s="20">
        <v>0.1192437398073987</v>
      </c>
      <c r="L436" s="20">
        <v>0.16848331390841251</v>
      </c>
      <c r="N436" s="20">
        <v>0.15915033276533891</v>
      </c>
      <c r="O436" s="20">
        <v>0.188972933971499</v>
      </c>
      <c r="P436" s="20">
        <v>0.1025615143887099</v>
      </c>
      <c r="Q436" s="20">
        <v>0.12964061369550489</v>
      </c>
      <c r="R436" s="20">
        <v>0.14433706552039891</v>
      </c>
      <c r="S436" s="20">
        <v>0.1197995182052729</v>
      </c>
      <c r="T436" s="20">
        <v>0.2254080915034517</v>
      </c>
      <c r="U436" s="20">
        <v>0.12900543515925941</v>
      </c>
      <c r="V436" s="20">
        <v>0.1020395004507469</v>
      </c>
      <c r="W436" s="20">
        <v>9.8983649577440408E-2</v>
      </c>
      <c r="X436" s="20">
        <v>0.19502996649119089</v>
      </c>
      <c r="Y436" s="20">
        <v>0.19194804714036581</v>
      </c>
      <c r="AA436" s="20">
        <v>0.12368228844227271</v>
      </c>
      <c r="AB436" s="20">
        <v>0.1998819847896903</v>
      </c>
      <c r="AC436" s="20">
        <v>0.10827843336921231</v>
      </c>
      <c r="AD436" s="20">
        <v>0.14212050482326019</v>
      </c>
      <c r="AF436" s="20">
        <v>0.1674292604749206</v>
      </c>
      <c r="AG436" s="20">
        <v>6.1356903847770088E-2</v>
      </c>
      <c r="AI436" s="20">
        <v>0.1193928998886427</v>
      </c>
      <c r="AJ436" s="20">
        <v>0.1092650081769151</v>
      </c>
      <c r="AK436" s="20">
        <v>0.1993998656517669</v>
      </c>
      <c r="AL436" s="20">
        <v>0.1083029457291325</v>
      </c>
      <c r="AM436" s="20">
        <v>0.1826507075422911</v>
      </c>
      <c r="AN436" s="20">
        <v>0.1281468046924033</v>
      </c>
      <c r="AO436" s="20">
        <v>0.1624479531565825</v>
      </c>
      <c r="AP436" s="20">
        <v>0.18943679596837679</v>
      </c>
      <c r="AQ436" s="20">
        <v>0.11997114937810049</v>
      </c>
      <c r="AS436" s="20">
        <v>0.14282487458508239</v>
      </c>
      <c r="AT436" s="20">
        <v>0.16976066638542789</v>
      </c>
    </row>
    <row r="437" spans="2:46" x14ac:dyDescent="0.35">
      <c r="B437" s="19" t="s">
        <v>197</v>
      </c>
      <c r="C437" s="20">
        <v>5.0753317939441531E-2</v>
      </c>
      <c r="D437" s="20">
        <v>3.7313418881659767E-2</v>
      </c>
      <c r="E437" s="20">
        <v>2.0860095946791151E-2</v>
      </c>
      <c r="F437" s="20">
        <v>7.4347524526497094E-2</v>
      </c>
      <c r="G437" s="20">
        <v>3.705461826424479E-2</v>
      </c>
      <c r="H437" s="20">
        <v>3.0481670734494769E-2</v>
      </c>
      <c r="I437" s="20">
        <v>8.8567907827195383E-2</v>
      </c>
      <c r="K437" s="20">
        <v>3.2221663581976853E-2</v>
      </c>
      <c r="L437" s="20">
        <v>6.6502652678513616E-2</v>
      </c>
      <c r="N437" s="20">
        <v>3.4408385282187898E-2</v>
      </c>
      <c r="O437" s="20">
        <v>0</v>
      </c>
      <c r="P437" s="20">
        <v>3.4148651472065777E-2</v>
      </c>
      <c r="Q437" s="20">
        <v>7.7361555501691812E-2</v>
      </c>
      <c r="R437" s="20">
        <v>3.7862714923493912E-2</v>
      </c>
      <c r="S437" s="20">
        <v>0.1492147220625438</v>
      </c>
      <c r="T437" s="20">
        <v>4.9152627869369622E-2</v>
      </c>
      <c r="U437" s="20">
        <v>6.5344571592048331E-2</v>
      </c>
      <c r="V437" s="20">
        <v>4.5867658393022467E-2</v>
      </c>
      <c r="W437" s="20">
        <v>2.9640060208753351E-2</v>
      </c>
      <c r="X437" s="20">
        <v>4.7702086499861393E-2</v>
      </c>
      <c r="Y437" s="20">
        <v>4.4364645329222387E-2</v>
      </c>
      <c r="AA437" s="20">
        <v>1.8634143751576081E-2</v>
      </c>
      <c r="AB437" s="20">
        <v>3.2382482011639839E-2</v>
      </c>
      <c r="AC437" s="20">
        <v>3.7243611859160607E-2</v>
      </c>
      <c r="AD437" s="20">
        <v>0.11766335328661739</v>
      </c>
      <c r="AF437" s="20">
        <v>5.5728944366766918E-2</v>
      </c>
      <c r="AG437" s="20">
        <v>3.3388381014476609E-2</v>
      </c>
      <c r="AI437" s="20">
        <v>2.0256727414345879E-2</v>
      </c>
      <c r="AJ437" s="20">
        <v>2.733997419622575E-2</v>
      </c>
      <c r="AK437" s="20">
        <v>4.4647042407557271E-2</v>
      </c>
      <c r="AL437" s="20">
        <v>3.0126486565100599E-2</v>
      </c>
      <c r="AM437" s="20">
        <v>4.63355203942784E-2</v>
      </c>
      <c r="AN437" s="20">
        <v>0</v>
      </c>
      <c r="AO437" s="20">
        <v>8.5512011622956741E-2</v>
      </c>
      <c r="AP437" s="20">
        <v>0.21168968750367961</v>
      </c>
      <c r="AQ437" s="20">
        <v>3.5547991761551649E-2</v>
      </c>
      <c r="AS437" s="20">
        <v>4.1807974753973541E-2</v>
      </c>
      <c r="AT437" s="20">
        <v>0.23704605167246059</v>
      </c>
    </row>
    <row r="439" spans="2:46" ht="87" x14ac:dyDescent="0.35">
      <c r="B439" s="17" t="s">
        <v>259</v>
      </c>
    </row>
    <row r="440" spans="2:46" ht="29" x14ac:dyDescent="0.35">
      <c r="B440" s="18" t="s">
        <v>18</v>
      </c>
    </row>
    <row r="441" spans="2:46" ht="72.5" x14ac:dyDescent="0.35">
      <c r="B441" s="19" t="s">
        <v>495</v>
      </c>
      <c r="C441" s="20">
        <v>0.46840272190168919</v>
      </c>
      <c r="D441" s="20">
        <v>0.51885344370830833</v>
      </c>
      <c r="E441" s="20">
        <v>0.55703552992643157</v>
      </c>
      <c r="F441" s="20">
        <v>0.51053696588836461</v>
      </c>
      <c r="G441" s="20">
        <v>0.52523563191102596</v>
      </c>
      <c r="H441" s="20">
        <v>0.4358805870909423</v>
      </c>
      <c r="I441" s="20">
        <v>0.30713582660437028</v>
      </c>
      <c r="K441" s="20">
        <v>0.45875407225939141</v>
      </c>
      <c r="L441" s="20">
        <v>0.47695348610911692</v>
      </c>
      <c r="N441" s="20">
        <v>0.58686426331876829</v>
      </c>
      <c r="O441" s="20">
        <v>0.33907118174195428</v>
      </c>
      <c r="P441" s="20">
        <v>0.52119989443362635</v>
      </c>
      <c r="Q441" s="20">
        <v>0.46311854097711741</v>
      </c>
      <c r="R441" s="20">
        <v>0.4769038327554258</v>
      </c>
      <c r="S441" s="20">
        <v>0.36667726137115908</v>
      </c>
      <c r="T441" s="20">
        <v>0.48912490056344771</v>
      </c>
      <c r="U441" s="20">
        <v>0.37419582947777069</v>
      </c>
      <c r="V441" s="20">
        <v>0.52308472659287164</v>
      </c>
      <c r="W441" s="20">
        <v>0.5220788398863565</v>
      </c>
      <c r="X441" s="20">
        <v>0.4137408087824645</v>
      </c>
      <c r="Y441" s="20">
        <v>0.43330947270433051</v>
      </c>
      <c r="AA441" s="20">
        <v>0.52426283451005251</v>
      </c>
      <c r="AB441" s="20">
        <v>0.46285165580396542</v>
      </c>
      <c r="AC441" s="20">
        <v>0.49353157961638677</v>
      </c>
      <c r="AD441" s="20">
        <v>0.39451382026431231</v>
      </c>
      <c r="AF441" s="20">
        <v>0.45298050026399361</v>
      </c>
      <c r="AG441" s="20">
        <v>0.53747522263481995</v>
      </c>
      <c r="AI441" s="20">
        <v>0.39552082158868651</v>
      </c>
      <c r="AJ441" s="20">
        <v>0.50948366241671439</v>
      </c>
      <c r="AK441" s="20">
        <v>0.45819310684392472</v>
      </c>
      <c r="AL441" s="20">
        <v>0.60095598446139853</v>
      </c>
      <c r="AM441" s="20">
        <v>0.44366560616471268</v>
      </c>
      <c r="AN441" s="20">
        <v>0.74194048966425863</v>
      </c>
      <c r="AO441" s="20">
        <v>0.4534284069895621</v>
      </c>
      <c r="AP441" s="20">
        <v>0.40405183826920082</v>
      </c>
      <c r="AQ441" s="20">
        <v>0.40240354409206158</v>
      </c>
      <c r="AS441" s="20">
        <v>0.48093065801784718</v>
      </c>
      <c r="AT441" s="20">
        <v>0.25268774161752011</v>
      </c>
    </row>
    <row r="442" spans="2:46" ht="72.5" x14ac:dyDescent="0.35">
      <c r="B442" s="19" t="s">
        <v>496</v>
      </c>
      <c r="C442" s="20">
        <v>0.12866404757836611</v>
      </c>
      <c r="D442" s="20">
        <v>0.22613913770887711</v>
      </c>
      <c r="E442" s="20">
        <v>0.16218669225394219</v>
      </c>
      <c r="F442" s="20">
        <v>0.14583651998794581</v>
      </c>
      <c r="G442" s="20">
        <v>0.1247098449889862</v>
      </c>
      <c r="H442" s="20">
        <v>8.6175158667874771E-2</v>
      </c>
      <c r="I442" s="20">
        <v>5.5755189667204968E-2</v>
      </c>
      <c r="K442" s="20">
        <v>0.1349811163988143</v>
      </c>
      <c r="L442" s="20">
        <v>0.12259515923371241</v>
      </c>
      <c r="N442" s="20">
        <v>0.1363780828253644</v>
      </c>
      <c r="O442" s="20">
        <v>0</v>
      </c>
      <c r="P442" s="20">
        <v>9.5300877006555887E-2</v>
      </c>
      <c r="Q442" s="20">
        <v>0.21385292498358771</v>
      </c>
      <c r="R442" s="20">
        <v>0.13877470468102721</v>
      </c>
      <c r="S442" s="20">
        <v>0.1223271017654794</v>
      </c>
      <c r="T442" s="20">
        <v>0.10616872641801579</v>
      </c>
      <c r="U442" s="20">
        <v>0.18407555720619739</v>
      </c>
      <c r="V442" s="20">
        <v>0.1535929958087657</v>
      </c>
      <c r="W442" s="20">
        <v>7.1679444270106848E-2</v>
      </c>
      <c r="X442" s="20">
        <v>0.10352254255944809</v>
      </c>
      <c r="Y442" s="20">
        <v>0.1561251155952752</v>
      </c>
      <c r="AA442" s="20">
        <v>0.11621392572912299</v>
      </c>
      <c r="AB442" s="20">
        <v>0.11035248044113009</v>
      </c>
      <c r="AC442" s="20">
        <v>0.15149801246661829</v>
      </c>
      <c r="AD442" s="20">
        <v>0.1398661236749327</v>
      </c>
      <c r="AF442" s="20">
        <v>0.1218902647990692</v>
      </c>
      <c r="AG442" s="20">
        <v>0.15169828519435011</v>
      </c>
      <c r="AI442" s="20">
        <v>0.15238362778713041</v>
      </c>
      <c r="AJ442" s="20">
        <v>0.1583658624564423</v>
      </c>
      <c r="AK442" s="20">
        <v>0.1019711790385858</v>
      </c>
      <c r="AL442" s="20">
        <v>0.139737443895117</v>
      </c>
      <c r="AM442" s="20">
        <v>0.12413696369551711</v>
      </c>
      <c r="AN442" s="20">
        <v>7.8725614370917837E-2</v>
      </c>
      <c r="AO442" s="20">
        <v>4.2540066760177193E-2</v>
      </c>
      <c r="AP442" s="20">
        <v>9.2331303451926694E-2</v>
      </c>
      <c r="AQ442" s="20">
        <v>0.16833101933593661</v>
      </c>
      <c r="AS442" s="20">
        <v>0.12767824106489059</v>
      </c>
      <c r="AT442" s="20">
        <v>0.1456383704553878</v>
      </c>
    </row>
    <row r="443" spans="2:46" x14ac:dyDescent="0.35">
      <c r="B443" s="19" t="s">
        <v>256</v>
      </c>
      <c r="C443" s="20">
        <v>0.1222276607610121</v>
      </c>
      <c r="D443" s="20">
        <v>0.14587190739444861</v>
      </c>
      <c r="E443" s="20">
        <v>0.1749355333470741</v>
      </c>
      <c r="F443" s="20">
        <v>0.1506917721003877</v>
      </c>
      <c r="G443" s="20">
        <v>0.1113225832574479</v>
      </c>
      <c r="H443" s="20">
        <v>7.2853341249539003E-2</v>
      </c>
      <c r="I443" s="20">
        <v>8.5979724029369042E-2</v>
      </c>
      <c r="K443" s="20">
        <v>0.1177483808320549</v>
      </c>
      <c r="L443" s="20">
        <v>0.12698888300771119</v>
      </c>
      <c r="N443" s="20">
        <v>0.11446654445049841</v>
      </c>
      <c r="O443" s="20">
        <v>0.16818214660483391</v>
      </c>
      <c r="P443" s="20">
        <v>8.1756452824271089E-2</v>
      </c>
      <c r="Q443" s="20">
        <v>0.1266907390049398</v>
      </c>
      <c r="R443" s="20">
        <v>0.14974464450445099</v>
      </c>
      <c r="S443" s="20">
        <v>0.1013303486063378</v>
      </c>
      <c r="T443" s="20">
        <v>9.8597911801939095E-2</v>
      </c>
      <c r="U443" s="20">
        <v>0.17544380101454199</v>
      </c>
      <c r="V443" s="20">
        <v>8.0642124220569392E-2</v>
      </c>
      <c r="W443" s="20">
        <v>0.14137123879326691</v>
      </c>
      <c r="X443" s="20">
        <v>0.1103754618952907</v>
      </c>
      <c r="Y443" s="20">
        <v>0.11986850760248439</v>
      </c>
      <c r="AA443" s="20">
        <v>0.11920461023989851</v>
      </c>
      <c r="AB443" s="20">
        <v>0.13129965662970899</v>
      </c>
      <c r="AC443" s="20">
        <v>0.11601496935144889</v>
      </c>
      <c r="AD443" s="20">
        <v>0.121765547915428</v>
      </c>
      <c r="AF443" s="20">
        <v>0.11954097914639179</v>
      </c>
      <c r="AG443" s="20">
        <v>0.13722069382974511</v>
      </c>
      <c r="AI443" s="20">
        <v>0.15247901140069611</v>
      </c>
      <c r="AJ443" s="20">
        <v>0.12990404317104279</v>
      </c>
      <c r="AK443" s="20">
        <v>0.1183656779160813</v>
      </c>
      <c r="AL443" s="20">
        <v>8.1047859451003956E-2</v>
      </c>
      <c r="AM443" s="20">
        <v>0.12773011969541301</v>
      </c>
      <c r="AN443" s="20">
        <v>9.0613577255456448E-2</v>
      </c>
      <c r="AO443" s="20">
        <v>0.12771295368524341</v>
      </c>
      <c r="AP443" s="20">
        <v>0.1031277818350618</v>
      </c>
      <c r="AQ443" s="20">
        <v>0.1103187243972064</v>
      </c>
      <c r="AS443" s="20">
        <v>0.11962241793541389</v>
      </c>
      <c r="AT443" s="20">
        <v>0.1670865983823944</v>
      </c>
    </row>
    <row r="444" spans="2:46" x14ac:dyDescent="0.35">
      <c r="B444" s="19" t="s">
        <v>257</v>
      </c>
      <c r="C444" s="20">
        <v>6.8280840475891766E-2</v>
      </c>
      <c r="D444" s="20">
        <v>3.009758943505348E-2</v>
      </c>
      <c r="E444" s="20">
        <v>4.4663381074879042E-2</v>
      </c>
      <c r="F444" s="20">
        <v>6.3120825034104849E-2</v>
      </c>
      <c r="G444" s="20">
        <v>2.063443032905667E-2</v>
      </c>
      <c r="H444" s="20">
        <v>0.1320510750948268</v>
      </c>
      <c r="I444" s="20">
        <v>0.1100204137933319</v>
      </c>
      <c r="K444" s="20">
        <v>7.4970231731161019E-2</v>
      </c>
      <c r="L444" s="20">
        <v>6.1708453406020589E-2</v>
      </c>
      <c r="N444" s="20">
        <v>3.6307566459350328E-2</v>
      </c>
      <c r="O444" s="20">
        <v>0.20489452750443729</v>
      </c>
      <c r="P444" s="20">
        <v>0.12985957730907829</v>
      </c>
      <c r="Q444" s="20">
        <v>4.2957451990171112E-2</v>
      </c>
      <c r="R444" s="20">
        <v>4.1452767119444477E-2</v>
      </c>
      <c r="S444" s="20">
        <v>0.1247381133276351</v>
      </c>
      <c r="T444" s="20">
        <v>1.6302968829288379E-2</v>
      </c>
      <c r="U444" s="20">
        <v>7.8647441216001091E-2</v>
      </c>
      <c r="V444" s="20">
        <v>4.3671172659615967E-2</v>
      </c>
      <c r="W444" s="20">
        <v>4.3945372180696662E-2</v>
      </c>
      <c r="X444" s="20">
        <v>0.10314912579176221</v>
      </c>
      <c r="Y444" s="20">
        <v>8.3156069820855785E-2</v>
      </c>
      <c r="AA444" s="20">
        <v>5.8935285845388423E-2</v>
      </c>
      <c r="AB444" s="20">
        <v>7.3130918400290915E-2</v>
      </c>
      <c r="AC444" s="20">
        <v>7.141257538927781E-2</v>
      </c>
      <c r="AD444" s="20">
        <v>6.975489029289858E-2</v>
      </c>
      <c r="AF444" s="20">
        <v>7.3351612025424173E-2</v>
      </c>
      <c r="AG444" s="20">
        <v>4.902816392510817E-2</v>
      </c>
      <c r="AI444" s="20">
        <v>5.6935226671164449E-2</v>
      </c>
      <c r="AJ444" s="20">
        <v>4.9475976265817373E-2</v>
      </c>
      <c r="AK444" s="20">
        <v>4.8368085419002109E-2</v>
      </c>
      <c r="AL444" s="20">
        <v>5.8906199547551642E-2</v>
      </c>
      <c r="AM444" s="20">
        <v>8.6191293840862632E-2</v>
      </c>
      <c r="AN444" s="20">
        <v>0</v>
      </c>
      <c r="AO444" s="20">
        <v>8.4985180738307603E-2</v>
      </c>
      <c r="AP444" s="20">
        <v>6.6007791265786736E-2</v>
      </c>
      <c r="AQ444" s="20">
        <v>0.1276106586571894</v>
      </c>
      <c r="AS444" s="20">
        <v>6.5271956717791721E-2</v>
      </c>
      <c r="AT444" s="20">
        <v>0.1200899568808501</v>
      </c>
    </row>
    <row r="445" spans="2:46" ht="29" x14ac:dyDescent="0.35">
      <c r="B445" s="19" t="s">
        <v>258</v>
      </c>
      <c r="C445" s="20">
        <v>0.16823267069148071</v>
      </c>
      <c r="D445" s="20">
        <v>4.2590165590345251E-2</v>
      </c>
      <c r="E445" s="20">
        <v>4.3630861069120813E-2</v>
      </c>
      <c r="F445" s="20">
        <v>0.101043953715702</v>
      </c>
      <c r="G445" s="20">
        <v>0.16344299785618199</v>
      </c>
      <c r="H445" s="20">
        <v>0.2466254464597899</v>
      </c>
      <c r="I445" s="20">
        <v>0.35387726109242812</v>
      </c>
      <c r="K445" s="20">
        <v>0.16622221798445069</v>
      </c>
      <c r="L445" s="20">
        <v>0.1706128792016893</v>
      </c>
      <c r="N445" s="20">
        <v>0.1151978242074735</v>
      </c>
      <c r="O445" s="20">
        <v>0.2588966205109432</v>
      </c>
      <c r="P445" s="20">
        <v>0.1517897720548835</v>
      </c>
      <c r="Q445" s="20">
        <v>0.1307027918164517</v>
      </c>
      <c r="R445" s="20">
        <v>0.1489992127725811</v>
      </c>
      <c r="S445" s="20">
        <v>0.21888336671072811</v>
      </c>
      <c r="T445" s="20">
        <v>0.18912981278545651</v>
      </c>
      <c r="U445" s="20">
        <v>0.18763737108548861</v>
      </c>
      <c r="V445" s="20">
        <v>0.1230442734282801</v>
      </c>
      <c r="W445" s="20">
        <v>0.15537973402796221</v>
      </c>
      <c r="X445" s="20">
        <v>0.22380391976694189</v>
      </c>
      <c r="Y445" s="20">
        <v>0.19660717555420831</v>
      </c>
      <c r="AA445" s="20">
        <v>0.15058159743170149</v>
      </c>
      <c r="AB445" s="20">
        <v>0.18255616693262039</v>
      </c>
      <c r="AC445" s="20">
        <v>0.1212099772032562</v>
      </c>
      <c r="AD445" s="20">
        <v>0.21356305332815259</v>
      </c>
      <c r="AF445" s="20">
        <v>0.18666748977560671</v>
      </c>
      <c r="AG445" s="20">
        <v>9.0743865089958672E-2</v>
      </c>
      <c r="AI445" s="20">
        <v>0.21356252523461519</v>
      </c>
      <c r="AJ445" s="20">
        <v>0.10291827555538829</v>
      </c>
      <c r="AK445" s="20">
        <v>0.22538935134301441</v>
      </c>
      <c r="AL445" s="20">
        <v>9.9245222030937288E-2</v>
      </c>
      <c r="AM445" s="20">
        <v>0.19657050054478581</v>
      </c>
      <c r="AN445" s="20">
        <v>8.8720318709366877E-2</v>
      </c>
      <c r="AO445" s="20">
        <v>0.18850937205846849</v>
      </c>
      <c r="AP445" s="20">
        <v>0.2059723887845836</v>
      </c>
      <c r="AQ445" s="20">
        <v>0.19133605351760591</v>
      </c>
      <c r="AS445" s="20">
        <v>0.16882003050924529</v>
      </c>
      <c r="AT445" s="20">
        <v>0.15811908850730941</v>
      </c>
    </row>
    <row r="446" spans="2:46" x14ac:dyDescent="0.35">
      <c r="B446" s="19" t="s">
        <v>197</v>
      </c>
      <c r="C446" s="20">
        <v>4.4192058591560231E-2</v>
      </c>
      <c r="D446" s="20">
        <v>3.6447756162967269E-2</v>
      </c>
      <c r="E446" s="20">
        <v>1.754800232855229E-2</v>
      </c>
      <c r="F446" s="20">
        <v>2.8769963273495031E-2</v>
      </c>
      <c r="G446" s="20">
        <v>5.4654511657301293E-2</v>
      </c>
      <c r="H446" s="20">
        <v>2.6414391437027299E-2</v>
      </c>
      <c r="I446" s="20">
        <v>8.7231584813295682E-2</v>
      </c>
      <c r="K446" s="20">
        <v>4.732398079412764E-2</v>
      </c>
      <c r="L446" s="20">
        <v>4.1141139041749729E-2</v>
      </c>
      <c r="N446" s="20">
        <v>1.078571873854489E-2</v>
      </c>
      <c r="O446" s="20">
        <v>2.8955523637831319E-2</v>
      </c>
      <c r="P446" s="20">
        <v>2.0093426371584809E-2</v>
      </c>
      <c r="Q446" s="20">
        <v>2.2677551227732441E-2</v>
      </c>
      <c r="R446" s="20">
        <v>4.4124838167070413E-2</v>
      </c>
      <c r="S446" s="20">
        <v>6.604380821866046E-2</v>
      </c>
      <c r="T446" s="20">
        <v>0.1006756796018525</v>
      </c>
      <c r="U446" s="20">
        <v>0</v>
      </c>
      <c r="V446" s="20">
        <v>7.5964707289897196E-2</v>
      </c>
      <c r="W446" s="20">
        <v>6.5545370841610967E-2</v>
      </c>
      <c r="X446" s="20">
        <v>4.5408141204092332E-2</v>
      </c>
      <c r="Y446" s="20">
        <v>1.093365872284557E-2</v>
      </c>
      <c r="AA446" s="20">
        <v>3.080174624383614E-2</v>
      </c>
      <c r="AB446" s="20">
        <v>3.9809121792284498E-2</v>
      </c>
      <c r="AC446" s="20">
        <v>4.6332885973012251E-2</v>
      </c>
      <c r="AD446" s="20">
        <v>6.0536564524275721E-2</v>
      </c>
      <c r="AF446" s="20">
        <v>4.5569153989514673E-2</v>
      </c>
      <c r="AG446" s="20">
        <v>3.3833769326017907E-2</v>
      </c>
      <c r="AI446" s="20">
        <v>2.911878731770751E-2</v>
      </c>
      <c r="AJ446" s="20">
        <v>4.9852180134594908E-2</v>
      </c>
      <c r="AK446" s="20">
        <v>4.7712599439391698E-2</v>
      </c>
      <c r="AL446" s="20">
        <v>2.01072906139915E-2</v>
      </c>
      <c r="AM446" s="20">
        <v>2.1705516058708671E-2</v>
      </c>
      <c r="AN446" s="20">
        <v>0</v>
      </c>
      <c r="AO446" s="20">
        <v>0.10282401976824131</v>
      </c>
      <c r="AP446" s="20">
        <v>0.12850889639344029</v>
      </c>
      <c r="AQ446" s="20">
        <v>0</v>
      </c>
      <c r="AS446" s="20">
        <v>3.7676695754811369E-2</v>
      </c>
      <c r="AT446" s="20">
        <v>0.15637824415653831</v>
      </c>
    </row>
    <row r="448" spans="2:46" ht="101.5" x14ac:dyDescent="0.35">
      <c r="B448" s="17" t="s">
        <v>260</v>
      </c>
    </row>
    <row r="449" spans="2:46" x14ac:dyDescent="0.35">
      <c r="B449" s="18" t="s">
        <v>16</v>
      </c>
    </row>
    <row r="450" spans="2:46" ht="29" x14ac:dyDescent="0.35">
      <c r="B450" s="19" t="s">
        <v>261</v>
      </c>
      <c r="C450" s="20">
        <v>0.3357341510953189</v>
      </c>
      <c r="D450" s="20">
        <v>0.36638441059806232</v>
      </c>
      <c r="E450" s="20">
        <v>0.40698632108242638</v>
      </c>
      <c r="F450" s="20">
        <v>0.37185013671980349</v>
      </c>
      <c r="G450" s="20">
        <v>0.35617380826675799</v>
      </c>
      <c r="H450" s="20">
        <v>0.3474147679382773</v>
      </c>
      <c r="I450" s="20">
        <v>0.2038505479206015</v>
      </c>
      <c r="K450" s="20">
        <v>0.31612715163593558</v>
      </c>
      <c r="L450" s="20">
        <v>0.3542111216653851</v>
      </c>
      <c r="N450" s="20">
        <v>0.32500003552492818</v>
      </c>
      <c r="O450" s="20">
        <v>0.33435719832428668</v>
      </c>
      <c r="P450" s="20">
        <v>0.34061514942423571</v>
      </c>
      <c r="Q450" s="20">
        <v>0.28441864848690368</v>
      </c>
      <c r="R450" s="20">
        <v>0.36689187928535788</v>
      </c>
      <c r="S450" s="20">
        <v>0.31989686088755009</v>
      </c>
      <c r="T450" s="20">
        <v>0.37497418897808671</v>
      </c>
      <c r="U450" s="20">
        <v>0.32645994811573098</v>
      </c>
      <c r="V450" s="20">
        <v>0.32756573648001031</v>
      </c>
      <c r="W450" s="20">
        <v>0.35889494781953862</v>
      </c>
      <c r="X450" s="20">
        <v>0.32917128575181048</v>
      </c>
      <c r="Y450" s="20">
        <v>0.30659724547536071</v>
      </c>
      <c r="AA450" s="20">
        <v>0.36923111695363597</v>
      </c>
      <c r="AB450" s="20">
        <v>0.32258131336950657</v>
      </c>
      <c r="AC450" s="20">
        <v>0.32642153697963328</v>
      </c>
      <c r="AD450" s="20">
        <v>0.3202306913381377</v>
      </c>
      <c r="AF450" s="20">
        <v>0.32957876380950751</v>
      </c>
      <c r="AG450" s="20">
        <v>0.36009526341146969</v>
      </c>
      <c r="AI450" s="20">
        <v>0.33916660743737492</v>
      </c>
      <c r="AJ450" s="20">
        <v>0.38073145865858682</v>
      </c>
      <c r="AK450" s="20">
        <v>0.27027531772032759</v>
      </c>
      <c r="AL450" s="20">
        <v>0.46768022398635067</v>
      </c>
      <c r="AM450" s="20">
        <v>0.32914416006497621</v>
      </c>
      <c r="AN450" s="20">
        <v>0.18747333398174729</v>
      </c>
      <c r="AO450" s="20">
        <v>0.25212126799882079</v>
      </c>
      <c r="AP450" s="20">
        <v>0.27725517218512141</v>
      </c>
      <c r="AQ450" s="20">
        <v>0.30389770945360928</v>
      </c>
      <c r="AS450" s="20">
        <v>0.34080882779912242</v>
      </c>
      <c r="AT450" s="20">
        <v>0.2398369943602861</v>
      </c>
    </row>
    <row r="451" spans="2:46" x14ac:dyDescent="0.35">
      <c r="B451" s="19" t="s">
        <v>262</v>
      </c>
      <c r="C451" s="20">
        <v>0.30175019946363463</v>
      </c>
      <c r="D451" s="20">
        <v>0.34020564406905568</v>
      </c>
      <c r="E451" s="20">
        <v>0.34017476769624011</v>
      </c>
      <c r="F451" s="20">
        <v>0.3243647629704372</v>
      </c>
      <c r="G451" s="20">
        <v>0.27201710955894021</v>
      </c>
      <c r="H451" s="20">
        <v>0.27695174184475291</v>
      </c>
      <c r="I451" s="20">
        <v>0.26731970991228288</v>
      </c>
      <c r="K451" s="20">
        <v>0.31512425225761548</v>
      </c>
      <c r="L451" s="20">
        <v>0.28900200479986982</v>
      </c>
      <c r="N451" s="20">
        <v>0.31628080034987499</v>
      </c>
      <c r="O451" s="20">
        <v>0.34230846282366167</v>
      </c>
      <c r="P451" s="20">
        <v>0.32204531685404142</v>
      </c>
      <c r="Q451" s="20">
        <v>0.31370776542814599</v>
      </c>
      <c r="R451" s="20">
        <v>0.27415902977472828</v>
      </c>
      <c r="S451" s="20">
        <v>0.27673225941989371</v>
      </c>
      <c r="T451" s="20">
        <v>0.26620624924971692</v>
      </c>
      <c r="U451" s="20">
        <v>0.34464519522956311</v>
      </c>
      <c r="V451" s="20">
        <v>0.31378165242579997</v>
      </c>
      <c r="W451" s="20">
        <v>0.29553543829839207</v>
      </c>
      <c r="X451" s="20">
        <v>0.27730776340836599</v>
      </c>
      <c r="Y451" s="20">
        <v>0.31012986284357519</v>
      </c>
      <c r="AA451" s="20">
        <v>0.30002076622476048</v>
      </c>
      <c r="AB451" s="20">
        <v>0.27623035021242742</v>
      </c>
      <c r="AC451" s="20">
        <v>0.35576164793090531</v>
      </c>
      <c r="AD451" s="20">
        <v>0.28457788602220763</v>
      </c>
      <c r="AF451" s="20">
        <v>0.29068716289796132</v>
      </c>
      <c r="AG451" s="20">
        <v>0.343485340753029</v>
      </c>
      <c r="AI451" s="20">
        <v>0.32264927442419261</v>
      </c>
      <c r="AJ451" s="20">
        <v>0.29497135668389812</v>
      </c>
      <c r="AK451" s="20">
        <v>0.2789235844170157</v>
      </c>
      <c r="AL451" s="20">
        <v>0.28686740597405108</v>
      </c>
      <c r="AM451" s="20">
        <v>0.2952722819598872</v>
      </c>
      <c r="AN451" s="20">
        <v>0.44354606775429573</v>
      </c>
      <c r="AO451" s="20">
        <v>0.27099246586909531</v>
      </c>
      <c r="AP451" s="20">
        <v>0.26653926126146338</v>
      </c>
      <c r="AQ451" s="20">
        <v>0.36993748906002638</v>
      </c>
      <c r="AS451" s="20">
        <v>0.30572188456832339</v>
      </c>
      <c r="AT451" s="20">
        <v>0.22669649038674519</v>
      </c>
    </row>
    <row r="452" spans="2:46" x14ac:dyDescent="0.35">
      <c r="B452" s="19" t="s">
        <v>263</v>
      </c>
      <c r="C452" s="20">
        <v>0.29276805092490682</v>
      </c>
      <c r="D452" s="20">
        <v>0.2039898152208853</v>
      </c>
      <c r="E452" s="20">
        <v>0.2052863552846951</v>
      </c>
      <c r="F452" s="20">
        <v>0.2353104759663002</v>
      </c>
      <c r="G452" s="20">
        <v>0.29497585360995598</v>
      </c>
      <c r="H452" s="20">
        <v>0.31301467132238958</v>
      </c>
      <c r="I452" s="20">
        <v>0.45414523894578318</v>
      </c>
      <c r="K452" s="20">
        <v>0.30770615998079881</v>
      </c>
      <c r="L452" s="20">
        <v>0.27825604634373252</v>
      </c>
      <c r="N452" s="20">
        <v>0.30989952247195929</v>
      </c>
      <c r="O452" s="20">
        <v>0.26659082301491738</v>
      </c>
      <c r="P452" s="20">
        <v>0.27354847423306577</v>
      </c>
      <c r="Q452" s="20">
        <v>0.34371937029544208</v>
      </c>
      <c r="R452" s="20">
        <v>0.30352116129356382</v>
      </c>
      <c r="S452" s="20">
        <v>0.30056737151607688</v>
      </c>
      <c r="T452" s="20">
        <v>0.29023068027751031</v>
      </c>
      <c r="U452" s="20">
        <v>0.24253668067943471</v>
      </c>
      <c r="V452" s="20">
        <v>0.28566273118492008</v>
      </c>
      <c r="W452" s="20">
        <v>0.28999557549686328</v>
      </c>
      <c r="X452" s="20">
        <v>0.29790238486048243</v>
      </c>
      <c r="Y452" s="20">
        <v>0.31498727286955341</v>
      </c>
      <c r="AA452" s="20">
        <v>0.28708007204306318</v>
      </c>
      <c r="AB452" s="20">
        <v>0.33459072695274711</v>
      </c>
      <c r="AC452" s="20">
        <v>0.247193284933371</v>
      </c>
      <c r="AD452" s="20">
        <v>0.29516318733170072</v>
      </c>
      <c r="AF452" s="20">
        <v>0.30873166040091082</v>
      </c>
      <c r="AG452" s="20">
        <v>0.23209510097232999</v>
      </c>
      <c r="AI452" s="20">
        <v>0.2844850776229686</v>
      </c>
      <c r="AJ452" s="20">
        <v>0.28974150408058191</v>
      </c>
      <c r="AK452" s="20">
        <v>0.38598924866179668</v>
      </c>
      <c r="AL452" s="20">
        <v>0.19527083093078379</v>
      </c>
      <c r="AM452" s="20">
        <v>0.31769174682975471</v>
      </c>
      <c r="AN452" s="20">
        <v>0.31757805417144919</v>
      </c>
      <c r="AO452" s="20">
        <v>0.35256195374076599</v>
      </c>
      <c r="AP452" s="20">
        <v>0.26745806666642769</v>
      </c>
      <c r="AQ452" s="20">
        <v>0.23665972854287209</v>
      </c>
      <c r="AS452" s="20">
        <v>0.29139655099787881</v>
      </c>
      <c r="AT452" s="20">
        <v>0.31868555289418871</v>
      </c>
    </row>
    <row r="453" spans="2:46" ht="29" x14ac:dyDescent="0.35">
      <c r="B453" s="19" t="s">
        <v>497</v>
      </c>
      <c r="C453" s="20">
        <v>6.9747598516139708E-2</v>
      </c>
      <c r="D453" s="20">
        <v>8.9420130111996718E-2</v>
      </c>
      <c r="E453" s="20">
        <v>4.7552555936638471E-2</v>
      </c>
      <c r="F453" s="20">
        <v>6.8474624343458912E-2</v>
      </c>
      <c r="G453" s="20">
        <v>7.6833228564345948E-2</v>
      </c>
      <c r="H453" s="20">
        <v>6.2618818894580291E-2</v>
      </c>
      <c r="I453" s="20">
        <v>7.4684503221332507E-2</v>
      </c>
      <c r="K453" s="20">
        <v>6.1042436125650197E-2</v>
      </c>
      <c r="L453" s="20">
        <v>7.8530827191012495E-2</v>
      </c>
      <c r="N453" s="20">
        <v>4.8819641653237392E-2</v>
      </c>
      <c r="O453" s="20">
        <v>5.6743515837134287E-2</v>
      </c>
      <c r="P453" s="20">
        <v>6.3791059488656834E-2</v>
      </c>
      <c r="Q453" s="20">
        <v>5.8154215789508218E-2</v>
      </c>
      <c r="R453" s="20">
        <v>5.5427929646349898E-2</v>
      </c>
      <c r="S453" s="20">
        <v>0.1028035081764791</v>
      </c>
      <c r="T453" s="20">
        <v>6.8588881494686324E-2</v>
      </c>
      <c r="U453" s="20">
        <v>8.6358175975271373E-2</v>
      </c>
      <c r="V453" s="20">
        <v>7.2989879909269348E-2</v>
      </c>
      <c r="W453" s="20">
        <v>5.5574038385206019E-2</v>
      </c>
      <c r="X453" s="20">
        <v>9.5618565979341069E-2</v>
      </c>
      <c r="Y453" s="20">
        <v>6.8285618811510435E-2</v>
      </c>
      <c r="AA453" s="20">
        <v>4.3668044778540333E-2</v>
      </c>
      <c r="AB453" s="20">
        <v>6.6597609465318827E-2</v>
      </c>
      <c r="AC453" s="20">
        <v>7.062353015609045E-2</v>
      </c>
      <c r="AD453" s="20">
        <v>0.1000282353079541</v>
      </c>
      <c r="AF453" s="20">
        <v>7.1002412891620459E-2</v>
      </c>
      <c r="AG453" s="20">
        <v>6.4324294863171164E-2</v>
      </c>
      <c r="AI453" s="20">
        <v>5.369904051546405E-2</v>
      </c>
      <c r="AJ453" s="20">
        <v>3.4555680576933187E-2</v>
      </c>
      <c r="AK453" s="20">
        <v>6.4811849200860083E-2</v>
      </c>
      <c r="AL453" s="20">
        <v>5.0181539108814413E-2</v>
      </c>
      <c r="AM453" s="20">
        <v>5.7891811145381847E-2</v>
      </c>
      <c r="AN453" s="20">
        <v>5.1402544092507649E-2</v>
      </c>
      <c r="AO453" s="20">
        <v>0.124324312391318</v>
      </c>
      <c r="AP453" s="20">
        <v>0.1887474998869875</v>
      </c>
      <c r="AQ453" s="20">
        <v>8.9505072943492039E-2</v>
      </c>
      <c r="AS453" s="20">
        <v>6.2072736634675489E-2</v>
      </c>
      <c r="AT453" s="20">
        <v>0.21478096235877989</v>
      </c>
    </row>
    <row r="455" spans="2:46" ht="101.5" x14ac:dyDescent="0.35">
      <c r="B455" s="17" t="s">
        <v>264</v>
      </c>
    </row>
    <row r="456" spans="2:46" x14ac:dyDescent="0.35">
      <c r="B456" s="18" t="s">
        <v>16</v>
      </c>
    </row>
    <row r="457" spans="2:46" ht="29" x14ac:dyDescent="0.35">
      <c r="B457" s="19" t="s">
        <v>261</v>
      </c>
      <c r="C457" s="20">
        <v>0.24033238060174791</v>
      </c>
      <c r="D457" s="20">
        <v>0.30565783503594079</v>
      </c>
      <c r="E457" s="20">
        <v>0.31861363912031881</v>
      </c>
      <c r="F457" s="20">
        <v>0.25018895732411661</v>
      </c>
      <c r="G457" s="20">
        <v>0.24296899075955211</v>
      </c>
      <c r="H457" s="20">
        <v>0.22900703972759059</v>
      </c>
      <c r="I457" s="20">
        <v>0.13081684856065939</v>
      </c>
      <c r="K457" s="20">
        <v>0.23089904162295519</v>
      </c>
      <c r="L457" s="20">
        <v>0.24757306066952889</v>
      </c>
      <c r="N457" s="20">
        <v>0.2036831256863621</v>
      </c>
      <c r="O457" s="20">
        <v>0.26404794046841279</v>
      </c>
      <c r="P457" s="20">
        <v>0.1931589848185522</v>
      </c>
      <c r="Q457" s="20">
        <v>0.25993949907180902</v>
      </c>
      <c r="R457" s="20">
        <v>0.27635807581027472</v>
      </c>
      <c r="S457" s="20">
        <v>0.25087326835085461</v>
      </c>
      <c r="T457" s="20">
        <v>0.17874259341688131</v>
      </c>
      <c r="U457" s="20">
        <v>0.22522181251980089</v>
      </c>
      <c r="V457" s="20">
        <v>0.26321382051789433</v>
      </c>
      <c r="W457" s="20">
        <v>0.25191672973563389</v>
      </c>
      <c r="X457" s="20">
        <v>0.2841391577943011</v>
      </c>
      <c r="Y457" s="20">
        <v>0.2050306548512984</v>
      </c>
      <c r="AA457" s="20">
        <v>0.25724985859844068</v>
      </c>
      <c r="AB457" s="20">
        <v>0.2194176955523589</v>
      </c>
      <c r="AC457" s="20">
        <v>0.27950429816264011</v>
      </c>
      <c r="AD457" s="20">
        <v>0.20825552083895599</v>
      </c>
      <c r="AF457" s="20">
        <v>0.2260187119853444</v>
      </c>
      <c r="AG457" s="20">
        <v>0.29590844597724908</v>
      </c>
      <c r="AI457" s="20">
        <v>0.26082722434594702</v>
      </c>
      <c r="AJ457" s="20">
        <v>0.28245355456284871</v>
      </c>
      <c r="AK457" s="20">
        <v>0.16088197042001171</v>
      </c>
      <c r="AL457" s="20">
        <v>0.3201790943209743</v>
      </c>
      <c r="AM457" s="20">
        <v>0.23133986023755709</v>
      </c>
      <c r="AN457" s="20">
        <v>0.19959779041457029</v>
      </c>
      <c r="AO457" s="20">
        <v>0.16439457236239011</v>
      </c>
      <c r="AP457" s="20">
        <v>0.1750438426740448</v>
      </c>
      <c r="AQ457" s="20">
        <v>0.23287266143519869</v>
      </c>
      <c r="AS457" s="20">
        <v>0.24104070286252921</v>
      </c>
      <c r="AT457" s="20">
        <v>0.22694707650737231</v>
      </c>
    </row>
    <row r="458" spans="2:46" x14ac:dyDescent="0.35">
      <c r="B458" s="19" t="s">
        <v>262</v>
      </c>
      <c r="C458" s="20">
        <v>0.27017762956253399</v>
      </c>
      <c r="D458" s="20">
        <v>0.26217071750069859</v>
      </c>
      <c r="E458" s="20">
        <v>0.31797195958436858</v>
      </c>
      <c r="F458" s="20">
        <v>0.29925485277069191</v>
      </c>
      <c r="G458" s="20">
        <v>0.31265460845013859</v>
      </c>
      <c r="H458" s="20">
        <v>0.26250417835727419</v>
      </c>
      <c r="I458" s="20">
        <v>0.18390898378319359</v>
      </c>
      <c r="K458" s="20">
        <v>0.28185505542896327</v>
      </c>
      <c r="L458" s="20">
        <v>0.25987281988439698</v>
      </c>
      <c r="N458" s="20">
        <v>0.27830930338991272</v>
      </c>
      <c r="O458" s="20">
        <v>0.35390584961398491</v>
      </c>
      <c r="P458" s="20">
        <v>0.34955350782563882</v>
      </c>
      <c r="Q458" s="20">
        <v>0.2162712795303563</v>
      </c>
      <c r="R458" s="20">
        <v>0.28451742880375303</v>
      </c>
      <c r="S458" s="20">
        <v>0.26584134117123509</v>
      </c>
      <c r="T458" s="20">
        <v>0.27753349314064252</v>
      </c>
      <c r="U458" s="20">
        <v>0.28425710407619942</v>
      </c>
      <c r="V458" s="20">
        <v>0.24619419349077801</v>
      </c>
      <c r="W458" s="20">
        <v>0.26924081511137571</v>
      </c>
      <c r="X458" s="20">
        <v>0.20180385510788859</v>
      </c>
      <c r="Y458" s="20">
        <v>0.27993269578457047</v>
      </c>
      <c r="AA458" s="20">
        <v>0.28557124553296631</v>
      </c>
      <c r="AB458" s="20">
        <v>0.2358958441575591</v>
      </c>
      <c r="AC458" s="20">
        <v>0.27967095894620941</v>
      </c>
      <c r="AD458" s="20">
        <v>0.2811166481003492</v>
      </c>
      <c r="AF458" s="20">
        <v>0.26828981518383482</v>
      </c>
      <c r="AG458" s="20">
        <v>0.27648311915016321</v>
      </c>
      <c r="AI458" s="20">
        <v>0.25647116318804708</v>
      </c>
      <c r="AJ458" s="20">
        <v>0.30961870323732738</v>
      </c>
      <c r="AK458" s="20">
        <v>0.24347559166537799</v>
      </c>
      <c r="AL458" s="20">
        <v>0.23849417977086571</v>
      </c>
      <c r="AM458" s="20">
        <v>0.27157616829062148</v>
      </c>
      <c r="AN458" s="20">
        <v>0.25549478032038719</v>
      </c>
      <c r="AO458" s="20">
        <v>0.29800460314441901</v>
      </c>
      <c r="AP458" s="20">
        <v>0.19962991751818041</v>
      </c>
      <c r="AQ458" s="20">
        <v>0.29104457273516299</v>
      </c>
      <c r="AS458" s="20">
        <v>0.27561711504560238</v>
      </c>
      <c r="AT458" s="20">
        <v>0.16738661008009389</v>
      </c>
    </row>
    <row r="459" spans="2:46" x14ac:dyDescent="0.35">
      <c r="B459" s="19" t="s">
        <v>263</v>
      </c>
      <c r="C459" s="20">
        <v>0.39351637846828519</v>
      </c>
      <c r="D459" s="20">
        <v>0.32415499998778807</v>
      </c>
      <c r="E459" s="20">
        <v>0.30775997461727689</v>
      </c>
      <c r="F459" s="20">
        <v>0.35659491600058119</v>
      </c>
      <c r="G459" s="20">
        <v>0.34805583780792071</v>
      </c>
      <c r="H459" s="20">
        <v>0.41068293260131927</v>
      </c>
      <c r="I459" s="20">
        <v>0.56454296063672471</v>
      </c>
      <c r="K459" s="20">
        <v>0.409545765368171</v>
      </c>
      <c r="L459" s="20">
        <v>0.37834801353022379</v>
      </c>
      <c r="N459" s="20">
        <v>0.4131177035588664</v>
      </c>
      <c r="O459" s="20">
        <v>0.35249049005299748</v>
      </c>
      <c r="P459" s="20">
        <v>0.36632532330699091</v>
      </c>
      <c r="Q459" s="20">
        <v>0.40838331476400752</v>
      </c>
      <c r="R459" s="20">
        <v>0.36875962600979978</v>
      </c>
      <c r="S459" s="20">
        <v>0.34259401536969342</v>
      </c>
      <c r="T459" s="20">
        <v>0.47028897613491299</v>
      </c>
      <c r="U459" s="20">
        <v>0.39363214827121917</v>
      </c>
      <c r="V459" s="20">
        <v>0.39436813295932138</v>
      </c>
      <c r="W459" s="20">
        <v>0.38522675496646591</v>
      </c>
      <c r="X459" s="20">
        <v>0.37684175811587811</v>
      </c>
      <c r="Y459" s="20">
        <v>0.43726702734973327</v>
      </c>
      <c r="AA459" s="20">
        <v>0.38704429544737667</v>
      </c>
      <c r="AB459" s="20">
        <v>0.47108922334784759</v>
      </c>
      <c r="AC459" s="20">
        <v>0.34842083646675281</v>
      </c>
      <c r="AD459" s="20">
        <v>0.36054296591035379</v>
      </c>
      <c r="AF459" s="20">
        <v>0.41091736453867928</v>
      </c>
      <c r="AG459" s="20">
        <v>0.32942598418258678</v>
      </c>
      <c r="AI459" s="20">
        <v>0.40227582367767989</v>
      </c>
      <c r="AJ459" s="20">
        <v>0.34628453804386222</v>
      </c>
      <c r="AK459" s="20">
        <v>0.50968204071841794</v>
      </c>
      <c r="AL459" s="20">
        <v>0.37554023785954449</v>
      </c>
      <c r="AM459" s="20">
        <v>0.40823475091150441</v>
      </c>
      <c r="AN459" s="20">
        <v>0.43793493078618723</v>
      </c>
      <c r="AO459" s="20">
        <v>0.39601226342205192</v>
      </c>
      <c r="AP459" s="20">
        <v>0.38452191967678268</v>
      </c>
      <c r="AQ459" s="20">
        <v>0.39631251523662081</v>
      </c>
      <c r="AS459" s="20">
        <v>0.39615107981140751</v>
      </c>
      <c r="AT459" s="20">
        <v>0.34372791264108749</v>
      </c>
    </row>
    <row r="460" spans="2:46" ht="29" x14ac:dyDescent="0.35">
      <c r="B460" s="19" t="s">
        <v>497</v>
      </c>
      <c r="C460" s="20">
        <v>9.5973611367432834E-2</v>
      </c>
      <c r="D460" s="20">
        <v>0.1080164474755726</v>
      </c>
      <c r="E460" s="20">
        <v>5.5654426678035787E-2</v>
      </c>
      <c r="F460" s="20">
        <v>9.3961273904610301E-2</v>
      </c>
      <c r="G460" s="20">
        <v>9.6320562982388669E-2</v>
      </c>
      <c r="H460" s="20">
        <v>9.7805849313816112E-2</v>
      </c>
      <c r="I460" s="20">
        <v>0.12073120701942219</v>
      </c>
      <c r="K460" s="20">
        <v>7.7700137579910511E-2</v>
      </c>
      <c r="L460" s="20">
        <v>0.11420610591585011</v>
      </c>
      <c r="N460" s="20">
        <v>0.1048898673648586</v>
      </c>
      <c r="O460" s="20">
        <v>2.9555719864604729E-2</v>
      </c>
      <c r="P460" s="20">
        <v>9.0962184048817826E-2</v>
      </c>
      <c r="Q460" s="20">
        <v>0.1154059066338273</v>
      </c>
      <c r="R460" s="20">
        <v>7.0364869376172534E-2</v>
      </c>
      <c r="S460" s="20">
        <v>0.1406913751082168</v>
      </c>
      <c r="T460" s="20">
        <v>7.3434937307563494E-2</v>
      </c>
      <c r="U460" s="20">
        <v>9.688893513278056E-2</v>
      </c>
      <c r="V460" s="20">
        <v>9.6223853032006354E-2</v>
      </c>
      <c r="W460" s="20">
        <v>9.3615700186524556E-2</v>
      </c>
      <c r="X460" s="20">
        <v>0.13721522898193231</v>
      </c>
      <c r="Y460" s="20">
        <v>7.7769622014397508E-2</v>
      </c>
      <c r="AA460" s="20">
        <v>7.0134600421216275E-2</v>
      </c>
      <c r="AB460" s="20">
        <v>7.3597236942234232E-2</v>
      </c>
      <c r="AC460" s="20">
        <v>9.2403906424398025E-2</v>
      </c>
      <c r="AD460" s="20">
        <v>0.150084865150341</v>
      </c>
      <c r="AF460" s="20">
        <v>9.4774108292141501E-2</v>
      </c>
      <c r="AG460" s="20">
        <v>9.818245069000088E-2</v>
      </c>
      <c r="AI460" s="20">
        <v>8.0425788788325958E-2</v>
      </c>
      <c r="AJ460" s="20">
        <v>6.1643204155961633E-2</v>
      </c>
      <c r="AK460" s="20">
        <v>8.5960397196192487E-2</v>
      </c>
      <c r="AL460" s="20">
        <v>6.5786488048615629E-2</v>
      </c>
      <c r="AM460" s="20">
        <v>8.8849220560316924E-2</v>
      </c>
      <c r="AN460" s="20">
        <v>0.1069724984788552</v>
      </c>
      <c r="AO460" s="20">
        <v>0.14158856107113921</v>
      </c>
      <c r="AP460" s="20">
        <v>0.24080432013099209</v>
      </c>
      <c r="AQ460" s="20">
        <v>7.9770250593017455E-2</v>
      </c>
      <c r="AS460" s="20">
        <v>8.7191102280460869E-2</v>
      </c>
      <c r="AT460" s="20">
        <v>0.26193840077144609</v>
      </c>
    </row>
    <row r="462" spans="2:46" ht="101.5" x14ac:dyDescent="0.35">
      <c r="B462" s="17" t="s">
        <v>265</v>
      </c>
    </row>
    <row r="463" spans="2:46" x14ac:dyDescent="0.35">
      <c r="B463" s="18" t="s">
        <v>16</v>
      </c>
    </row>
    <row r="464" spans="2:46" ht="29" x14ac:dyDescent="0.35">
      <c r="B464" s="19" t="s">
        <v>261</v>
      </c>
      <c r="C464" s="20">
        <v>0.28783789350537009</v>
      </c>
      <c r="D464" s="20">
        <v>0.36596159255307092</v>
      </c>
      <c r="E464" s="20">
        <v>0.37514470113910581</v>
      </c>
      <c r="F464" s="20">
        <v>0.30304694210835659</v>
      </c>
      <c r="G464" s="20">
        <v>0.28327219814072901</v>
      </c>
      <c r="H464" s="20">
        <v>0.25147976179675452</v>
      </c>
      <c r="I464" s="20">
        <v>0.18074371221368679</v>
      </c>
      <c r="K464" s="20">
        <v>0.28442303909586369</v>
      </c>
      <c r="L464" s="20">
        <v>0.29043147346095832</v>
      </c>
      <c r="N464" s="20">
        <v>0.23060019049856059</v>
      </c>
      <c r="O464" s="20">
        <v>0.2463243121691979</v>
      </c>
      <c r="P464" s="20">
        <v>0.29062067229038518</v>
      </c>
      <c r="Q464" s="20">
        <v>0.24894738455679019</v>
      </c>
      <c r="R464" s="20">
        <v>0.37783722188232322</v>
      </c>
      <c r="S464" s="20">
        <v>0.30434169248552551</v>
      </c>
      <c r="T464" s="20">
        <v>0.29059717704615851</v>
      </c>
      <c r="U464" s="20">
        <v>0.2654725598900296</v>
      </c>
      <c r="V464" s="20">
        <v>0.31492617385135768</v>
      </c>
      <c r="W464" s="20">
        <v>0.27764984212233279</v>
      </c>
      <c r="X464" s="20">
        <v>0.25558011061950381</v>
      </c>
      <c r="Y464" s="20">
        <v>0.27107786424437919</v>
      </c>
      <c r="AA464" s="20">
        <v>0.34161707303929839</v>
      </c>
      <c r="AB464" s="20">
        <v>0.26214882863429179</v>
      </c>
      <c r="AC464" s="20">
        <v>0.30265009716523561</v>
      </c>
      <c r="AD464" s="20">
        <v>0.2445615069160462</v>
      </c>
      <c r="AF464" s="20">
        <v>0.2650017126734196</v>
      </c>
      <c r="AG464" s="20">
        <v>0.37512662963375759</v>
      </c>
      <c r="AI464" s="20">
        <v>0.3047260417891397</v>
      </c>
      <c r="AJ464" s="20">
        <v>0.37110324773414821</v>
      </c>
      <c r="AK464" s="20">
        <v>0.27922400323129842</v>
      </c>
      <c r="AL464" s="20">
        <v>0.35047773568030238</v>
      </c>
      <c r="AM464" s="20">
        <v>0.23419393154146009</v>
      </c>
      <c r="AN464" s="20">
        <v>0.1487293728776076</v>
      </c>
      <c r="AO464" s="20">
        <v>0.17533149101125509</v>
      </c>
      <c r="AP464" s="20">
        <v>0.21944460728822679</v>
      </c>
      <c r="AQ464" s="20">
        <v>0.33355717759595332</v>
      </c>
      <c r="AS464" s="20">
        <v>0.29024107961535017</v>
      </c>
      <c r="AT464" s="20">
        <v>0.24242441625282279</v>
      </c>
    </row>
    <row r="465" spans="2:46" x14ac:dyDescent="0.35">
      <c r="B465" s="19" t="s">
        <v>262</v>
      </c>
      <c r="C465" s="20">
        <v>0.28661826960700121</v>
      </c>
      <c r="D465" s="20">
        <v>0.2908789590344355</v>
      </c>
      <c r="E465" s="20">
        <v>0.30412620137045687</v>
      </c>
      <c r="F465" s="20">
        <v>0.28332992706976068</v>
      </c>
      <c r="G465" s="20">
        <v>0.27637447812821481</v>
      </c>
      <c r="H465" s="20">
        <v>0.29681933717912978</v>
      </c>
      <c r="I465" s="20">
        <v>0.27372753958711848</v>
      </c>
      <c r="K465" s="20">
        <v>0.29795565712954858</v>
      </c>
      <c r="L465" s="20">
        <v>0.27567569616979531</v>
      </c>
      <c r="N465" s="20">
        <v>0.27083399977368511</v>
      </c>
      <c r="O465" s="20">
        <v>0.26219769811975713</v>
      </c>
      <c r="P465" s="20">
        <v>0.33629283665948712</v>
      </c>
      <c r="Q465" s="20">
        <v>0.28058741236964391</v>
      </c>
      <c r="R465" s="20">
        <v>0.20765341594304379</v>
      </c>
      <c r="S465" s="20">
        <v>0.20374742334820581</v>
      </c>
      <c r="T465" s="20">
        <v>0.27793983609183981</v>
      </c>
      <c r="U465" s="20">
        <v>0.30424730629014951</v>
      </c>
      <c r="V465" s="20">
        <v>0.3086469689763085</v>
      </c>
      <c r="W465" s="20">
        <v>0.3427334587931945</v>
      </c>
      <c r="X465" s="20">
        <v>0.27280553253502721</v>
      </c>
      <c r="Y465" s="20">
        <v>0.34205466111284533</v>
      </c>
      <c r="AA465" s="20">
        <v>0.27578115637102463</v>
      </c>
      <c r="AB465" s="20">
        <v>0.27660372801922989</v>
      </c>
      <c r="AC465" s="20">
        <v>0.30012401649840198</v>
      </c>
      <c r="AD465" s="20">
        <v>0.29780752785169801</v>
      </c>
      <c r="AF465" s="20">
        <v>0.28786905651525768</v>
      </c>
      <c r="AG465" s="20">
        <v>0.28549125996796421</v>
      </c>
      <c r="AI465" s="20">
        <v>0.30120979724243468</v>
      </c>
      <c r="AJ465" s="20">
        <v>0.27188039297890282</v>
      </c>
      <c r="AK465" s="20">
        <v>0.29617054058505471</v>
      </c>
      <c r="AL465" s="20">
        <v>0.26376695882234402</v>
      </c>
      <c r="AM465" s="20">
        <v>0.31854471486529612</v>
      </c>
      <c r="AN465" s="20">
        <v>0.24509625245258521</v>
      </c>
      <c r="AO465" s="20">
        <v>0.27978229182350328</v>
      </c>
      <c r="AP465" s="20">
        <v>0.27672479611284589</v>
      </c>
      <c r="AQ465" s="20">
        <v>0.2637952291193586</v>
      </c>
      <c r="AS465" s="20">
        <v>0.29123654006190408</v>
      </c>
      <c r="AT465" s="20">
        <v>0.1993459108916836</v>
      </c>
    </row>
    <row r="466" spans="2:46" x14ac:dyDescent="0.35">
      <c r="B466" s="19" t="s">
        <v>263</v>
      </c>
      <c r="C466" s="20">
        <v>0.34680213967126039</v>
      </c>
      <c r="D466" s="20">
        <v>0.27184579935760822</v>
      </c>
      <c r="E466" s="20">
        <v>0.27589373970108061</v>
      </c>
      <c r="F466" s="20">
        <v>0.32376795774454831</v>
      </c>
      <c r="G466" s="20">
        <v>0.34993576020511269</v>
      </c>
      <c r="H466" s="20">
        <v>0.35396051758590108</v>
      </c>
      <c r="I466" s="20">
        <v>0.46559231353895458</v>
      </c>
      <c r="K466" s="20">
        <v>0.35981051420749249</v>
      </c>
      <c r="L466" s="20">
        <v>0.334393838842934</v>
      </c>
      <c r="N466" s="20">
        <v>0.41281368837555699</v>
      </c>
      <c r="O466" s="20">
        <v>0.41803125744598102</v>
      </c>
      <c r="P466" s="20">
        <v>0.28879693497440989</v>
      </c>
      <c r="Q466" s="20">
        <v>0.36480726374500028</v>
      </c>
      <c r="R466" s="20">
        <v>0.35896254121429122</v>
      </c>
      <c r="S466" s="20">
        <v>0.39412178596405911</v>
      </c>
      <c r="T466" s="20">
        <v>0.34120155187520229</v>
      </c>
      <c r="U466" s="20">
        <v>0.32484509216452112</v>
      </c>
      <c r="V466" s="20">
        <v>0.31192410268967108</v>
      </c>
      <c r="W466" s="20">
        <v>0.33006408583874353</v>
      </c>
      <c r="X466" s="20">
        <v>0.39786804394541492</v>
      </c>
      <c r="Y466" s="20">
        <v>0.28381718382860582</v>
      </c>
      <c r="AA466" s="20">
        <v>0.32641370413004789</v>
      </c>
      <c r="AB466" s="20">
        <v>0.38682502202037788</v>
      </c>
      <c r="AC466" s="20">
        <v>0.32721108068248461</v>
      </c>
      <c r="AD466" s="20">
        <v>0.34347195089321741</v>
      </c>
      <c r="AF466" s="20">
        <v>0.36938109327518948</v>
      </c>
      <c r="AG466" s="20">
        <v>0.25714664663980341</v>
      </c>
      <c r="AI466" s="20">
        <v>0.35267722206269592</v>
      </c>
      <c r="AJ466" s="20">
        <v>0.30420306831615768</v>
      </c>
      <c r="AK466" s="20">
        <v>0.36009311200527261</v>
      </c>
      <c r="AL466" s="20">
        <v>0.31469592678035352</v>
      </c>
      <c r="AM466" s="20">
        <v>0.37615198263810601</v>
      </c>
      <c r="AN466" s="20">
        <v>0.55483230495329272</v>
      </c>
      <c r="AO466" s="20">
        <v>0.41362004425913429</v>
      </c>
      <c r="AP466" s="20">
        <v>0.28616912689397828</v>
      </c>
      <c r="AQ466" s="20">
        <v>0.33393089497276363</v>
      </c>
      <c r="AS466" s="20">
        <v>0.34754952382355259</v>
      </c>
      <c r="AT466" s="20">
        <v>0.33267867538437718</v>
      </c>
    </row>
    <row r="467" spans="2:46" ht="29" x14ac:dyDescent="0.35">
      <c r="B467" s="19" t="s">
        <v>497</v>
      </c>
      <c r="C467" s="20">
        <v>7.8741697216368312E-2</v>
      </c>
      <c r="D467" s="20">
        <v>7.1313649054885422E-2</v>
      </c>
      <c r="E467" s="20">
        <v>4.4835357789356503E-2</v>
      </c>
      <c r="F467" s="20">
        <v>8.9855173077334233E-2</v>
      </c>
      <c r="G467" s="20">
        <v>9.041756352594349E-2</v>
      </c>
      <c r="H467" s="20">
        <v>9.7740383438214659E-2</v>
      </c>
      <c r="I467" s="20">
        <v>7.9936434660240085E-2</v>
      </c>
      <c r="K467" s="20">
        <v>5.7810789567095212E-2</v>
      </c>
      <c r="L467" s="20">
        <v>9.9498991526312308E-2</v>
      </c>
      <c r="N467" s="20">
        <v>8.5752121352197189E-2</v>
      </c>
      <c r="O467" s="20">
        <v>7.3446732265063999E-2</v>
      </c>
      <c r="P467" s="20">
        <v>8.4289556075717392E-2</v>
      </c>
      <c r="Q467" s="20">
        <v>0.1056579393285659</v>
      </c>
      <c r="R467" s="20">
        <v>5.5546820960341907E-2</v>
      </c>
      <c r="S467" s="20">
        <v>9.778909820220974E-2</v>
      </c>
      <c r="T467" s="20">
        <v>9.0261434986799505E-2</v>
      </c>
      <c r="U467" s="20">
        <v>0.10543504165529979</v>
      </c>
      <c r="V467" s="20">
        <v>6.4502754482662419E-2</v>
      </c>
      <c r="W467" s="20">
        <v>4.9552613245729252E-2</v>
      </c>
      <c r="X467" s="20">
        <v>7.3746312900054178E-2</v>
      </c>
      <c r="Y467" s="20">
        <v>0.1030502908141693</v>
      </c>
      <c r="AA467" s="20">
        <v>5.6188066459629038E-2</v>
      </c>
      <c r="AB467" s="20">
        <v>7.4422421326100302E-2</v>
      </c>
      <c r="AC467" s="20">
        <v>7.0014805653877979E-2</v>
      </c>
      <c r="AD467" s="20">
        <v>0.11415901433903849</v>
      </c>
      <c r="AF467" s="20">
        <v>7.7748137536133147E-2</v>
      </c>
      <c r="AG467" s="20">
        <v>8.2235463758474736E-2</v>
      </c>
      <c r="AI467" s="20">
        <v>4.1386938905729691E-2</v>
      </c>
      <c r="AJ467" s="20">
        <v>5.2813290970791217E-2</v>
      </c>
      <c r="AK467" s="20">
        <v>6.4512344178374287E-2</v>
      </c>
      <c r="AL467" s="20">
        <v>7.1059378717000132E-2</v>
      </c>
      <c r="AM467" s="20">
        <v>7.1109370955137904E-2</v>
      </c>
      <c r="AN467" s="20">
        <v>5.1342069716514338E-2</v>
      </c>
      <c r="AO467" s="20">
        <v>0.13126617290610751</v>
      </c>
      <c r="AP467" s="20">
        <v>0.2176614697049489</v>
      </c>
      <c r="AQ467" s="20">
        <v>6.8716698311924368E-2</v>
      </c>
      <c r="AS467" s="20">
        <v>7.0972856499193021E-2</v>
      </c>
      <c r="AT467" s="20">
        <v>0.2255509974711162</v>
      </c>
    </row>
    <row r="469" spans="2:46" ht="101.5" x14ac:dyDescent="0.35">
      <c r="B469" s="17" t="s">
        <v>266</v>
      </c>
    </row>
    <row r="470" spans="2:46" x14ac:dyDescent="0.35">
      <c r="B470" s="18" t="s">
        <v>16</v>
      </c>
    </row>
    <row r="471" spans="2:46" ht="29" x14ac:dyDescent="0.35">
      <c r="B471" s="19" t="s">
        <v>261</v>
      </c>
      <c r="C471" s="20">
        <v>0.3819826569173671</v>
      </c>
      <c r="D471" s="20">
        <v>0.44667771587488803</v>
      </c>
      <c r="E471" s="20">
        <v>0.51258072536993138</v>
      </c>
      <c r="F471" s="20">
        <v>0.42578119159194627</v>
      </c>
      <c r="G471" s="20">
        <v>0.37038173599608071</v>
      </c>
      <c r="H471" s="20">
        <v>0.35795632042870867</v>
      </c>
      <c r="I471" s="20">
        <v>0.22297584956731051</v>
      </c>
      <c r="K471" s="20">
        <v>0.36819479138796107</v>
      </c>
      <c r="L471" s="20">
        <v>0.39405052602551383</v>
      </c>
      <c r="N471" s="20">
        <v>0.32817949434963101</v>
      </c>
      <c r="O471" s="20">
        <v>0.32095973147885098</v>
      </c>
      <c r="P471" s="20">
        <v>0.33830261255949878</v>
      </c>
      <c r="Q471" s="20">
        <v>0.34898259235712809</v>
      </c>
      <c r="R471" s="20">
        <v>0.44801467803431239</v>
      </c>
      <c r="S471" s="20">
        <v>0.4328937493520405</v>
      </c>
      <c r="T471" s="20">
        <v>0.32007209945497878</v>
      </c>
      <c r="U471" s="20">
        <v>0.32313478281087532</v>
      </c>
      <c r="V471" s="20">
        <v>0.42232936059507747</v>
      </c>
      <c r="W471" s="20">
        <v>0.40874233329313781</v>
      </c>
      <c r="X471" s="20">
        <v>0.35362750384105318</v>
      </c>
      <c r="Y471" s="20">
        <v>0.39944116586041017</v>
      </c>
      <c r="AA471" s="20">
        <v>0.46114957751028562</v>
      </c>
      <c r="AB471" s="20">
        <v>0.35461300936522738</v>
      </c>
      <c r="AC471" s="20">
        <v>0.37562426713886687</v>
      </c>
      <c r="AD471" s="20">
        <v>0.33153015690372262</v>
      </c>
      <c r="AF471" s="20">
        <v>0.35374253182469018</v>
      </c>
      <c r="AG471" s="20">
        <v>0.49292768999614062</v>
      </c>
      <c r="AI471" s="20">
        <v>0.41380081182049111</v>
      </c>
      <c r="AJ471" s="20">
        <v>0.45889290357527779</v>
      </c>
      <c r="AK471" s="20">
        <v>0.43424893671916748</v>
      </c>
      <c r="AL471" s="20">
        <v>0.4776456833549656</v>
      </c>
      <c r="AM471" s="20">
        <v>0.319242793170608</v>
      </c>
      <c r="AN471" s="20">
        <v>0.35917171919180241</v>
      </c>
      <c r="AO471" s="20">
        <v>0.26837224410119381</v>
      </c>
      <c r="AP471" s="20">
        <v>0.28673669556608461</v>
      </c>
      <c r="AQ471" s="20">
        <v>0.32758317917688839</v>
      </c>
      <c r="AS471" s="20">
        <v>0.38938766238588252</v>
      </c>
      <c r="AT471" s="20">
        <v>0.2420488224120558</v>
      </c>
    </row>
    <row r="472" spans="2:46" x14ac:dyDescent="0.35">
      <c r="B472" s="19" t="s">
        <v>262</v>
      </c>
      <c r="C472" s="20">
        <v>0.25839448345737881</v>
      </c>
      <c r="D472" s="20">
        <v>0.27690190774440693</v>
      </c>
      <c r="E472" s="20">
        <v>0.28248318230775521</v>
      </c>
      <c r="F472" s="20">
        <v>0.2432883119517226</v>
      </c>
      <c r="G472" s="20">
        <v>0.29322256025505983</v>
      </c>
      <c r="H472" s="20">
        <v>0.2276634699755509</v>
      </c>
      <c r="I472" s="20">
        <v>0.23120429216752389</v>
      </c>
      <c r="K472" s="20">
        <v>0.25753673694080481</v>
      </c>
      <c r="L472" s="20">
        <v>0.26028148483718799</v>
      </c>
      <c r="N472" s="20">
        <v>0.25313262357681598</v>
      </c>
      <c r="O472" s="20">
        <v>0.28856411479084992</v>
      </c>
      <c r="P472" s="20">
        <v>0.34895704718893</v>
      </c>
      <c r="Q472" s="20">
        <v>0.21108635002701229</v>
      </c>
      <c r="R472" s="20">
        <v>0.25535437308111242</v>
      </c>
      <c r="S472" s="20">
        <v>0.21168241993894649</v>
      </c>
      <c r="T472" s="20">
        <v>0.28819644748262679</v>
      </c>
      <c r="U472" s="20">
        <v>0.26408638021972491</v>
      </c>
      <c r="V472" s="20">
        <v>0.27996503823766838</v>
      </c>
      <c r="W472" s="20">
        <v>0.2640744857882924</v>
      </c>
      <c r="X472" s="20">
        <v>0.1806845969914648</v>
      </c>
      <c r="Y472" s="20">
        <v>0.26795081229791667</v>
      </c>
      <c r="AA472" s="20">
        <v>0.24170784618173249</v>
      </c>
      <c r="AB472" s="20">
        <v>0.25538221733171568</v>
      </c>
      <c r="AC472" s="20">
        <v>0.26705013906646952</v>
      </c>
      <c r="AD472" s="20">
        <v>0.27269615390189078</v>
      </c>
      <c r="AF472" s="20">
        <v>0.2569981329146821</v>
      </c>
      <c r="AG472" s="20">
        <v>0.26673294700078848</v>
      </c>
      <c r="AI472" s="20">
        <v>0.24193436797776541</v>
      </c>
      <c r="AJ472" s="20">
        <v>0.25930962200028163</v>
      </c>
      <c r="AK472" s="20">
        <v>0.1930728493892459</v>
      </c>
      <c r="AL472" s="20">
        <v>0.2532663641903064</v>
      </c>
      <c r="AM472" s="20">
        <v>0.28884563635424632</v>
      </c>
      <c r="AN472" s="20">
        <v>0.20805874910291861</v>
      </c>
      <c r="AO472" s="20">
        <v>0.2897745358554597</v>
      </c>
      <c r="AP472" s="20">
        <v>0.2217146409293953</v>
      </c>
      <c r="AQ472" s="20">
        <v>0.29359088288898832</v>
      </c>
      <c r="AS472" s="20">
        <v>0.26451523660107001</v>
      </c>
      <c r="AT472" s="20">
        <v>0.14272941594340999</v>
      </c>
    </row>
    <row r="473" spans="2:46" x14ac:dyDescent="0.35">
      <c r="B473" s="19" t="s">
        <v>263</v>
      </c>
      <c r="C473" s="20">
        <v>0.2372335000663871</v>
      </c>
      <c r="D473" s="20">
        <v>0.18106162571574469</v>
      </c>
      <c r="E473" s="20">
        <v>0.14626238094451169</v>
      </c>
      <c r="F473" s="20">
        <v>0.20643655767286059</v>
      </c>
      <c r="G473" s="20">
        <v>0.2191192423356817</v>
      </c>
      <c r="H473" s="20">
        <v>0.28056971826718291</v>
      </c>
      <c r="I473" s="20">
        <v>0.35902126537606222</v>
      </c>
      <c r="K473" s="20">
        <v>0.27562043092865463</v>
      </c>
      <c r="L473" s="20">
        <v>0.19959990063292071</v>
      </c>
      <c r="N473" s="20">
        <v>0.29432067519201888</v>
      </c>
      <c r="O473" s="20">
        <v>0.2469051476679513</v>
      </c>
      <c r="P473" s="20">
        <v>0.15668354039201821</v>
      </c>
      <c r="Q473" s="20">
        <v>0.29766609030983598</v>
      </c>
      <c r="R473" s="20">
        <v>0.2308349028002272</v>
      </c>
      <c r="S473" s="20">
        <v>0.21350945527554169</v>
      </c>
      <c r="T473" s="20">
        <v>0.21827967681813459</v>
      </c>
      <c r="U473" s="20">
        <v>0.29660735723227261</v>
      </c>
      <c r="V473" s="20">
        <v>0.20681292885721811</v>
      </c>
      <c r="W473" s="20">
        <v>0.22140453991371839</v>
      </c>
      <c r="X473" s="20">
        <v>0.25388179783574039</v>
      </c>
      <c r="Y473" s="20">
        <v>0.23484300829670651</v>
      </c>
      <c r="AA473" s="20">
        <v>0.20088017303880509</v>
      </c>
      <c r="AB473" s="20">
        <v>0.27174247897370302</v>
      </c>
      <c r="AC473" s="20">
        <v>0.23766942747159811</v>
      </c>
      <c r="AD473" s="20">
        <v>0.2393039558990829</v>
      </c>
      <c r="AF473" s="20">
        <v>0.26485821192199221</v>
      </c>
      <c r="AG473" s="20">
        <v>0.13271256276353829</v>
      </c>
      <c r="AI473" s="20">
        <v>0.25444652386275268</v>
      </c>
      <c r="AJ473" s="20">
        <v>0.20011870909224669</v>
      </c>
      <c r="AK473" s="20">
        <v>0.2308568620562092</v>
      </c>
      <c r="AL473" s="20">
        <v>0.16341921287922781</v>
      </c>
      <c r="AM473" s="20">
        <v>0.27665027955561561</v>
      </c>
      <c r="AN473" s="20">
        <v>0.34639571091792271</v>
      </c>
      <c r="AO473" s="20">
        <v>0.28272150831288773</v>
      </c>
      <c r="AP473" s="20">
        <v>0.2221509419438403</v>
      </c>
      <c r="AQ473" s="20">
        <v>0.23350170766002029</v>
      </c>
      <c r="AS473" s="20">
        <v>0.23210834792081361</v>
      </c>
      <c r="AT473" s="20">
        <v>0.33408450108219279</v>
      </c>
    </row>
    <row r="474" spans="2:46" ht="29" x14ac:dyDescent="0.35">
      <c r="B474" s="19" t="s">
        <v>497</v>
      </c>
      <c r="C474" s="20">
        <v>0.1223893595588669</v>
      </c>
      <c r="D474" s="20">
        <v>9.5358750664960329E-2</v>
      </c>
      <c r="E474" s="20">
        <v>5.8673711377801682E-2</v>
      </c>
      <c r="F474" s="20">
        <v>0.1244939387834704</v>
      </c>
      <c r="G474" s="20">
        <v>0.117276461413178</v>
      </c>
      <c r="H474" s="20">
        <v>0.13381049132855771</v>
      </c>
      <c r="I474" s="20">
        <v>0.18679859288910339</v>
      </c>
      <c r="K474" s="20">
        <v>9.8648040742579629E-2</v>
      </c>
      <c r="L474" s="20">
        <v>0.14606808850437741</v>
      </c>
      <c r="N474" s="20">
        <v>0.1243672068815341</v>
      </c>
      <c r="O474" s="20">
        <v>0.14357100606234779</v>
      </c>
      <c r="P474" s="20">
        <v>0.1560567998595527</v>
      </c>
      <c r="Q474" s="20">
        <v>0.14226496730602359</v>
      </c>
      <c r="R474" s="20">
        <v>6.5796046084348025E-2</v>
      </c>
      <c r="S474" s="20">
        <v>0.1419143754334713</v>
      </c>
      <c r="T474" s="20">
        <v>0.17345177624425989</v>
      </c>
      <c r="U474" s="20">
        <v>0.1161714797371272</v>
      </c>
      <c r="V474" s="20">
        <v>9.0892672310035894E-2</v>
      </c>
      <c r="W474" s="20">
        <v>0.10577864100485131</v>
      </c>
      <c r="X474" s="20">
        <v>0.2118061013317416</v>
      </c>
      <c r="Y474" s="20">
        <v>9.7765013544966389E-2</v>
      </c>
      <c r="AA474" s="20">
        <v>9.6262403269176788E-2</v>
      </c>
      <c r="AB474" s="20">
        <v>0.1182622943293537</v>
      </c>
      <c r="AC474" s="20">
        <v>0.1196561663230655</v>
      </c>
      <c r="AD474" s="20">
        <v>0.15646973329530381</v>
      </c>
      <c r="AF474" s="20">
        <v>0.1244011233386355</v>
      </c>
      <c r="AG474" s="20">
        <v>0.1076268002395325</v>
      </c>
      <c r="AI474" s="20">
        <v>8.9818296338990855E-2</v>
      </c>
      <c r="AJ474" s="20">
        <v>8.1678765332194037E-2</v>
      </c>
      <c r="AK474" s="20">
        <v>0.14182135183537739</v>
      </c>
      <c r="AL474" s="20">
        <v>0.1056687395755002</v>
      </c>
      <c r="AM474" s="20">
        <v>0.1152612909195302</v>
      </c>
      <c r="AN474" s="20">
        <v>8.637382078735617E-2</v>
      </c>
      <c r="AO474" s="20">
        <v>0.15913171173045909</v>
      </c>
      <c r="AP474" s="20">
        <v>0.2693977215606797</v>
      </c>
      <c r="AQ474" s="20">
        <v>0.14532423027410271</v>
      </c>
      <c r="AS474" s="20">
        <v>0.1139887530922339</v>
      </c>
      <c r="AT474" s="20">
        <v>0.28113726056234117</v>
      </c>
    </row>
    <row r="476" spans="2:46" ht="101.5" x14ac:dyDescent="0.35">
      <c r="B476" s="17" t="s">
        <v>267</v>
      </c>
    </row>
    <row r="477" spans="2:46" x14ac:dyDescent="0.35">
      <c r="B477" s="18" t="s">
        <v>16</v>
      </c>
    </row>
    <row r="478" spans="2:46" ht="29" x14ac:dyDescent="0.35">
      <c r="B478" s="19" t="s">
        <v>261</v>
      </c>
      <c r="C478" s="20">
        <v>0.41479865083788769</v>
      </c>
      <c r="D478" s="20">
        <v>0.43841194168845282</v>
      </c>
      <c r="E478" s="20">
        <v>0.45859121242292111</v>
      </c>
      <c r="F478" s="20">
        <v>0.41251658236238209</v>
      </c>
      <c r="G478" s="20">
        <v>0.42468392883647132</v>
      </c>
      <c r="H478" s="20">
        <v>0.4046456808541759</v>
      </c>
      <c r="I478" s="20">
        <v>0.3642345898700583</v>
      </c>
      <c r="K478" s="20">
        <v>0.39477097180497389</v>
      </c>
      <c r="L478" s="20">
        <v>0.43309251920568759</v>
      </c>
      <c r="N478" s="20">
        <v>0.35703405606758648</v>
      </c>
      <c r="O478" s="20">
        <v>0.42173940913350721</v>
      </c>
      <c r="P478" s="20">
        <v>0.47370564256898839</v>
      </c>
      <c r="Q478" s="20">
        <v>0.31839125019977549</v>
      </c>
      <c r="R478" s="20">
        <v>0.46875950141424799</v>
      </c>
      <c r="S478" s="20">
        <v>0.45249446700872881</v>
      </c>
      <c r="T478" s="20">
        <v>0.44115094611161693</v>
      </c>
      <c r="U478" s="20">
        <v>0.35690824157395601</v>
      </c>
      <c r="V478" s="20">
        <v>0.4266780114000947</v>
      </c>
      <c r="W478" s="20">
        <v>0.43324748005412561</v>
      </c>
      <c r="X478" s="20">
        <v>0.3949313625320513</v>
      </c>
      <c r="Y478" s="20">
        <v>0.3903030282606495</v>
      </c>
      <c r="AA478" s="20">
        <v>0.45473700721354898</v>
      </c>
      <c r="AB478" s="20">
        <v>0.42089515841916042</v>
      </c>
      <c r="AC478" s="20">
        <v>0.40135800214603218</v>
      </c>
      <c r="AD478" s="20">
        <v>0.37647409261963288</v>
      </c>
      <c r="AF478" s="20">
        <v>0.40728432785408758</v>
      </c>
      <c r="AG478" s="20">
        <v>0.43877575333772839</v>
      </c>
      <c r="AI478" s="20">
        <v>0.43390529222630619</v>
      </c>
      <c r="AJ478" s="20">
        <v>0.44741318367194838</v>
      </c>
      <c r="AK478" s="20">
        <v>0.38394960244215448</v>
      </c>
      <c r="AL478" s="20">
        <v>0.53630838603440678</v>
      </c>
      <c r="AM478" s="20">
        <v>0.41876037084402112</v>
      </c>
      <c r="AN478" s="20">
        <v>0.28264749394888622</v>
      </c>
      <c r="AO478" s="20">
        <v>0.30683828008826469</v>
      </c>
      <c r="AP478" s="20">
        <v>0.36023023833837847</v>
      </c>
      <c r="AQ478" s="20">
        <v>0.35609337459348989</v>
      </c>
      <c r="AS478" s="20">
        <v>0.42436172633384461</v>
      </c>
      <c r="AT478" s="20">
        <v>0.23408334556191401</v>
      </c>
    </row>
    <row r="479" spans="2:46" x14ac:dyDescent="0.35">
      <c r="B479" s="19" t="s">
        <v>262</v>
      </c>
      <c r="C479" s="20">
        <v>0.28925807610778198</v>
      </c>
      <c r="D479" s="20">
        <v>0.29839497200970222</v>
      </c>
      <c r="E479" s="20">
        <v>0.29547106983428972</v>
      </c>
      <c r="F479" s="20">
        <v>0.31711243861006422</v>
      </c>
      <c r="G479" s="20">
        <v>0.30939703778303818</v>
      </c>
      <c r="H479" s="20">
        <v>0.2730900533749403</v>
      </c>
      <c r="I479" s="20">
        <v>0.25002522946168382</v>
      </c>
      <c r="K479" s="20">
        <v>0.29742096554899011</v>
      </c>
      <c r="L479" s="20">
        <v>0.28134731646093891</v>
      </c>
      <c r="N479" s="20">
        <v>0.35355641954331418</v>
      </c>
      <c r="O479" s="20">
        <v>0.25249718140357702</v>
      </c>
      <c r="P479" s="20">
        <v>0.27510282435911743</v>
      </c>
      <c r="Q479" s="20">
        <v>0.31714103584650932</v>
      </c>
      <c r="R479" s="20">
        <v>0.236862245689859</v>
      </c>
      <c r="S479" s="20">
        <v>0.22823072913426931</v>
      </c>
      <c r="T479" s="20">
        <v>0.26127773865774978</v>
      </c>
      <c r="U479" s="20">
        <v>0.30990004509721519</v>
      </c>
      <c r="V479" s="20">
        <v>0.31508389389071362</v>
      </c>
      <c r="W479" s="20">
        <v>0.31687590173872932</v>
      </c>
      <c r="X479" s="20">
        <v>0.27188745912519879</v>
      </c>
      <c r="Y479" s="20">
        <v>0.28770771841888892</v>
      </c>
      <c r="AA479" s="20">
        <v>0.29043974723293958</v>
      </c>
      <c r="AB479" s="20">
        <v>0.26818681436554459</v>
      </c>
      <c r="AC479" s="20">
        <v>0.33566862475375292</v>
      </c>
      <c r="AD479" s="20">
        <v>0.27017355863502368</v>
      </c>
      <c r="AF479" s="20">
        <v>0.27960662055847602</v>
      </c>
      <c r="AG479" s="20">
        <v>0.33032571924292831</v>
      </c>
      <c r="AI479" s="20">
        <v>0.30268923277694892</v>
      </c>
      <c r="AJ479" s="20">
        <v>0.29301324364691977</v>
      </c>
      <c r="AK479" s="20">
        <v>0.25934224359192731</v>
      </c>
      <c r="AL479" s="20">
        <v>0.24414902049652859</v>
      </c>
      <c r="AM479" s="20">
        <v>0.28274836923113289</v>
      </c>
      <c r="AN479" s="20">
        <v>0.39878975791212629</v>
      </c>
      <c r="AO479" s="20">
        <v>0.31603849660845362</v>
      </c>
      <c r="AP479" s="20">
        <v>0.26994732954300782</v>
      </c>
      <c r="AQ479" s="20">
        <v>0.30987769537705973</v>
      </c>
      <c r="AS479" s="20">
        <v>0.29194031539292431</v>
      </c>
      <c r="AT479" s="20">
        <v>0.2385712765062695</v>
      </c>
    </row>
    <row r="480" spans="2:46" x14ac:dyDescent="0.35">
      <c r="B480" s="19" t="s">
        <v>263</v>
      </c>
      <c r="C480" s="20">
        <v>0.232308384552149</v>
      </c>
      <c r="D480" s="20">
        <v>0.19663804586135791</v>
      </c>
      <c r="E480" s="20">
        <v>0.2085183304554592</v>
      </c>
      <c r="F480" s="20">
        <v>0.19107914992639879</v>
      </c>
      <c r="G480" s="20">
        <v>0.18951527619627309</v>
      </c>
      <c r="H480" s="20">
        <v>0.2488819944717687</v>
      </c>
      <c r="I480" s="20">
        <v>0.33241530144884879</v>
      </c>
      <c r="K480" s="20">
        <v>0.25301193174638731</v>
      </c>
      <c r="L480" s="20">
        <v>0.2130364282314543</v>
      </c>
      <c r="N480" s="20">
        <v>0.23499913374040199</v>
      </c>
      <c r="O480" s="20">
        <v>0.26833516203675772</v>
      </c>
      <c r="P480" s="20">
        <v>0.2139107246334917</v>
      </c>
      <c r="Q480" s="20">
        <v>0.31980416844518689</v>
      </c>
      <c r="R480" s="20">
        <v>0.23721429218109291</v>
      </c>
      <c r="S480" s="20">
        <v>0.236613899035819</v>
      </c>
      <c r="T480" s="20">
        <v>0.21277769316628661</v>
      </c>
      <c r="U480" s="20">
        <v>0.27629460710323228</v>
      </c>
      <c r="V480" s="20">
        <v>0.18375308585387309</v>
      </c>
      <c r="W480" s="20">
        <v>0.20180928559877739</v>
      </c>
      <c r="X480" s="20">
        <v>0.23097122767876299</v>
      </c>
      <c r="Y480" s="20">
        <v>0.27140949092202371</v>
      </c>
      <c r="AA480" s="20">
        <v>0.22962502403060231</v>
      </c>
      <c r="AB480" s="20">
        <v>0.25269607508963932</v>
      </c>
      <c r="AC480" s="20">
        <v>0.19143020688444901</v>
      </c>
      <c r="AD480" s="20">
        <v>0.24998421603538371</v>
      </c>
      <c r="AF480" s="20">
        <v>0.2505768451375987</v>
      </c>
      <c r="AG480" s="20">
        <v>0.1636544708213141</v>
      </c>
      <c r="AI480" s="20">
        <v>0.22880416226111219</v>
      </c>
      <c r="AJ480" s="20">
        <v>0.20893628340740819</v>
      </c>
      <c r="AK480" s="20">
        <v>0.28304634330775907</v>
      </c>
      <c r="AL480" s="20">
        <v>0.16356201348741861</v>
      </c>
      <c r="AM480" s="20">
        <v>0.25425516503307849</v>
      </c>
      <c r="AN480" s="20">
        <v>0.25218374292841611</v>
      </c>
      <c r="AO480" s="20">
        <v>0.28330334073031382</v>
      </c>
      <c r="AP480" s="20">
        <v>0.20824880494455489</v>
      </c>
      <c r="AQ480" s="20">
        <v>0.26170277971470618</v>
      </c>
      <c r="AS480" s="20">
        <v>0.23051035750279</v>
      </c>
      <c r="AT480" s="20">
        <v>0.26628605285109158</v>
      </c>
    </row>
    <row r="481" spans="2:46" ht="29" x14ac:dyDescent="0.35">
      <c r="B481" s="19" t="s">
        <v>497</v>
      </c>
      <c r="C481" s="20">
        <v>6.3634888502181214E-2</v>
      </c>
      <c r="D481" s="20">
        <v>6.6555040440487184E-2</v>
      </c>
      <c r="E481" s="20">
        <v>3.7419387287329992E-2</v>
      </c>
      <c r="F481" s="20">
        <v>7.929182910115494E-2</v>
      </c>
      <c r="G481" s="20">
        <v>7.6403757184217602E-2</v>
      </c>
      <c r="H481" s="20">
        <v>7.338227129911512E-2</v>
      </c>
      <c r="I481" s="20">
        <v>5.3324879219409073E-2</v>
      </c>
      <c r="K481" s="20">
        <v>5.4796130899648687E-2</v>
      </c>
      <c r="L481" s="20">
        <v>7.252373610191909E-2</v>
      </c>
      <c r="N481" s="20">
        <v>5.4410390648697307E-2</v>
      </c>
      <c r="O481" s="20">
        <v>5.7428247426158242E-2</v>
      </c>
      <c r="P481" s="20">
        <v>3.7280808438402042E-2</v>
      </c>
      <c r="Q481" s="20">
        <v>4.4663545508528323E-2</v>
      </c>
      <c r="R481" s="20">
        <v>5.7163960714800101E-2</v>
      </c>
      <c r="S481" s="20">
        <v>8.2660904821182893E-2</v>
      </c>
      <c r="T481" s="20">
        <v>8.4793622064346888E-2</v>
      </c>
      <c r="U481" s="20">
        <v>5.6897106225596607E-2</v>
      </c>
      <c r="V481" s="20">
        <v>7.4485008855318433E-2</v>
      </c>
      <c r="W481" s="20">
        <v>4.8067332608367638E-2</v>
      </c>
      <c r="X481" s="20">
        <v>0.1022099506639868</v>
      </c>
      <c r="Y481" s="20">
        <v>5.0579762398437783E-2</v>
      </c>
      <c r="AA481" s="20">
        <v>2.5198221522909112E-2</v>
      </c>
      <c r="AB481" s="20">
        <v>5.8221952125655632E-2</v>
      </c>
      <c r="AC481" s="20">
        <v>7.1543166215766049E-2</v>
      </c>
      <c r="AD481" s="20">
        <v>0.1033681327099598</v>
      </c>
      <c r="AF481" s="20">
        <v>6.2532206449837799E-2</v>
      </c>
      <c r="AG481" s="20">
        <v>6.7244056598029234E-2</v>
      </c>
      <c r="AI481" s="20">
        <v>3.4601312735632703E-2</v>
      </c>
      <c r="AJ481" s="20">
        <v>5.06372892737234E-2</v>
      </c>
      <c r="AK481" s="20">
        <v>7.3661810658159063E-2</v>
      </c>
      <c r="AL481" s="20">
        <v>5.5980579981646017E-2</v>
      </c>
      <c r="AM481" s="20">
        <v>4.4236094891767462E-2</v>
      </c>
      <c r="AN481" s="20">
        <v>6.6379005210571371E-2</v>
      </c>
      <c r="AO481" s="20">
        <v>9.3819882572968E-2</v>
      </c>
      <c r="AP481" s="20">
        <v>0.16157362717405871</v>
      </c>
      <c r="AQ481" s="20">
        <v>7.2326150314744014E-2</v>
      </c>
      <c r="AS481" s="20">
        <v>5.3187600770441101E-2</v>
      </c>
      <c r="AT481" s="20">
        <v>0.26105932508072471</v>
      </c>
    </row>
    <row r="483" spans="2:46" ht="101.5" x14ac:dyDescent="0.35">
      <c r="B483" s="17" t="s">
        <v>268</v>
      </c>
    </row>
    <row r="484" spans="2:46" x14ac:dyDescent="0.35">
      <c r="B484" s="18" t="s">
        <v>16</v>
      </c>
    </row>
    <row r="485" spans="2:46" ht="29" x14ac:dyDescent="0.35">
      <c r="B485" s="19" t="s">
        <v>261</v>
      </c>
      <c r="C485" s="20">
        <v>0.14685081729126989</v>
      </c>
      <c r="D485" s="20">
        <v>0.22378063784125529</v>
      </c>
      <c r="E485" s="20">
        <v>0.21730064895898629</v>
      </c>
      <c r="F485" s="20">
        <v>0.19870924147623181</v>
      </c>
      <c r="G485" s="20">
        <v>0.12101040709884631</v>
      </c>
      <c r="H485" s="20">
        <v>8.6341178704017946E-2</v>
      </c>
      <c r="I485" s="20">
        <v>5.7850859191460727E-2</v>
      </c>
      <c r="K485" s="20">
        <v>0.13263260478370881</v>
      </c>
      <c r="L485" s="20">
        <v>0.1613302881583363</v>
      </c>
      <c r="N485" s="20">
        <v>0.13516204739970331</v>
      </c>
      <c r="O485" s="20">
        <v>0.13947151123331919</v>
      </c>
      <c r="P485" s="20">
        <v>9.6701499967790761E-2</v>
      </c>
      <c r="Q485" s="20">
        <v>9.7776853393019669E-2</v>
      </c>
      <c r="R485" s="20">
        <v>0.1378779918111214</v>
      </c>
      <c r="S485" s="20">
        <v>0.1190407819266736</v>
      </c>
      <c r="T485" s="20">
        <v>0.14539375167092561</v>
      </c>
      <c r="U485" s="20">
        <v>0.23341498762471621</v>
      </c>
      <c r="V485" s="20">
        <v>0.19281407558137159</v>
      </c>
      <c r="W485" s="20">
        <v>0.13406920540565129</v>
      </c>
      <c r="X485" s="20">
        <v>9.4979769174596787E-2</v>
      </c>
      <c r="Y485" s="20">
        <v>0.15409445064719479</v>
      </c>
      <c r="AA485" s="20">
        <v>0.1547518442931887</v>
      </c>
      <c r="AB485" s="20">
        <v>0.1149450003371001</v>
      </c>
      <c r="AC485" s="20">
        <v>0.14796248102020049</v>
      </c>
      <c r="AD485" s="20">
        <v>0.169185888323478</v>
      </c>
      <c r="AF485" s="20">
        <v>0.12918951683747221</v>
      </c>
      <c r="AG485" s="20">
        <v>0.21402847143363679</v>
      </c>
      <c r="AI485" s="20">
        <v>0.15577260994411671</v>
      </c>
      <c r="AJ485" s="20">
        <v>0.1717308210919867</v>
      </c>
      <c r="AK485" s="20">
        <v>0.166855491174773</v>
      </c>
      <c r="AL485" s="20">
        <v>0.17940539646917281</v>
      </c>
      <c r="AM485" s="20">
        <v>0.1337601727263811</v>
      </c>
      <c r="AN485" s="20">
        <v>0.119002536591176</v>
      </c>
      <c r="AO485" s="20">
        <v>0.1119687446963222</v>
      </c>
      <c r="AP485" s="20">
        <v>7.3248251364477754E-2</v>
      </c>
      <c r="AQ485" s="20">
        <v>0.16601681444733549</v>
      </c>
      <c r="AS485" s="20">
        <v>0.14677963568763061</v>
      </c>
      <c r="AT485" s="20">
        <v>0.1481959499567112</v>
      </c>
    </row>
    <row r="486" spans="2:46" x14ac:dyDescent="0.35">
      <c r="B486" s="19" t="s">
        <v>262</v>
      </c>
      <c r="C486" s="20">
        <v>0.20035677821707759</v>
      </c>
      <c r="D486" s="20">
        <v>0.21219705773440439</v>
      </c>
      <c r="E486" s="20">
        <v>0.26560704419608427</v>
      </c>
      <c r="F486" s="20">
        <v>0.21671918493471809</v>
      </c>
      <c r="G486" s="20">
        <v>0.2282301943236712</v>
      </c>
      <c r="H486" s="20">
        <v>0.190556441813855</v>
      </c>
      <c r="I486" s="20">
        <v>0.1103028558562469</v>
      </c>
      <c r="K486" s="20">
        <v>0.19776746762408029</v>
      </c>
      <c r="L486" s="20">
        <v>0.20266224220735879</v>
      </c>
      <c r="N486" s="20">
        <v>0.2269720531152884</v>
      </c>
      <c r="O486" s="20">
        <v>0.24905199260495009</v>
      </c>
      <c r="P486" s="20">
        <v>0.20443253643516421</v>
      </c>
      <c r="Q486" s="20">
        <v>0.21311424980446711</v>
      </c>
      <c r="R486" s="20">
        <v>0.1810111140070095</v>
      </c>
      <c r="S486" s="20">
        <v>0.18876192879238829</v>
      </c>
      <c r="T486" s="20">
        <v>0.18832594375759859</v>
      </c>
      <c r="U486" s="20">
        <v>0.20678261136525311</v>
      </c>
      <c r="V486" s="20">
        <v>0.18850900810759821</v>
      </c>
      <c r="W486" s="20">
        <v>0.2119571114141359</v>
      </c>
      <c r="X486" s="20">
        <v>0.19420318331906239</v>
      </c>
      <c r="Y486" s="20">
        <v>0.19376047310227951</v>
      </c>
      <c r="AA486" s="20">
        <v>0.21330324549225271</v>
      </c>
      <c r="AB486" s="20">
        <v>0.16220516995886131</v>
      </c>
      <c r="AC486" s="20">
        <v>0.22542234630787619</v>
      </c>
      <c r="AD486" s="20">
        <v>0.2026907851415467</v>
      </c>
      <c r="AF486" s="20">
        <v>0.18686712049485049</v>
      </c>
      <c r="AG486" s="20">
        <v>0.25462490886038153</v>
      </c>
      <c r="AI486" s="20">
        <v>0.2062766434210731</v>
      </c>
      <c r="AJ486" s="20">
        <v>0.19996427789550031</v>
      </c>
      <c r="AK486" s="20">
        <v>0.1765036277079827</v>
      </c>
      <c r="AL486" s="20">
        <v>0.23213951006358391</v>
      </c>
      <c r="AM486" s="20">
        <v>0.18736729457059981</v>
      </c>
      <c r="AN486" s="20">
        <v>0.29385944428231348</v>
      </c>
      <c r="AO486" s="20">
        <v>0.20894904893442659</v>
      </c>
      <c r="AP486" s="20">
        <v>0.17849586776897411</v>
      </c>
      <c r="AQ486" s="20">
        <v>0.1891361579605518</v>
      </c>
      <c r="AS486" s="20">
        <v>0.1990548571021955</v>
      </c>
      <c r="AT486" s="20">
        <v>0.22495943578478481</v>
      </c>
    </row>
    <row r="487" spans="2:46" x14ac:dyDescent="0.35">
      <c r="B487" s="19" t="s">
        <v>263</v>
      </c>
      <c r="C487" s="20">
        <v>0.59100620272687576</v>
      </c>
      <c r="D487" s="20">
        <v>0.47848566131996378</v>
      </c>
      <c r="E487" s="20">
        <v>0.45886868772855888</v>
      </c>
      <c r="F487" s="20">
        <v>0.50363810913248463</v>
      </c>
      <c r="G487" s="20">
        <v>0.58771147392752465</v>
      </c>
      <c r="H487" s="20">
        <v>0.68107595602870596</v>
      </c>
      <c r="I487" s="20">
        <v>0.78634292712906262</v>
      </c>
      <c r="K487" s="20">
        <v>0.61080217833928674</v>
      </c>
      <c r="L487" s="20">
        <v>0.57204716512263021</v>
      </c>
      <c r="N487" s="20">
        <v>0.58242612904621049</v>
      </c>
      <c r="O487" s="20">
        <v>0.52706868381715422</v>
      </c>
      <c r="P487" s="20">
        <v>0.62755241682398033</v>
      </c>
      <c r="Q487" s="20">
        <v>0.59761852077499888</v>
      </c>
      <c r="R487" s="20">
        <v>0.61601717979287773</v>
      </c>
      <c r="S487" s="20">
        <v>0.6204000664304834</v>
      </c>
      <c r="T487" s="20">
        <v>0.58554288195072979</v>
      </c>
      <c r="U487" s="20">
        <v>0.4828811471590535</v>
      </c>
      <c r="V487" s="20">
        <v>0.55180097417582874</v>
      </c>
      <c r="W487" s="20">
        <v>0.63021505124522847</v>
      </c>
      <c r="X487" s="20">
        <v>0.65845254681298138</v>
      </c>
      <c r="Y487" s="20">
        <v>0.59736986865647168</v>
      </c>
      <c r="AA487" s="20">
        <v>0.60260809163778106</v>
      </c>
      <c r="AB487" s="20">
        <v>0.68124277814057843</v>
      </c>
      <c r="AC487" s="20">
        <v>0.55069108594504224</v>
      </c>
      <c r="AD487" s="20">
        <v>0.52320004076389082</v>
      </c>
      <c r="AF487" s="20">
        <v>0.627448304924208</v>
      </c>
      <c r="AG487" s="20">
        <v>0.45242869580067058</v>
      </c>
      <c r="AI487" s="20">
        <v>0.58565812515838833</v>
      </c>
      <c r="AJ487" s="20">
        <v>0.58766297724007377</v>
      </c>
      <c r="AK487" s="20">
        <v>0.63464889662105484</v>
      </c>
      <c r="AL487" s="20">
        <v>0.52709846282887951</v>
      </c>
      <c r="AM487" s="20">
        <v>0.63381788217515156</v>
      </c>
      <c r="AN487" s="20">
        <v>0.57219323235571384</v>
      </c>
      <c r="AO487" s="20">
        <v>0.57313795242874044</v>
      </c>
      <c r="AP487" s="20">
        <v>0.58175220579040365</v>
      </c>
      <c r="AQ487" s="20">
        <v>0.56112811296174714</v>
      </c>
      <c r="AS487" s="20">
        <v>0.6023733794466295</v>
      </c>
      <c r="AT487" s="20">
        <v>0.37619844429134258</v>
      </c>
    </row>
    <row r="488" spans="2:46" ht="29" x14ac:dyDescent="0.35">
      <c r="B488" s="19" t="s">
        <v>497</v>
      </c>
      <c r="C488" s="20">
        <v>6.178620176477681E-2</v>
      </c>
      <c r="D488" s="20">
        <v>8.5536643104376447E-2</v>
      </c>
      <c r="E488" s="20">
        <v>5.8223619116370438E-2</v>
      </c>
      <c r="F488" s="20">
        <v>8.0933464456565268E-2</v>
      </c>
      <c r="G488" s="20">
        <v>6.3047924649957982E-2</v>
      </c>
      <c r="H488" s="20">
        <v>4.2026423453421169E-2</v>
      </c>
      <c r="I488" s="20">
        <v>4.5503357823229791E-2</v>
      </c>
      <c r="K488" s="20">
        <v>5.879774925292431E-2</v>
      </c>
      <c r="L488" s="20">
        <v>6.3960304511674559E-2</v>
      </c>
      <c r="N488" s="20">
        <v>5.5439770438797768E-2</v>
      </c>
      <c r="O488" s="20">
        <v>8.440781234457638E-2</v>
      </c>
      <c r="P488" s="20">
        <v>7.1313546773064534E-2</v>
      </c>
      <c r="Q488" s="20">
        <v>9.1490376027514503E-2</v>
      </c>
      <c r="R488" s="20">
        <v>6.5093714388991405E-2</v>
      </c>
      <c r="S488" s="20">
        <v>7.1797222850454923E-2</v>
      </c>
      <c r="T488" s="20">
        <v>8.0737422620746124E-2</v>
      </c>
      <c r="U488" s="20">
        <v>7.69212538509772E-2</v>
      </c>
      <c r="V488" s="20">
        <v>6.6875942135201316E-2</v>
      </c>
      <c r="W488" s="20">
        <v>2.3758631934984269E-2</v>
      </c>
      <c r="X488" s="20">
        <v>5.2364500693359427E-2</v>
      </c>
      <c r="Y488" s="20">
        <v>5.4775207594053799E-2</v>
      </c>
      <c r="AA488" s="20">
        <v>2.9336818576777571E-2</v>
      </c>
      <c r="AB488" s="20">
        <v>4.1607051563460153E-2</v>
      </c>
      <c r="AC488" s="20">
        <v>7.5924086726881099E-2</v>
      </c>
      <c r="AD488" s="20">
        <v>0.1049232857710846</v>
      </c>
      <c r="AF488" s="20">
        <v>5.649505774346935E-2</v>
      </c>
      <c r="AG488" s="20">
        <v>7.8917923905311035E-2</v>
      </c>
      <c r="AI488" s="20">
        <v>5.2292621476421927E-2</v>
      </c>
      <c r="AJ488" s="20">
        <v>4.0641923772439081E-2</v>
      </c>
      <c r="AK488" s="20">
        <v>2.1991984496189498E-2</v>
      </c>
      <c r="AL488" s="20">
        <v>6.1356630638363718E-2</v>
      </c>
      <c r="AM488" s="20">
        <v>4.5054650527867487E-2</v>
      </c>
      <c r="AN488" s="20">
        <v>1.4944786770796661E-2</v>
      </c>
      <c r="AO488" s="20">
        <v>0.10594425394051089</v>
      </c>
      <c r="AP488" s="20">
        <v>0.16650367507614439</v>
      </c>
      <c r="AQ488" s="20">
        <v>8.3718914630365404E-2</v>
      </c>
      <c r="AS488" s="20">
        <v>5.1792127763544291E-2</v>
      </c>
      <c r="AT488" s="20">
        <v>0.25064616996716121</v>
      </c>
    </row>
    <row r="490" spans="2:46" ht="116" x14ac:dyDescent="0.35">
      <c r="B490" s="17" t="s">
        <v>269</v>
      </c>
    </row>
    <row r="491" spans="2:46" x14ac:dyDescent="0.35">
      <c r="B491" s="18" t="s">
        <v>16</v>
      </c>
    </row>
    <row r="492" spans="2:46" ht="29" x14ac:dyDescent="0.35">
      <c r="B492" s="19" t="s">
        <v>261</v>
      </c>
      <c r="C492" s="20">
        <v>0.1492095057682466</v>
      </c>
      <c r="D492" s="20">
        <v>0.24421295690755401</v>
      </c>
      <c r="E492" s="20">
        <v>0.22117055689189319</v>
      </c>
      <c r="F492" s="20">
        <v>0.15232500209106839</v>
      </c>
      <c r="G492" s="20">
        <v>0.15861192554084799</v>
      </c>
      <c r="H492" s="20">
        <v>7.4783239499282769E-2</v>
      </c>
      <c r="I492" s="20">
        <v>6.7321742078238447E-2</v>
      </c>
      <c r="K492" s="20">
        <v>0.14678038704853161</v>
      </c>
      <c r="L492" s="20">
        <v>0.15127239143937521</v>
      </c>
      <c r="N492" s="20">
        <v>0.1294826595126734</v>
      </c>
      <c r="O492" s="20">
        <v>0.1184723469539912</v>
      </c>
      <c r="P492" s="20">
        <v>0.12793034204389281</v>
      </c>
      <c r="Q492" s="20">
        <v>0.20534898897092721</v>
      </c>
      <c r="R492" s="20">
        <v>0.16728967678573881</v>
      </c>
      <c r="S492" s="20">
        <v>0.14881572379189231</v>
      </c>
      <c r="T492" s="20">
        <v>0.14567772572374041</v>
      </c>
      <c r="U492" s="20">
        <v>0.13395579459070411</v>
      </c>
      <c r="V492" s="20">
        <v>0.1965277235225634</v>
      </c>
      <c r="W492" s="20">
        <v>0.16439648428569589</v>
      </c>
      <c r="X492" s="20">
        <v>8.7096476582867968E-2</v>
      </c>
      <c r="Y492" s="20">
        <v>0.1217706976698958</v>
      </c>
      <c r="AA492" s="20">
        <v>0.15433996993401269</v>
      </c>
      <c r="AB492" s="20">
        <v>0.1114559648057009</v>
      </c>
      <c r="AC492" s="20">
        <v>0.17561959605789609</v>
      </c>
      <c r="AD492" s="20">
        <v>0.15721734349257971</v>
      </c>
      <c r="AF492" s="20">
        <v>0.13769820713280351</v>
      </c>
      <c r="AG492" s="20">
        <v>0.19426080397450179</v>
      </c>
      <c r="AI492" s="20">
        <v>0.15922389743091259</v>
      </c>
      <c r="AJ492" s="20">
        <v>0.17649592561121019</v>
      </c>
      <c r="AK492" s="20">
        <v>9.3880210593165606E-2</v>
      </c>
      <c r="AL492" s="20">
        <v>0.20693253288568869</v>
      </c>
      <c r="AM492" s="20">
        <v>0.13258383238915039</v>
      </c>
      <c r="AN492" s="20">
        <v>9.8952522286400529E-2</v>
      </c>
      <c r="AO492" s="20">
        <v>0.1379570061262054</v>
      </c>
      <c r="AP492" s="20">
        <v>9.2151769469477493E-2</v>
      </c>
      <c r="AQ492" s="20">
        <v>0.16736488888173229</v>
      </c>
      <c r="AS492" s="20">
        <v>0.15128273591239891</v>
      </c>
      <c r="AT492" s="20">
        <v>0.1100312708409753</v>
      </c>
    </row>
    <row r="493" spans="2:46" x14ac:dyDescent="0.35">
      <c r="B493" s="19" t="s">
        <v>262</v>
      </c>
      <c r="C493" s="20">
        <v>0.24416867837428871</v>
      </c>
      <c r="D493" s="20">
        <v>0.29967372584889229</v>
      </c>
      <c r="E493" s="20">
        <v>0.37067797608187569</v>
      </c>
      <c r="F493" s="20">
        <v>0.29569651902763078</v>
      </c>
      <c r="G493" s="20">
        <v>0.24932430841894981</v>
      </c>
      <c r="H493" s="20">
        <v>0.18790773609337419</v>
      </c>
      <c r="I493" s="20">
        <v>9.6353874986269419E-2</v>
      </c>
      <c r="K493" s="20">
        <v>0.23519988890366669</v>
      </c>
      <c r="L493" s="20">
        <v>0.25180775806310263</v>
      </c>
      <c r="N493" s="20">
        <v>0.26775469685631897</v>
      </c>
      <c r="O493" s="20">
        <v>0.25639463755484287</v>
      </c>
      <c r="P493" s="20">
        <v>0.22179581513801089</v>
      </c>
      <c r="Q493" s="20">
        <v>0.2114957903656885</v>
      </c>
      <c r="R493" s="20">
        <v>0.24097276004221441</v>
      </c>
      <c r="S493" s="20">
        <v>0.24638675717520439</v>
      </c>
      <c r="T493" s="20">
        <v>0.2198047009411461</v>
      </c>
      <c r="U493" s="20">
        <v>0.29498179938733871</v>
      </c>
      <c r="V493" s="20">
        <v>0.24017826728410421</v>
      </c>
      <c r="W493" s="20">
        <v>0.2267371812273575</v>
      </c>
      <c r="X493" s="20">
        <v>0.19465582924418939</v>
      </c>
      <c r="Y493" s="20">
        <v>0.28903420523797357</v>
      </c>
      <c r="AA493" s="20">
        <v>0.25619528187680568</v>
      </c>
      <c r="AB493" s="20">
        <v>0.208761704471912</v>
      </c>
      <c r="AC493" s="20">
        <v>0.24058192906288231</v>
      </c>
      <c r="AD493" s="20">
        <v>0.27205253435823501</v>
      </c>
      <c r="AF493" s="20">
        <v>0.22912044226119899</v>
      </c>
      <c r="AG493" s="20">
        <v>0.30096227728219099</v>
      </c>
      <c r="AI493" s="20">
        <v>0.19959762893609731</v>
      </c>
      <c r="AJ493" s="20">
        <v>0.264865199141327</v>
      </c>
      <c r="AK493" s="20">
        <v>0.25704114665273381</v>
      </c>
      <c r="AL493" s="20">
        <v>0.33017892872872717</v>
      </c>
      <c r="AM493" s="20">
        <v>0.22902755317032189</v>
      </c>
      <c r="AN493" s="20">
        <v>0.33979684716105202</v>
      </c>
      <c r="AO493" s="20">
        <v>0.2541831285925753</v>
      </c>
      <c r="AP493" s="20">
        <v>0.15361917080734441</v>
      </c>
      <c r="AQ493" s="20">
        <v>0.24654084909421961</v>
      </c>
      <c r="AS493" s="20">
        <v>0.2437205229882474</v>
      </c>
      <c r="AT493" s="20">
        <v>0.25263755822719608</v>
      </c>
    </row>
    <row r="494" spans="2:46" x14ac:dyDescent="0.35">
      <c r="B494" s="19" t="s">
        <v>263</v>
      </c>
      <c r="C494" s="20">
        <v>0.55251923320113838</v>
      </c>
      <c r="D494" s="20">
        <v>0.36014252913860628</v>
      </c>
      <c r="E494" s="20">
        <v>0.35999857562902687</v>
      </c>
      <c r="F494" s="20">
        <v>0.48181158633686411</v>
      </c>
      <c r="G494" s="20">
        <v>0.53095730408124142</v>
      </c>
      <c r="H494" s="20">
        <v>0.69095634141421813</v>
      </c>
      <c r="I494" s="20">
        <v>0.81884636134184496</v>
      </c>
      <c r="K494" s="20">
        <v>0.57445488361920527</v>
      </c>
      <c r="L494" s="20">
        <v>0.53230820311881577</v>
      </c>
      <c r="N494" s="20">
        <v>0.56979444972657389</v>
      </c>
      <c r="O494" s="20">
        <v>0.58117773271649131</v>
      </c>
      <c r="P494" s="20">
        <v>0.56152730793180272</v>
      </c>
      <c r="Q494" s="20">
        <v>0.52816362400676253</v>
      </c>
      <c r="R494" s="20">
        <v>0.55642792994452428</v>
      </c>
      <c r="S494" s="20">
        <v>0.52274034868898323</v>
      </c>
      <c r="T494" s="20">
        <v>0.5605492066449933</v>
      </c>
      <c r="U494" s="20">
        <v>0.53095320419231229</v>
      </c>
      <c r="V494" s="20">
        <v>0.49360624325934582</v>
      </c>
      <c r="W494" s="20">
        <v>0.57917803360888154</v>
      </c>
      <c r="X494" s="20">
        <v>0.65492090183385754</v>
      </c>
      <c r="Y494" s="20">
        <v>0.53078114223580453</v>
      </c>
      <c r="AA494" s="20">
        <v>0.57120291134404944</v>
      </c>
      <c r="AB494" s="20">
        <v>0.6307756813698342</v>
      </c>
      <c r="AC494" s="20">
        <v>0.5365590940021262</v>
      </c>
      <c r="AD494" s="20">
        <v>0.46707768439780167</v>
      </c>
      <c r="AF494" s="20">
        <v>0.58526365932350488</v>
      </c>
      <c r="AG494" s="20">
        <v>0.42751884506131438</v>
      </c>
      <c r="AI494" s="20">
        <v>0.61163289035677704</v>
      </c>
      <c r="AJ494" s="20">
        <v>0.5181270071270242</v>
      </c>
      <c r="AK494" s="20">
        <v>0.6281660090639426</v>
      </c>
      <c r="AL494" s="20">
        <v>0.4359581370599413</v>
      </c>
      <c r="AM494" s="20">
        <v>0.60070959203400631</v>
      </c>
      <c r="AN494" s="20">
        <v>0.54248904743846982</v>
      </c>
      <c r="AO494" s="20">
        <v>0.50969128628959048</v>
      </c>
      <c r="AP494" s="20">
        <v>0.59541012951479322</v>
      </c>
      <c r="AQ494" s="20">
        <v>0.47877131514411853</v>
      </c>
      <c r="AS494" s="20">
        <v>0.55888046951917758</v>
      </c>
      <c r="AT494" s="20">
        <v>0.432309708176151</v>
      </c>
    </row>
    <row r="495" spans="2:46" ht="29" x14ac:dyDescent="0.35">
      <c r="B495" s="19" t="s">
        <v>497</v>
      </c>
      <c r="C495" s="20">
        <v>5.4102582656326198E-2</v>
      </c>
      <c r="D495" s="20">
        <v>9.5970788104947372E-2</v>
      </c>
      <c r="E495" s="20">
        <v>4.815289139720421E-2</v>
      </c>
      <c r="F495" s="20">
        <v>7.0166892544436699E-2</v>
      </c>
      <c r="G495" s="20">
        <v>6.110646195896087E-2</v>
      </c>
      <c r="H495" s="20">
        <v>4.6352682993124922E-2</v>
      </c>
      <c r="I495" s="20">
        <v>1.7478021593647149E-2</v>
      </c>
      <c r="K495" s="20">
        <v>4.3564840428596437E-2</v>
      </c>
      <c r="L495" s="20">
        <v>6.4611647378706338E-2</v>
      </c>
      <c r="N495" s="20">
        <v>3.2968193904433708E-2</v>
      </c>
      <c r="O495" s="20">
        <v>4.3955282774674441E-2</v>
      </c>
      <c r="P495" s="20">
        <v>8.8746534886293277E-2</v>
      </c>
      <c r="Q495" s="20">
        <v>5.4991596656621747E-2</v>
      </c>
      <c r="R495" s="20">
        <v>3.5309633227522501E-2</v>
      </c>
      <c r="S495" s="20">
        <v>8.2057170343920099E-2</v>
      </c>
      <c r="T495" s="20">
        <v>7.3968366690120357E-2</v>
      </c>
      <c r="U495" s="20">
        <v>4.010920182964503E-2</v>
      </c>
      <c r="V495" s="20">
        <v>6.9687765933986456E-2</v>
      </c>
      <c r="W495" s="20">
        <v>2.9688300878064979E-2</v>
      </c>
      <c r="X495" s="20">
        <v>6.3326792339085086E-2</v>
      </c>
      <c r="Y495" s="20">
        <v>5.8413954856325848E-2</v>
      </c>
      <c r="AA495" s="20">
        <v>1.8261836845132131E-2</v>
      </c>
      <c r="AB495" s="20">
        <v>4.900664935255282E-2</v>
      </c>
      <c r="AC495" s="20">
        <v>4.7239380877095567E-2</v>
      </c>
      <c r="AD495" s="20">
        <v>0.10365243775138359</v>
      </c>
      <c r="AF495" s="20">
        <v>4.7917691282492618E-2</v>
      </c>
      <c r="AG495" s="20">
        <v>7.7258073681992584E-2</v>
      </c>
      <c r="AI495" s="20">
        <v>2.954558327621315E-2</v>
      </c>
      <c r="AJ495" s="20">
        <v>4.0511868120438423E-2</v>
      </c>
      <c r="AK495" s="20">
        <v>2.0912633690158059E-2</v>
      </c>
      <c r="AL495" s="20">
        <v>2.6930401325642901E-2</v>
      </c>
      <c r="AM495" s="20">
        <v>3.7679022406521233E-2</v>
      </c>
      <c r="AN495" s="20">
        <v>1.876158311407751E-2</v>
      </c>
      <c r="AO495" s="20">
        <v>9.8168578991629132E-2</v>
      </c>
      <c r="AP495" s="20">
        <v>0.15881893020838481</v>
      </c>
      <c r="AQ495" s="20">
        <v>0.1073229468799296</v>
      </c>
      <c r="AS495" s="20">
        <v>4.6116271580176123E-2</v>
      </c>
      <c r="AT495" s="20">
        <v>0.2050214627556774</v>
      </c>
    </row>
    <row r="497" spans="2:46" ht="101.5" x14ac:dyDescent="0.35">
      <c r="B497" s="17" t="s">
        <v>270</v>
      </c>
    </row>
    <row r="498" spans="2:46" x14ac:dyDescent="0.35">
      <c r="B498" s="18" t="s">
        <v>16</v>
      </c>
    </row>
    <row r="499" spans="2:46" ht="29" x14ac:dyDescent="0.35">
      <c r="B499" s="19" t="s">
        <v>261</v>
      </c>
      <c r="C499" s="20">
        <v>0.20001913940291899</v>
      </c>
      <c r="D499" s="20">
        <v>0.29944420635454427</v>
      </c>
      <c r="E499" s="20">
        <v>0.21520098395972029</v>
      </c>
      <c r="F499" s="20">
        <v>0.24383336386098151</v>
      </c>
      <c r="G499" s="20">
        <v>0.18275798182299141</v>
      </c>
      <c r="H499" s="20">
        <v>0.150487739523952</v>
      </c>
      <c r="I499" s="20">
        <v>0.13301956806738591</v>
      </c>
      <c r="K499" s="20">
        <v>0.19313742931890229</v>
      </c>
      <c r="L499" s="20">
        <v>0.20651444265295571</v>
      </c>
      <c r="N499" s="20">
        <v>0.206768697400077</v>
      </c>
      <c r="O499" s="20">
        <v>0.13724720705066051</v>
      </c>
      <c r="P499" s="20">
        <v>0.20383045350168791</v>
      </c>
      <c r="Q499" s="20">
        <v>0.1824303787384613</v>
      </c>
      <c r="R499" s="20">
        <v>0.21740733384345509</v>
      </c>
      <c r="S499" s="20">
        <v>0.19448293687760879</v>
      </c>
      <c r="T499" s="20">
        <v>0.19897972930138169</v>
      </c>
      <c r="U499" s="20">
        <v>0.20621361334686231</v>
      </c>
      <c r="V499" s="20">
        <v>0.2065574594112162</v>
      </c>
      <c r="W499" s="20">
        <v>0.23497379713952321</v>
      </c>
      <c r="X499" s="20">
        <v>0.11211256111149009</v>
      </c>
      <c r="Y499" s="20">
        <v>0.21525926072148449</v>
      </c>
      <c r="AA499" s="20">
        <v>0.21559779406779081</v>
      </c>
      <c r="AB499" s="20">
        <v>0.1712076997075723</v>
      </c>
      <c r="AC499" s="20">
        <v>0.21069791638342861</v>
      </c>
      <c r="AD499" s="20">
        <v>0.20351385648170589</v>
      </c>
      <c r="AF499" s="20">
        <v>0.18607381046063531</v>
      </c>
      <c r="AG499" s="20">
        <v>0.25368878500450098</v>
      </c>
      <c r="AI499" s="20">
        <v>0.2009527156777276</v>
      </c>
      <c r="AJ499" s="20">
        <v>0.23600222114769151</v>
      </c>
      <c r="AK499" s="20">
        <v>0.17300335521190899</v>
      </c>
      <c r="AL499" s="20">
        <v>0.25371017241433419</v>
      </c>
      <c r="AM499" s="20">
        <v>0.21061595001235839</v>
      </c>
      <c r="AN499" s="20">
        <v>0.10292023242889969</v>
      </c>
      <c r="AO499" s="20">
        <v>0.17013759188538621</v>
      </c>
      <c r="AP499" s="20">
        <v>0.14003674263882071</v>
      </c>
      <c r="AQ499" s="20">
        <v>0.13855037228519049</v>
      </c>
      <c r="AS499" s="20">
        <v>0.2024000734997676</v>
      </c>
      <c r="AT499" s="20">
        <v>0.15502616278824211</v>
      </c>
    </row>
    <row r="500" spans="2:46" x14ac:dyDescent="0.35">
      <c r="B500" s="19" t="s">
        <v>262</v>
      </c>
      <c r="C500" s="20">
        <v>0.26038069220607207</v>
      </c>
      <c r="D500" s="20">
        <v>0.27552841906368591</v>
      </c>
      <c r="E500" s="20">
        <v>0.32622887701308118</v>
      </c>
      <c r="F500" s="20">
        <v>0.26808760592129222</v>
      </c>
      <c r="G500" s="20">
        <v>0.26860890470999632</v>
      </c>
      <c r="H500" s="20">
        <v>0.25456103409101472</v>
      </c>
      <c r="I500" s="20">
        <v>0.18791558213674031</v>
      </c>
      <c r="K500" s="20">
        <v>0.25669238153824647</v>
      </c>
      <c r="L500" s="20">
        <v>0.26201463339120018</v>
      </c>
      <c r="N500" s="20">
        <v>0.22690052651839029</v>
      </c>
      <c r="O500" s="20">
        <v>0.32242831671990202</v>
      </c>
      <c r="P500" s="20">
        <v>0.25496615449273102</v>
      </c>
      <c r="Q500" s="20">
        <v>0.28126269325859898</v>
      </c>
      <c r="R500" s="20">
        <v>0.25531071946744788</v>
      </c>
      <c r="S500" s="20">
        <v>0.28607675375430353</v>
      </c>
      <c r="T500" s="20">
        <v>0.26364572508931489</v>
      </c>
      <c r="U500" s="20">
        <v>0.26922788524018337</v>
      </c>
      <c r="V500" s="20">
        <v>0.249259094015609</v>
      </c>
      <c r="W500" s="20">
        <v>0.25240815865522997</v>
      </c>
      <c r="X500" s="20">
        <v>0.25418089532052779</v>
      </c>
      <c r="Y500" s="20">
        <v>0.27325767507320931</v>
      </c>
      <c r="AA500" s="20">
        <v>0.26713531696729348</v>
      </c>
      <c r="AB500" s="20">
        <v>0.25337280978629761</v>
      </c>
      <c r="AC500" s="20">
        <v>0.26687535487651393</v>
      </c>
      <c r="AD500" s="20">
        <v>0.25374435586966898</v>
      </c>
      <c r="AF500" s="20">
        <v>0.25358493791156828</v>
      </c>
      <c r="AG500" s="20">
        <v>0.29003274181981381</v>
      </c>
      <c r="AI500" s="20">
        <v>0.24152987681240071</v>
      </c>
      <c r="AJ500" s="20">
        <v>0.29197103061835439</v>
      </c>
      <c r="AK500" s="20">
        <v>0.23924364774125889</v>
      </c>
      <c r="AL500" s="20">
        <v>0.28894566562306978</v>
      </c>
      <c r="AM500" s="20">
        <v>0.23481016415220979</v>
      </c>
      <c r="AN500" s="20">
        <v>0.33640688089774512</v>
      </c>
      <c r="AO500" s="20">
        <v>0.23774180912608231</v>
      </c>
      <c r="AP500" s="20">
        <v>0.19916175855424231</v>
      </c>
      <c r="AQ500" s="20">
        <v>0.32821575594567032</v>
      </c>
      <c r="AS500" s="20">
        <v>0.26562135833144812</v>
      </c>
      <c r="AT500" s="20">
        <v>0.1613468009545411</v>
      </c>
    </row>
    <row r="501" spans="2:46" x14ac:dyDescent="0.35">
      <c r="B501" s="19" t="s">
        <v>263</v>
      </c>
      <c r="C501" s="20">
        <v>0.47101432119920089</v>
      </c>
      <c r="D501" s="20">
        <v>0.34841840064359503</v>
      </c>
      <c r="E501" s="20">
        <v>0.39298465608871802</v>
      </c>
      <c r="F501" s="20">
        <v>0.40796149773178803</v>
      </c>
      <c r="G501" s="20">
        <v>0.47439064893747662</v>
      </c>
      <c r="H501" s="20">
        <v>0.52058382242438217</v>
      </c>
      <c r="I501" s="20">
        <v>0.63122487382968695</v>
      </c>
      <c r="K501" s="20">
        <v>0.49000788978453202</v>
      </c>
      <c r="L501" s="20">
        <v>0.4543815423533315</v>
      </c>
      <c r="N501" s="20">
        <v>0.5230997434894199</v>
      </c>
      <c r="O501" s="20">
        <v>0.49791407445991659</v>
      </c>
      <c r="P501" s="20">
        <v>0.46912965359227421</v>
      </c>
      <c r="Q501" s="20">
        <v>0.47882465997761842</v>
      </c>
      <c r="R501" s="20">
        <v>0.46991696993543541</v>
      </c>
      <c r="S501" s="20">
        <v>0.4145933992317723</v>
      </c>
      <c r="T501" s="20">
        <v>0.44549322235263139</v>
      </c>
      <c r="U501" s="20">
        <v>0.43003913103373642</v>
      </c>
      <c r="V501" s="20">
        <v>0.48255206323991828</v>
      </c>
      <c r="W501" s="20">
        <v>0.45974746213178291</v>
      </c>
      <c r="X501" s="20">
        <v>0.55503940466245449</v>
      </c>
      <c r="Y501" s="20">
        <v>0.44398376185733512</v>
      </c>
      <c r="AA501" s="20">
        <v>0.47121270014495192</v>
      </c>
      <c r="AB501" s="20">
        <v>0.5161830530946182</v>
      </c>
      <c r="AC501" s="20">
        <v>0.44354877484303618</v>
      </c>
      <c r="AD501" s="20">
        <v>0.44955422605712148</v>
      </c>
      <c r="AF501" s="20">
        <v>0.4940355458302399</v>
      </c>
      <c r="AG501" s="20">
        <v>0.38211778083938491</v>
      </c>
      <c r="AI501" s="20">
        <v>0.49707035378571518</v>
      </c>
      <c r="AJ501" s="20">
        <v>0.42545151774623202</v>
      </c>
      <c r="AK501" s="20">
        <v>0.50870960009341404</v>
      </c>
      <c r="AL501" s="20">
        <v>0.40697372818347982</v>
      </c>
      <c r="AM501" s="20">
        <v>0.50320591473112852</v>
      </c>
      <c r="AN501" s="20">
        <v>0.56067288667335513</v>
      </c>
      <c r="AO501" s="20">
        <v>0.49447877204044222</v>
      </c>
      <c r="AP501" s="20">
        <v>0.47973121760019799</v>
      </c>
      <c r="AQ501" s="20">
        <v>0.4482109317840256</v>
      </c>
      <c r="AS501" s="20">
        <v>0.47216449157087648</v>
      </c>
      <c r="AT501" s="20">
        <v>0.44927932706215828</v>
      </c>
    </row>
    <row r="502" spans="2:46" ht="29" x14ac:dyDescent="0.35">
      <c r="B502" s="19" t="s">
        <v>497</v>
      </c>
      <c r="C502" s="20">
        <v>6.8585847191807964E-2</v>
      </c>
      <c r="D502" s="20">
        <v>7.6608973938174896E-2</v>
      </c>
      <c r="E502" s="20">
        <v>6.5585482938480502E-2</v>
      </c>
      <c r="F502" s="20">
        <v>8.0117532485938184E-2</v>
      </c>
      <c r="G502" s="20">
        <v>7.4242464529535715E-2</v>
      </c>
      <c r="H502" s="20">
        <v>7.4367403960651279E-2</v>
      </c>
      <c r="I502" s="20">
        <v>4.7839975966186853E-2</v>
      </c>
      <c r="K502" s="20">
        <v>6.0162299358319071E-2</v>
      </c>
      <c r="L502" s="20">
        <v>7.7089381602512358E-2</v>
      </c>
      <c r="N502" s="20">
        <v>4.3231032592112542E-2</v>
      </c>
      <c r="O502" s="20">
        <v>4.2410401769520892E-2</v>
      </c>
      <c r="P502" s="20">
        <v>7.2073738413306651E-2</v>
      </c>
      <c r="Q502" s="20">
        <v>5.7482268025321227E-2</v>
      </c>
      <c r="R502" s="20">
        <v>5.7364976753661527E-2</v>
      </c>
      <c r="S502" s="20">
        <v>0.1048469101363155</v>
      </c>
      <c r="T502" s="20">
        <v>9.1881323256672087E-2</v>
      </c>
      <c r="U502" s="20">
        <v>9.4519370379217996E-2</v>
      </c>
      <c r="V502" s="20">
        <v>6.1631383333256309E-2</v>
      </c>
      <c r="W502" s="20">
        <v>5.2870582073463977E-2</v>
      </c>
      <c r="X502" s="20">
        <v>7.8667138905527415E-2</v>
      </c>
      <c r="Y502" s="20">
        <v>6.7499302347970871E-2</v>
      </c>
      <c r="AA502" s="20">
        <v>4.6054188819963759E-2</v>
      </c>
      <c r="AB502" s="20">
        <v>5.9236437411511897E-2</v>
      </c>
      <c r="AC502" s="20">
        <v>7.8877953897021319E-2</v>
      </c>
      <c r="AD502" s="20">
        <v>9.3187561591503557E-2</v>
      </c>
      <c r="AF502" s="20">
        <v>6.6305705797556416E-2</v>
      </c>
      <c r="AG502" s="20">
        <v>7.4160692336300349E-2</v>
      </c>
      <c r="AI502" s="20">
        <v>6.0447053724156437E-2</v>
      </c>
      <c r="AJ502" s="20">
        <v>4.6575230487722122E-2</v>
      </c>
      <c r="AK502" s="20">
        <v>7.9043396953418027E-2</v>
      </c>
      <c r="AL502" s="20">
        <v>5.0370433779116042E-2</v>
      </c>
      <c r="AM502" s="20">
        <v>5.13679711043033E-2</v>
      </c>
      <c r="AN502" s="20">
        <v>0</v>
      </c>
      <c r="AO502" s="20">
        <v>9.7641826948089427E-2</v>
      </c>
      <c r="AP502" s="20">
        <v>0.1810702812067389</v>
      </c>
      <c r="AQ502" s="20">
        <v>8.5022939985113455E-2</v>
      </c>
      <c r="AS502" s="20">
        <v>5.9814076597907877E-2</v>
      </c>
      <c r="AT502" s="20">
        <v>0.2343477091950584</v>
      </c>
    </row>
    <row r="504" spans="2:46" ht="333.5" x14ac:dyDescent="0.35">
      <c r="B504" s="17" t="s">
        <v>271</v>
      </c>
    </row>
    <row r="505" spans="2:46" ht="29" x14ac:dyDescent="0.35">
      <c r="B505" s="18" t="s">
        <v>19</v>
      </c>
    </row>
    <row r="506" spans="2:46" ht="29" x14ac:dyDescent="0.35">
      <c r="B506" s="19" t="s">
        <v>272</v>
      </c>
      <c r="C506" s="20">
        <v>0.22530816130959119</v>
      </c>
      <c r="D506" s="20">
        <v>0.3429995856327821</v>
      </c>
      <c r="E506" s="20">
        <v>0.34662916115869619</v>
      </c>
      <c r="F506" s="20">
        <v>0.2090100006486795</v>
      </c>
      <c r="G506" s="20">
        <v>0.20134528875670621</v>
      </c>
      <c r="H506" s="20">
        <v>0.16614183556598619</v>
      </c>
      <c r="I506" s="20">
        <v>0.1144095075562323</v>
      </c>
      <c r="K506" s="20">
        <v>0.2342091396153087</v>
      </c>
      <c r="L506" s="20">
        <v>0.21639485368476971</v>
      </c>
      <c r="N506" s="20">
        <v>0.25864043827929301</v>
      </c>
      <c r="O506" s="20">
        <v>0.27956059126094229</v>
      </c>
      <c r="P506" s="20">
        <v>0.19760842809495011</v>
      </c>
      <c r="Q506" s="20">
        <v>0.266566982683488</v>
      </c>
      <c r="R506" s="20">
        <v>0.2184344063492788</v>
      </c>
      <c r="S506" s="20">
        <v>0.24211911063295111</v>
      </c>
      <c r="T506" s="20">
        <v>0.13881240132614181</v>
      </c>
      <c r="U506" s="20">
        <v>0.20383461607130021</v>
      </c>
      <c r="V506" s="20">
        <v>0.25616689124071212</v>
      </c>
      <c r="W506" s="20">
        <v>0.18627329909602999</v>
      </c>
      <c r="X506" s="20">
        <v>0.33109766788466483</v>
      </c>
      <c r="Y506" s="20">
        <v>0.15181210137361131</v>
      </c>
      <c r="AA506" s="20">
        <v>0.23208374143787641</v>
      </c>
      <c r="AB506" s="20">
        <v>0.19038377875191709</v>
      </c>
      <c r="AC506" s="20">
        <v>0.21602528865049039</v>
      </c>
      <c r="AD506" s="20">
        <v>0.2618855036611068</v>
      </c>
      <c r="AF506" s="20">
        <v>0.20465014702508821</v>
      </c>
      <c r="AG506" s="20">
        <v>0.30881065560575849</v>
      </c>
      <c r="AI506" s="20">
        <v>0.27322385775810448</v>
      </c>
      <c r="AJ506" s="20">
        <v>0.26973661745494121</v>
      </c>
      <c r="AK506" s="20">
        <v>0.17486662984352791</v>
      </c>
      <c r="AL506" s="20">
        <v>0.25268007878374882</v>
      </c>
      <c r="AM506" s="20">
        <v>0.19425051793992351</v>
      </c>
      <c r="AN506" s="20">
        <v>0.25721367898891317</v>
      </c>
      <c r="AO506" s="20">
        <v>0.19812886262816079</v>
      </c>
      <c r="AP506" s="20">
        <v>0.15533709810751409</v>
      </c>
      <c r="AQ506" s="20">
        <v>0.17641690318513339</v>
      </c>
      <c r="AS506" s="20">
        <v>0.2286382754525311</v>
      </c>
      <c r="AT506" s="20">
        <v>0.1650853915400938</v>
      </c>
    </row>
    <row r="507" spans="2:46" ht="29" x14ac:dyDescent="0.35">
      <c r="B507" s="19" t="s">
        <v>273</v>
      </c>
      <c r="C507" s="20">
        <v>0.15807208680771301</v>
      </c>
      <c r="D507" s="20">
        <v>0.27723075941859032</v>
      </c>
      <c r="E507" s="20">
        <v>0.221942553219244</v>
      </c>
      <c r="F507" s="20">
        <v>0.16819868335377111</v>
      </c>
      <c r="G507" s="20">
        <v>0.16743828341874831</v>
      </c>
      <c r="H507" s="20">
        <v>0.10669181550517549</v>
      </c>
      <c r="I507" s="20">
        <v>3.7217036146750093E-2</v>
      </c>
      <c r="K507" s="20">
        <v>0.1503300176584445</v>
      </c>
      <c r="L507" s="20">
        <v>0.16641181974416469</v>
      </c>
      <c r="N507" s="20">
        <v>0.1679555599795598</v>
      </c>
      <c r="O507" s="20">
        <v>9.0207582089412028E-2</v>
      </c>
      <c r="P507" s="20">
        <v>0.14187735205325819</v>
      </c>
      <c r="Q507" s="20">
        <v>0.16399996598241881</v>
      </c>
      <c r="R507" s="20">
        <v>0.14539573563707839</v>
      </c>
      <c r="S507" s="20">
        <v>8.7037739504697315E-2</v>
      </c>
      <c r="T507" s="20">
        <v>0.18065759444068991</v>
      </c>
      <c r="U507" s="20">
        <v>0.2417994845852475</v>
      </c>
      <c r="V507" s="20">
        <v>0.13378939075357879</v>
      </c>
      <c r="W507" s="20">
        <v>0.1178362920579256</v>
      </c>
      <c r="X507" s="20">
        <v>0.16013721739464379</v>
      </c>
      <c r="Y507" s="20">
        <v>0.25647242058769931</v>
      </c>
      <c r="AA507" s="20">
        <v>0.16980309934775031</v>
      </c>
      <c r="AB507" s="20">
        <v>0.13870285160779849</v>
      </c>
      <c r="AC507" s="20">
        <v>0.1732945732988074</v>
      </c>
      <c r="AD507" s="20">
        <v>0.15412632043006741</v>
      </c>
      <c r="AF507" s="20">
        <v>0.13924600155906289</v>
      </c>
      <c r="AG507" s="20">
        <v>0.229077919657729</v>
      </c>
      <c r="AI507" s="20">
        <v>0.13857056092632861</v>
      </c>
      <c r="AJ507" s="20">
        <v>0.18585715260388699</v>
      </c>
      <c r="AK507" s="20">
        <v>0.13988464192447869</v>
      </c>
      <c r="AL507" s="20">
        <v>0.24635458273051769</v>
      </c>
      <c r="AM507" s="20">
        <v>0.14027260790125429</v>
      </c>
      <c r="AN507" s="20">
        <v>0.2095854756256379</v>
      </c>
      <c r="AO507" s="20">
        <v>0.12912936713927939</v>
      </c>
      <c r="AP507" s="20">
        <v>8.4068046901332349E-2</v>
      </c>
      <c r="AQ507" s="20">
        <v>0.16020049402389411</v>
      </c>
      <c r="AS507" s="20">
        <v>0.1589833415355788</v>
      </c>
      <c r="AT507" s="20">
        <v>0.1415926866063788</v>
      </c>
    </row>
    <row r="508" spans="2:46" x14ac:dyDescent="0.35">
      <c r="B508" s="19" t="s">
        <v>274</v>
      </c>
      <c r="C508" s="20">
        <v>0.28292955925142388</v>
      </c>
      <c r="D508" s="20">
        <v>0.19279293953116519</v>
      </c>
      <c r="E508" s="20">
        <v>0.22935230652199001</v>
      </c>
      <c r="F508" s="20">
        <v>0.3172206661942974</v>
      </c>
      <c r="G508" s="20">
        <v>0.2972877910427652</v>
      </c>
      <c r="H508" s="20">
        <v>0.22912587320616801</v>
      </c>
      <c r="I508" s="20">
        <v>0.39403004953695592</v>
      </c>
      <c r="K508" s="20">
        <v>0.32071833310602071</v>
      </c>
      <c r="L508" s="20">
        <v>0.24877101683086519</v>
      </c>
      <c r="N508" s="20">
        <v>0.1762771859333952</v>
      </c>
      <c r="O508" s="20">
        <v>0.31843849426850379</v>
      </c>
      <c r="P508" s="20">
        <v>0.32466995715892338</v>
      </c>
      <c r="Q508" s="20">
        <v>0.20367996060632301</v>
      </c>
      <c r="R508" s="20">
        <v>0.22635027107848171</v>
      </c>
      <c r="S508" s="20">
        <v>0.32378604286297941</v>
      </c>
      <c r="T508" s="20">
        <v>0.32934442807764469</v>
      </c>
      <c r="U508" s="20">
        <v>0.24454615930049561</v>
      </c>
      <c r="V508" s="20">
        <v>0.36628716032791331</v>
      </c>
      <c r="W508" s="20">
        <v>0.33509758196893757</v>
      </c>
      <c r="X508" s="20">
        <v>0.19843572453034941</v>
      </c>
      <c r="Y508" s="20">
        <v>0.28556058418708252</v>
      </c>
      <c r="AA508" s="20">
        <v>0.28043078063930299</v>
      </c>
      <c r="AB508" s="20">
        <v>0.30716267539571301</v>
      </c>
      <c r="AC508" s="20">
        <v>0.30211450461772421</v>
      </c>
      <c r="AD508" s="20">
        <v>0.24299634978510959</v>
      </c>
      <c r="AF508" s="20">
        <v>0.2902090724324663</v>
      </c>
      <c r="AG508" s="20">
        <v>0.25578864015964731</v>
      </c>
      <c r="AI508" s="20">
        <v>0.32623625451405641</v>
      </c>
      <c r="AJ508" s="20">
        <v>0.25356201182282051</v>
      </c>
      <c r="AK508" s="20">
        <v>0.36896641727344898</v>
      </c>
      <c r="AL508" s="20">
        <v>0.23207717620577281</v>
      </c>
      <c r="AM508" s="20">
        <v>0.30840036857649811</v>
      </c>
      <c r="AN508" s="20">
        <v>0.31150978398869289</v>
      </c>
      <c r="AO508" s="20">
        <v>0.2293981353596187</v>
      </c>
      <c r="AP508" s="20">
        <v>0.25913902689855639</v>
      </c>
      <c r="AQ508" s="20">
        <v>0.27798365318030049</v>
      </c>
      <c r="AS508" s="20">
        <v>0.29108324607174402</v>
      </c>
      <c r="AT508" s="20">
        <v>0.13547587355907051</v>
      </c>
    </row>
    <row r="509" spans="2:46" ht="29" x14ac:dyDescent="0.35">
      <c r="B509" s="19" t="s">
        <v>275</v>
      </c>
      <c r="C509" s="20">
        <v>8.8873939288380943E-2</v>
      </c>
      <c r="D509" s="20">
        <v>4.530726981743631E-2</v>
      </c>
      <c r="E509" s="20">
        <v>6.4910871720931906E-2</v>
      </c>
      <c r="F509" s="20">
        <v>8.9984642475432419E-2</v>
      </c>
      <c r="G509" s="20">
        <v>0.10761113987660451</v>
      </c>
      <c r="H509" s="20">
        <v>0.1164966835356669</v>
      </c>
      <c r="I509" s="20">
        <v>0.1030339697401336</v>
      </c>
      <c r="K509" s="20">
        <v>7.8210670516795172E-2</v>
      </c>
      <c r="L509" s="20">
        <v>9.7461636951497982E-2</v>
      </c>
      <c r="N509" s="20">
        <v>0.11851377655091649</v>
      </c>
      <c r="O509" s="20">
        <v>0.15162627421571731</v>
      </c>
      <c r="P509" s="20">
        <v>9.5021008126208104E-2</v>
      </c>
      <c r="Q509" s="20">
        <v>8.2522131520187766E-2</v>
      </c>
      <c r="R509" s="20">
        <v>0.11627969462380509</v>
      </c>
      <c r="S509" s="20">
        <v>9.3456296393230415E-2</v>
      </c>
      <c r="T509" s="20">
        <v>9.1593782369842808E-2</v>
      </c>
      <c r="U509" s="20">
        <v>7.2186819021835907E-2</v>
      </c>
      <c r="V509" s="20">
        <v>6.3623824908629112E-2</v>
      </c>
      <c r="W509" s="20">
        <v>9.2283255760621991E-2</v>
      </c>
      <c r="X509" s="20">
        <v>7.0863495086483361E-2</v>
      </c>
      <c r="Y509" s="20">
        <v>7.1905464235621303E-2</v>
      </c>
      <c r="AA509" s="20">
        <v>9.9547500863744906E-2</v>
      </c>
      <c r="AB509" s="20">
        <v>9.9307473257776169E-2</v>
      </c>
      <c r="AC509" s="20">
        <v>9.0903607051861415E-2</v>
      </c>
      <c r="AD509" s="20">
        <v>6.6405312485925655E-2</v>
      </c>
      <c r="AF509" s="20">
        <v>8.9257332962687952E-2</v>
      </c>
      <c r="AG509" s="20">
        <v>8.9122662907040906E-2</v>
      </c>
      <c r="AI509" s="20">
        <v>7.3445051312493861E-2</v>
      </c>
      <c r="AJ509" s="20">
        <v>7.8861493948574779E-2</v>
      </c>
      <c r="AK509" s="20">
        <v>1.6449343435651489E-2</v>
      </c>
      <c r="AL509" s="20">
        <v>9.0943175225199263E-2</v>
      </c>
      <c r="AM509" s="20">
        <v>0.11366003064766279</v>
      </c>
      <c r="AN509" s="20">
        <v>8.3803325413243562E-2</v>
      </c>
      <c r="AO509" s="20">
        <v>9.6826013005326533E-2</v>
      </c>
      <c r="AP509" s="20">
        <v>8.3720234047109543E-2</v>
      </c>
      <c r="AQ509" s="20">
        <v>0.14158918240045049</v>
      </c>
      <c r="AS509" s="20">
        <v>9.0731115353089697E-2</v>
      </c>
      <c r="AT509" s="20">
        <v>5.5288217668749487E-2</v>
      </c>
    </row>
    <row r="510" spans="2:46" ht="29" x14ac:dyDescent="0.35">
      <c r="B510" s="19" t="s">
        <v>276</v>
      </c>
      <c r="C510" s="20">
        <v>6.55285625475997E-2</v>
      </c>
      <c r="D510" s="20">
        <v>4.5521701777447431E-2</v>
      </c>
      <c r="E510" s="20">
        <v>6.0776046198530997E-2</v>
      </c>
      <c r="F510" s="20">
        <v>6.7535016572962542E-2</v>
      </c>
      <c r="G510" s="20">
        <v>5.0975195258166413E-2</v>
      </c>
      <c r="H510" s="20">
        <v>0.1275427770288847</v>
      </c>
      <c r="I510" s="20">
        <v>4.8835732813225723E-2</v>
      </c>
      <c r="K510" s="20">
        <v>5.5949967614774172E-2</v>
      </c>
      <c r="L510" s="20">
        <v>7.5039152428574396E-2</v>
      </c>
      <c r="N510" s="20">
        <v>7.6220296292387135E-2</v>
      </c>
      <c r="O510" s="20">
        <v>3.2916211599403451E-2</v>
      </c>
      <c r="P510" s="20">
        <v>3.9532248137855788E-2</v>
      </c>
      <c r="Q510" s="20">
        <v>2.201074117250806E-2</v>
      </c>
      <c r="R510" s="20">
        <v>6.3429675570395139E-2</v>
      </c>
      <c r="S510" s="20">
        <v>5.6701830034456988E-2</v>
      </c>
      <c r="T510" s="20">
        <v>6.1761894709349549E-2</v>
      </c>
      <c r="U510" s="20">
        <v>8.9342395082312509E-2</v>
      </c>
      <c r="V510" s="20">
        <v>4.2616463439910428E-2</v>
      </c>
      <c r="W510" s="20">
        <v>0.1003434542381549</v>
      </c>
      <c r="X510" s="20">
        <v>8.7118211084360131E-2</v>
      </c>
      <c r="Y510" s="20">
        <v>6.487491620170048E-2</v>
      </c>
      <c r="AA510" s="20">
        <v>6.1182644741157352E-2</v>
      </c>
      <c r="AB510" s="20">
        <v>8.8940612934821875E-2</v>
      </c>
      <c r="AC510" s="20">
        <v>5.248852816145292E-2</v>
      </c>
      <c r="AD510" s="20">
        <v>5.7087603624820869E-2</v>
      </c>
      <c r="AF510" s="20">
        <v>7.3607240089969259E-2</v>
      </c>
      <c r="AG510" s="20">
        <v>3.0903975767901371E-2</v>
      </c>
      <c r="AI510" s="20">
        <v>4.9142703025986979E-2</v>
      </c>
      <c r="AJ510" s="20">
        <v>9.1324732193150682E-2</v>
      </c>
      <c r="AK510" s="20">
        <v>3.1552878772646571E-2</v>
      </c>
      <c r="AL510" s="20">
        <v>8.9358098834874181E-2</v>
      </c>
      <c r="AM510" s="20">
        <v>5.9754783321430957E-2</v>
      </c>
      <c r="AN510" s="20">
        <v>5.0469436110251488E-2</v>
      </c>
      <c r="AO510" s="20">
        <v>2.445124069052327E-2</v>
      </c>
      <c r="AP510" s="20">
        <v>0.1027089415134156</v>
      </c>
      <c r="AQ510" s="20">
        <v>3.905747179653371E-2</v>
      </c>
      <c r="AS510" s="20">
        <v>6.3522881634605219E-2</v>
      </c>
      <c r="AT510" s="20">
        <v>0.1017998897963726</v>
      </c>
    </row>
    <row r="511" spans="2:46" ht="58" x14ac:dyDescent="0.35">
      <c r="B511" s="19" t="s">
        <v>277</v>
      </c>
      <c r="C511" s="20">
        <v>9.6011831327226807E-2</v>
      </c>
      <c r="D511" s="20">
        <v>2.684041303718963E-2</v>
      </c>
      <c r="E511" s="20">
        <v>4.7431001949427988E-2</v>
      </c>
      <c r="F511" s="20">
        <v>7.2520261231736938E-2</v>
      </c>
      <c r="G511" s="20">
        <v>8.2008434847701914E-2</v>
      </c>
      <c r="H511" s="20">
        <v>0.16016797895571119</v>
      </c>
      <c r="I511" s="20">
        <v>0.17272030280727729</v>
      </c>
      <c r="K511" s="20">
        <v>9.2230430758080073E-2</v>
      </c>
      <c r="L511" s="20">
        <v>0.10020191316862501</v>
      </c>
      <c r="N511" s="20">
        <v>0.12778151725879699</v>
      </c>
      <c r="O511" s="20">
        <v>9.5218520974446302E-2</v>
      </c>
      <c r="P511" s="20">
        <v>0.10914936205828631</v>
      </c>
      <c r="Q511" s="20">
        <v>0.16934775039364169</v>
      </c>
      <c r="R511" s="20">
        <v>0.12087818329865831</v>
      </c>
      <c r="S511" s="20">
        <v>0.1022710331014846</v>
      </c>
      <c r="T511" s="20">
        <v>9.737548256342847E-2</v>
      </c>
      <c r="U511" s="20">
        <v>5.6107998973043159E-2</v>
      </c>
      <c r="V511" s="20">
        <v>5.7040962634644199E-2</v>
      </c>
      <c r="W511" s="20">
        <v>9.3702623192073287E-2</v>
      </c>
      <c r="X511" s="20">
        <v>0.1011256479028932</v>
      </c>
      <c r="Y511" s="20">
        <v>9.031943180989635E-2</v>
      </c>
      <c r="AA511" s="20">
        <v>9.9782002216238799E-2</v>
      </c>
      <c r="AB511" s="20">
        <v>0.10218637086441611</v>
      </c>
      <c r="AC511" s="20">
        <v>8.7132005663168782E-2</v>
      </c>
      <c r="AD511" s="20">
        <v>9.4011768143563629E-2</v>
      </c>
      <c r="AF511" s="20">
        <v>0.1106551213125842</v>
      </c>
      <c r="AG511" s="20">
        <v>4.1763885573171858E-2</v>
      </c>
      <c r="AI511" s="20">
        <v>9.326464686022963E-2</v>
      </c>
      <c r="AJ511" s="20">
        <v>6.4983129047491497E-2</v>
      </c>
      <c r="AK511" s="20">
        <v>0.17514711768157909</v>
      </c>
      <c r="AL511" s="20">
        <v>2.7394052408921898E-2</v>
      </c>
      <c r="AM511" s="20">
        <v>0.1087672149828719</v>
      </c>
      <c r="AN511" s="20">
        <v>4.142913184864884E-2</v>
      </c>
      <c r="AO511" s="20">
        <v>0.15399446223311311</v>
      </c>
      <c r="AP511" s="20">
        <v>0.13570874834588159</v>
      </c>
      <c r="AQ511" s="20">
        <v>9.6298431350237496E-2</v>
      </c>
      <c r="AS511" s="20">
        <v>9.4010783843355442E-2</v>
      </c>
      <c r="AT511" s="20">
        <v>0.13219936627238901</v>
      </c>
    </row>
    <row r="512" spans="2:46" x14ac:dyDescent="0.35">
      <c r="B512" s="19" t="s">
        <v>197</v>
      </c>
      <c r="C512" s="20">
        <v>8.3275859468064636E-2</v>
      </c>
      <c r="D512" s="20">
        <v>6.9307330785388879E-2</v>
      </c>
      <c r="E512" s="20">
        <v>2.8958059231178949E-2</v>
      </c>
      <c r="F512" s="20">
        <v>7.5530729523120108E-2</v>
      </c>
      <c r="G512" s="20">
        <v>9.333386679930776E-2</v>
      </c>
      <c r="H512" s="20">
        <v>9.3833036202407433E-2</v>
      </c>
      <c r="I512" s="20">
        <v>0.12975340139942509</v>
      </c>
      <c r="K512" s="20">
        <v>6.8351440730576501E-2</v>
      </c>
      <c r="L512" s="20">
        <v>9.5719607191503062E-2</v>
      </c>
      <c r="N512" s="20">
        <v>7.4611225705651166E-2</v>
      </c>
      <c r="O512" s="20">
        <v>3.2032325591574942E-2</v>
      </c>
      <c r="P512" s="20">
        <v>9.214164437051825E-2</v>
      </c>
      <c r="Q512" s="20">
        <v>9.1872467641432878E-2</v>
      </c>
      <c r="R512" s="20">
        <v>0.1092320334423024</v>
      </c>
      <c r="S512" s="20">
        <v>9.4627947470200119E-2</v>
      </c>
      <c r="T512" s="20">
        <v>0.1004544165129027</v>
      </c>
      <c r="U512" s="20">
        <v>9.218252696576508E-2</v>
      </c>
      <c r="V512" s="20">
        <v>8.0475306694611989E-2</v>
      </c>
      <c r="W512" s="20">
        <v>7.4463493686256571E-2</v>
      </c>
      <c r="X512" s="20">
        <v>5.1222036116605398E-2</v>
      </c>
      <c r="Y512" s="20">
        <v>7.9055081604388414E-2</v>
      </c>
      <c r="AA512" s="20">
        <v>5.7170230753929012E-2</v>
      </c>
      <c r="AB512" s="20">
        <v>7.3316237187557462E-2</v>
      </c>
      <c r="AC512" s="20">
        <v>7.8041492556494729E-2</v>
      </c>
      <c r="AD512" s="20">
        <v>0.12348714186940619</v>
      </c>
      <c r="AF512" s="20">
        <v>9.2375084618141298E-2</v>
      </c>
      <c r="AG512" s="20">
        <v>4.4532260328751003E-2</v>
      </c>
      <c r="AI512" s="20">
        <v>4.611692560279998E-2</v>
      </c>
      <c r="AJ512" s="20">
        <v>5.5674862929134233E-2</v>
      </c>
      <c r="AK512" s="20">
        <v>9.3132971068667331E-2</v>
      </c>
      <c r="AL512" s="20">
        <v>6.1192835810965261E-2</v>
      </c>
      <c r="AM512" s="20">
        <v>7.4894476630358517E-2</v>
      </c>
      <c r="AN512" s="20">
        <v>4.598916802461199E-2</v>
      </c>
      <c r="AO512" s="20">
        <v>0.16807191894397799</v>
      </c>
      <c r="AP512" s="20">
        <v>0.1793179041861902</v>
      </c>
      <c r="AQ512" s="20">
        <v>0.1084538640634499</v>
      </c>
      <c r="AS512" s="20">
        <v>7.3030356109095806E-2</v>
      </c>
      <c r="AT512" s="20">
        <v>0.26855857455694587</v>
      </c>
    </row>
    <row r="514" spans="2:46" ht="333.5" x14ac:dyDescent="0.35">
      <c r="B514" s="17" t="s">
        <v>278</v>
      </c>
    </row>
    <row r="515" spans="2:46" ht="29" x14ac:dyDescent="0.35">
      <c r="B515" s="18" t="s">
        <v>19</v>
      </c>
    </row>
    <row r="516" spans="2:46" ht="29" x14ac:dyDescent="0.35">
      <c r="B516" s="19" t="s">
        <v>272</v>
      </c>
      <c r="C516" s="20">
        <v>0.1091672782289301</v>
      </c>
      <c r="D516" s="20">
        <v>0.12636894236806481</v>
      </c>
      <c r="E516" s="20">
        <v>0.23682116162586089</v>
      </c>
      <c r="F516" s="20">
        <v>9.3715456810920722E-2</v>
      </c>
      <c r="G516" s="20">
        <v>8.6115516933467806E-2</v>
      </c>
      <c r="H516" s="20">
        <v>7.2277737968912167E-2</v>
      </c>
      <c r="I516" s="20">
        <v>4.8669697702789942E-2</v>
      </c>
      <c r="K516" s="20">
        <v>0.10485612321729509</v>
      </c>
      <c r="L516" s="20">
        <v>0.1120899406333217</v>
      </c>
      <c r="N516" s="20">
        <v>9.2709994203544907E-2</v>
      </c>
      <c r="O516" s="20">
        <v>0.18695841109734859</v>
      </c>
      <c r="P516" s="20">
        <v>0.14321522336148851</v>
      </c>
      <c r="Q516" s="20">
        <v>8.8093133786954839E-2</v>
      </c>
      <c r="R516" s="20">
        <v>8.3848563404157556E-2</v>
      </c>
      <c r="S516" s="20">
        <v>0.11013640880868961</v>
      </c>
      <c r="T516" s="20">
        <v>9.2809477330060119E-2</v>
      </c>
      <c r="U516" s="20">
        <v>0.1043943226238648</v>
      </c>
      <c r="V516" s="20">
        <v>0.12894086352303619</v>
      </c>
      <c r="W516" s="20">
        <v>8.4989797060378777E-2</v>
      </c>
      <c r="X516" s="20">
        <v>0.1155795759280135</v>
      </c>
      <c r="Y516" s="20">
        <v>0.13168392840551729</v>
      </c>
      <c r="AA516" s="20">
        <v>0.1194717817019542</v>
      </c>
      <c r="AB516" s="20">
        <v>0.10064244544702609</v>
      </c>
      <c r="AC516" s="20">
        <v>8.7126191089090407E-2</v>
      </c>
      <c r="AD516" s="20">
        <v>0.12576802894675379</v>
      </c>
      <c r="AF516" s="20">
        <v>9.7202540486453562E-2</v>
      </c>
      <c r="AG516" s="20">
        <v>0.157118189760274</v>
      </c>
      <c r="AI516" s="20">
        <v>0.13541366257332299</v>
      </c>
      <c r="AJ516" s="20">
        <v>0.15225766480257871</v>
      </c>
      <c r="AK516" s="20">
        <v>7.5778929729456782E-2</v>
      </c>
      <c r="AL516" s="20">
        <v>9.5700322334516766E-2</v>
      </c>
      <c r="AM516" s="20">
        <v>7.2453262433299567E-2</v>
      </c>
      <c r="AN516" s="20">
        <v>9.2148451374592599E-2</v>
      </c>
      <c r="AO516" s="20">
        <v>9.8668423390532167E-2</v>
      </c>
      <c r="AP516" s="20">
        <v>9.3634185975150219E-2</v>
      </c>
      <c r="AQ516" s="20">
        <v>0.10140897008957001</v>
      </c>
      <c r="AS516" s="20">
        <v>0.1110279757181012</v>
      </c>
      <c r="AT516" s="20">
        <v>7.5517874127090281E-2</v>
      </c>
    </row>
    <row r="517" spans="2:46" ht="29" x14ac:dyDescent="0.35">
      <c r="B517" s="19" t="s">
        <v>273</v>
      </c>
      <c r="C517" s="20">
        <v>0.14778187196728321</v>
      </c>
      <c r="D517" s="20">
        <v>0.25097617508379488</v>
      </c>
      <c r="E517" s="20">
        <v>0.18067017715746661</v>
      </c>
      <c r="F517" s="20">
        <v>0.14151706474733969</v>
      </c>
      <c r="G517" s="20">
        <v>0.1539611856697316</v>
      </c>
      <c r="H517" s="20">
        <v>0.12627550328098161</v>
      </c>
      <c r="I517" s="20">
        <v>5.9474218569416329E-2</v>
      </c>
      <c r="K517" s="20">
        <v>0.1748459636290961</v>
      </c>
      <c r="L517" s="20">
        <v>0.12297715364575031</v>
      </c>
      <c r="N517" s="20">
        <v>0.14629342232351589</v>
      </c>
      <c r="O517" s="20">
        <v>8.8810943883464874E-2</v>
      </c>
      <c r="P517" s="20">
        <v>5.5765897610576001E-2</v>
      </c>
      <c r="Q517" s="20">
        <v>0.27960180869050671</v>
      </c>
      <c r="R517" s="20">
        <v>0.13794943348059849</v>
      </c>
      <c r="S517" s="20">
        <v>9.296806953274854E-2</v>
      </c>
      <c r="T517" s="20">
        <v>0.1008778891630734</v>
      </c>
      <c r="U517" s="20">
        <v>0.2428912214869369</v>
      </c>
      <c r="V517" s="20">
        <v>0.18125511144521819</v>
      </c>
      <c r="W517" s="20">
        <v>0.1015032965840047</v>
      </c>
      <c r="X517" s="20">
        <v>0.1842442110237153</v>
      </c>
      <c r="Y517" s="20">
        <v>0.13102875781910331</v>
      </c>
      <c r="AA517" s="20">
        <v>0.15646940867926851</v>
      </c>
      <c r="AB517" s="20">
        <v>0.1248630562696275</v>
      </c>
      <c r="AC517" s="20">
        <v>0.19929788359692971</v>
      </c>
      <c r="AD517" s="20">
        <v>0.11909193129186969</v>
      </c>
      <c r="AF517" s="20">
        <v>0.1314671255908291</v>
      </c>
      <c r="AG517" s="20">
        <v>0.21314547098836509</v>
      </c>
      <c r="AI517" s="20">
        <v>0.14487094532637451</v>
      </c>
      <c r="AJ517" s="20">
        <v>0.17408713385096461</v>
      </c>
      <c r="AK517" s="20">
        <v>0.12438625075847259</v>
      </c>
      <c r="AL517" s="20">
        <v>0.16733901082460709</v>
      </c>
      <c r="AM517" s="20">
        <v>0.15056405915116419</v>
      </c>
      <c r="AN517" s="20">
        <v>0.25292231151269712</v>
      </c>
      <c r="AO517" s="20">
        <v>0.1109899084909988</v>
      </c>
      <c r="AP517" s="20">
        <v>7.049404670160804E-2</v>
      </c>
      <c r="AQ517" s="20">
        <v>0.14962964372873619</v>
      </c>
      <c r="AS517" s="20">
        <v>0.1470704547656469</v>
      </c>
      <c r="AT517" s="20">
        <v>0.16064735119868889</v>
      </c>
    </row>
    <row r="518" spans="2:46" x14ac:dyDescent="0.35">
      <c r="B518" s="19" t="s">
        <v>274</v>
      </c>
      <c r="C518" s="20">
        <v>0.2320422878507902</v>
      </c>
      <c r="D518" s="20">
        <v>0.19003345306371131</v>
      </c>
      <c r="E518" s="20">
        <v>0.27912712050501071</v>
      </c>
      <c r="F518" s="20">
        <v>0.23737184980375051</v>
      </c>
      <c r="G518" s="20">
        <v>0.20964198223851979</v>
      </c>
      <c r="H518" s="20">
        <v>0.18916582099436219</v>
      </c>
      <c r="I518" s="20">
        <v>0.27055735688813559</v>
      </c>
      <c r="K518" s="20">
        <v>0.25897494817830469</v>
      </c>
      <c r="L518" s="20">
        <v>0.2078856720381651</v>
      </c>
      <c r="N518" s="20">
        <v>0.1711676656943226</v>
      </c>
      <c r="O518" s="20">
        <v>0.31604774942213371</v>
      </c>
      <c r="P518" s="20">
        <v>0.28611433095532851</v>
      </c>
      <c r="Q518" s="20">
        <v>0.20113266940309399</v>
      </c>
      <c r="R518" s="20">
        <v>0.22405989051324349</v>
      </c>
      <c r="S518" s="20">
        <v>0.24394903850922259</v>
      </c>
      <c r="T518" s="20">
        <v>0.23330327821621591</v>
      </c>
      <c r="U518" s="20">
        <v>0.1904216773443837</v>
      </c>
      <c r="V518" s="20">
        <v>0.2448514020948698</v>
      </c>
      <c r="W518" s="20">
        <v>0.29695226996274848</v>
      </c>
      <c r="X518" s="20">
        <v>0.2164054801754515</v>
      </c>
      <c r="Y518" s="20">
        <v>0.18603051243707239</v>
      </c>
      <c r="AA518" s="20">
        <v>0.27521480565401152</v>
      </c>
      <c r="AB518" s="20">
        <v>0.21171264985279831</v>
      </c>
      <c r="AC518" s="20">
        <v>0.2197756660884308</v>
      </c>
      <c r="AD518" s="20">
        <v>0.2209130301571324</v>
      </c>
      <c r="AF518" s="20">
        <v>0.23518532800017239</v>
      </c>
      <c r="AG518" s="20">
        <v>0.22448481497350301</v>
      </c>
      <c r="AI518" s="20">
        <v>0.28177897549959641</v>
      </c>
      <c r="AJ518" s="20">
        <v>0.19762885181509879</v>
      </c>
      <c r="AK518" s="20">
        <v>0.31715652274299511</v>
      </c>
      <c r="AL518" s="20">
        <v>0.2479987085130953</v>
      </c>
      <c r="AM518" s="20">
        <v>0.25024226070733419</v>
      </c>
      <c r="AN518" s="20">
        <v>8.591246011671741E-2</v>
      </c>
      <c r="AO518" s="20">
        <v>0.22379150245876489</v>
      </c>
      <c r="AP518" s="20">
        <v>0.1186950452354725</v>
      </c>
      <c r="AQ518" s="20">
        <v>0.27195862882583421</v>
      </c>
      <c r="AS518" s="20">
        <v>0.23357070523666451</v>
      </c>
      <c r="AT518" s="20">
        <v>0.20440193548138191</v>
      </c>
    </row>
    <row r="519" spans="2:46" ht="29" x14ac:dyDescent="0.35">
      <c r="B519" s="19" t="s">
        <v>275</v>
      </c>
      <c r="C519" s="20">
        <v>0.1690506001866168</v>
      </c>
      <c r="D519" s="20">
        <v>0.17906328262821661</v>
      </c>
      <c r="E519" s="20">
        <v>0.1180573507312295</v>
      </c>
      <c r="F519" s="20">
        <v>0.191818933426776</v>
      </c>
      <c r="G519" s="20">
        <v>0.20432018369891669</v>
      </c>
      <c r="H519" s="20">
        <v>0.14868780099242779</v>
      </c>
      <c r="I519" s="20">
        <v>0.169881694869564</v>
      </c>
      <c r="K519" s="20">
        <v>0.1618769402398228</v>
      </c>
      <c r="L519" s="20">
        <v>0.1769182716927388</v>
      </c>
      <c r="N519" s="20">
        <v>0.16124115659739841</v>
      </c>
      <c r="O519" s="20">
        <v>0.19142255027046731</v>
      </c>
      <c r="P519" s="20">
        <v>0.16412757951871851</v>
      </c>
      <c r="Q519" s="20">
        <v>0.1505834216562133</v>
      </c>
      <c r="R519" s="20">
        <v>0.20294170274433829</v>
      </c>
      <c r="S519" s="20">
        <v>0.1754183479276398</v>
      </c>
      <c r="T519" s="20">
        <v>0.25329500597647309</v>
      </c>
      <c r="U519" s="20">
        <v>0.12610198953777271</v>
      </c>
      <c r="V519" s="20">
        <v>0.14189353877303529</v>
      </c>
      <c r="W519" s="20">
        <v>0.19620038403831469</v>
      </c>
      <c r="X519" s="20">
        <v>0.13101721350670589</v>
      </c>
      <c r="Y519" s="20">
        <v>0.15797986276400069</v>
      </c>
      <c r="AA519" s="20">
        <v>0.15740884806003569</v>
      </c>
      <c r="AB519" s="20">
        <v>0.18925746461118631</v>
      </c>
      <c r="AC519" s="20">
        <v>0.16978775879588259</v>
      </c>
      <c r="AD519" s="20">
        <v>0.15941812449194939</v>
      </c>
      <c r="AF519" s="20">
        <v>0.1688603896716829</v>
      </c>
      <c r="AG519" s="20">
        <v>0.16886809519730581</v>
      </c>
      <c r="AI519" s="20">
        <v>0.13616651460343249</v>
      </c>
      <c r="AJ519" s="20">
        <v>0.17627985436204799</v>
      </c>
      <c r="AK519" s="20">
        <v>0.16706238366047779</v>
      </c>
      <c r="AL519" s="20">
        <v>0.2035922060696943</v>
      </c>
      <c r="AM519" s="20">
        <v>0.17663166019913129</v>
      </c>
      <c r="AN519" s="20">
        <v>0.25948800501280778</v>
      </c>
      <c r="AO519" s="20">
        <v>0.1418262963044537</v>
      </c>
      <c r="AP519" s="20">
        <v>0.20470591104321731</v>
      </c>
      <c r="AQ519" s="20">
        <v>0.1110195613302639</v>
      </c>
      <c r="AS519" s="20">
        <v>0.1731277737333965</v>
      </c>
      <c r="AT519" s="20">
        <v>9.5317787052099867E-2</v>
      </c>
    </row>
    <row r="520" spans="2:46" ht="29" x14ac:dyDescent="0.35">
      <c r="B520" s="19" t="s">
        <v>276</v>
      </c>
      <c r="C520" s="20">
        <v>0.1288636655144017</v>
      </c>
      <c r="D520" s="20">
        <v>0.1159929755243672</v>
      </c>
      <c r="E520" s="20">
        <v>7.6021810060518058E-2</v>
      </c>
      <c r="F520" s="20">
        <v>0.1428213626236749</v>
      </c>
      <c r="G520" s="20">
        <v>0.13859421958458509</v>
      </c>
      <c r="H520" s="20">
        <v>0.17551634693349191</v>
      </c>
      <c r="I520" s="20">
        <v>0.1278625628511624</v>
      </c>
      <c r="K520" s="20">
        <v>9.7585728049550305E-2</v>
      </c>
      <c r="L520" s="20">
        <v>0.15729231065020749</v>
      </c>
      <c r="N520" s="20">
        <v>0.20089669392736181</v>
      </c>
      <c r="O520" s="20">
        <v>9.4115504456654037E-2</v>
      </c>
      <c r="P520" s="20">
        <v>0.13520807545031061</v>
      </c>
      <c r="Q520" s="20">
        <v>6.3672836805194491E-2</v>
      </c>
      <c r="R520" s="20">
        <v>0.1046183342559879</v>
      </c>
      <c r="S520" s="20">
        <v>0.13653410356726911</v>
      </c>
      <c r="T520" s="20">
        <v>7.5816053713098408E-2</v>
      </c>
      <c r="U520" s="20">
        <v>0.1035214271188902</v>
      </c>
      <c r="V520" s="20">
        <v>0.1415609102774627</v>
      </c>
      <c r="W520" s="20">
        <v>0.12630272004402249</v>
      </c>
      <c r="X520" s="20">
        <v>0.16348042410266661</v>
      </c>
      <c r="Y520" s="20">
        <v>0.13960706023778799</v>
      </c>
      <c r="AA520" s="20">
        <v>0.12508190442368089</v>
      </c>
      <c r="AB520" s="20">
        <v>0.1561261128537316</v>
      </c>
      <c r="AC520" s="20">
        <v>0.11268536237025339</v>
      </c>
      <c r="AD520" s="20">
        <v>0.11884072039348779</v>
      </c>
      <c r="AF520" s="20">
        <v>0.13612250895694031</v>
      </c>
      <c r="AG520" s="20">
        <v>9.8604205442608048E-2</v>
      </c>
      <c r="AI520" s="20">
        <v>0.12931417230815331</v>
      </c>
      <c r="AJ520" s="20">
        <v>0.1367634053121615</v>
      </c>
      <c r="AK520" s="20">
        <v>6.0345440744683551E-2</v>
      </c>
      <c r="AL520" s="20">
        <v>0.12721155780642809</v>
      </c>
      <c r="AM520" s="20">
        <v>0.12327657357626109</v>
      </c>
      <c r="AN520" s="20">
        <v>0.18288199683715509</v>
      </c>
      <c r="AO520" s="20">
        <v>9.624601492981727E-2</v>
      </c>
      <c r="AP520" s="20">
        <v>0.1570888570587064</v>
      </c>
      <c r="AQ520" s="20">
        <v>0.165969980339396</v>
      </c>
      <c r="AS520" s="20">
        <v>0.13103066710254491</v>
      </c>
      <c r="AT520" s="20">
        <v>8.9674967430415364E-2</v>
      </c>
    </row>
    <row r="521" spans="2:46" ht="58" x14ac:dyDescent="0.35">
      <c r="B521" s="19" t="s">
        <v>277</v>
      </c>
      <c r="C521" s="20">
        <v>0.14674257864732521</v>
      </c>
      <c r="D521" s="20">
        <v>9.2978521711757384E-2</v>
      </c>
      <c r="E521" s="20">
        <v>8.2122685542389787E-2</v>
      </c>
      <c r="F521" s="20">
        <v>0.1346193816345114</v>
      </c>
      <c r="G521" s="20">
        <v>0.1184224032562277</v>
      </c>
      <c r="H521" s="20">
        <v>0.21505053875193231</v>
      </c>
      <c r="I521" s="20">
        <v>0.22580652750284319</v>
      </c>
      <c r="K521" s="20">
        <v>0.1445412978282255</v>
      </c>
      <c r="L521" s="20">
        <v>0.14974587497727529</v>
      </c>
      <c r="N521" s="20">
        <v>0.1778205671938155</v>
      </c>
      <c r="O521" s="20">
        <v>9.0612515278356662E-2</v>
      </c>
      <c r="P521" s="20">
        <v>0.1445106410584186</v>
      </c>
      <c r="Q521" s="20">
        <v>0.1480813939722101</v>
      </c>
      <c r="R521" s="20">
        <v>0.16954065014082789</v>
      </c>
      <c r="S521" s="20">
        <v>0.14806635318105171</v>
      </c>
      <c r="T521" s="20">
        <v>0.17760742146804301</v>
      </c>
      <c r="U521" s="20">
        <v>0.1415743615104573</v>
      </c>
      <c r="V521" s="20">
        <v>0.1078604610328516</v>
      </c>
      <c r="W521" s="20">
        <v>0.14809692827634879</v>
      </c>
      <c r="X521" s="20">
        <v>0.12709943328975781</v>
      </c>
      <c r="Y521" s="20">
        <v>0.17340421339258499</v>
      </c>
      <c r="AA521" s="20">
        <v>0.1204500952422372</v>
      </c>
      <c r="AB521" s="20">
        <v>0.16363449418352641</v>
      </c>
      <c r="AC521" s="20">
        <v>0.1474658794491816</v>
      </c>
      <c r="AD521" s="20">
        <v>0.15457578712718401</v>
      </c>
      <c r="AF521" s="20">
        <v>0.15880796804756489</v>
      </c>
      <c r="AG521" s="20">
        <v>9.7861173800025375E-2</v>
      </c>
      <c r="AI521" s="20">
        <v>0.1201562451899931</v>
      </c>
      <c r="AJ521" s="20">
        <v>0.1247811183247432</v>
      </c>
      <c r="AK521" s="20">
        <v>0.19169122995388499</v>
      </c>
      <c r="AL521" s="20">
        <v>0.1160644127137114</v>
      </c>
      <c r="AM521" s="20">
        <v>0.1764873720178872</v>
      </c>
      <c r="AN521" s="20">
        <v>8.0657607121417882E-2</v>
      </c>
      <c r="AO521" s="20">
        <v>0.14986936627730571</v>
      </c>
      <c r="AP521" s="20">
        <v>0.21202717521648201</v>
      </c>
      <c r="AQ521" s="20">
        <v>0.13288829337228211</v>
      </c>
      <c r="AS521" s="20">
        <v>0.14585823932491809</v>
      </c>
      <c r="AT521" s="20">
        <v>0.16273523269023341</v>
      </c>
    </row>
    <row r="522" spans="2:46" x14ac:dyDescent="0.35">
      <c r="B522" s="19" t="s">
        <v>197</v>
      </c>
      <c r="C522" s="20">
        <v>6.6351717604653068E-2</v>
      </c>
      <c r="D522" s="20">
        <v>4.4586649620087612E-2</v>
      </c>
      <c r="E522" s="20">
        <v>2.7179694377524561E-2</v>
      </c>
      <c r="F522" s="20">
        <v>5.8135950953026677E-2</v>
      </c>
      <c r="G522" s="20">
        <v>8.8944508618551368E-2</v>
      </c>
      <c r="H522" s="20">
        <v>7.3026251077891915E-2</v>
      </c>
      <c r="I522" s="20">
        <v>9.7747941616088491E-2</v>
      </c>
      <c r="K522" s="20">
        <v>5.731899885770525E-2</v>
      </c>
      <c r="L522" s="20">
        <v>7.3090776362541202E-2</v>
      </c>
      <c r="N522" s="20">
        <v>4.9870500060040762E-2</v>
      </c>
      <c r="O522" s="20">
        <v>3.2032325591574942E-2</v>
      </c>
      <c r="P522" s="20">
        <v>7.1058252045159503E-2</v>
      </c>
      <c r="Q522" s="20">
        <v>6.8834735685826737E-2</v>
      </c>
      <c r="R522" s="20">
        <v>7.7041425460846261E-2</v>
      </c>
      <c r="S522" s="20">
        <v>9.2927678473378614E-2</v>
      </c>
      <c r="T522" s="20">
        <v>6.6290874133035846E-2</v>
      </c>
      <c r="U522" s="20">
        <v>9.1095000377694343E-2</v>
      </c>
      <c r="V522" s="20">
        <v>5.3637712853526157E-2</v>
      </c>
      <c r="W522" s="20">
        <v>4.5954604034182098E-2</v>
      </c>
      <c r="X522" s="20">
        <v>6.2173661973689488E-2</v>
      </c>
      <c r="Y522" s="20">
        <v>8.0265664943933029E-2</v>
      </c>
      <c r="AA522" s="20">
        <v>4.5903156238811783E-2</v>
      </c>
      <c r="AB522" s="20">
        <v>5.3763776782103839E-2</v>
      </c>
      <c r="AC522" s="20">
        <v>6.3861258610231578E-2</v>
      </c>
      <c r="AD522" s="20">
        <v>0.10139237759162301</v>
      </c>
      <c r="AF522" s="20">
        <v>7.2354139246357044E-2</v>
      </c>
      <c r="AG522" s="20">
        <v>3.9918049837918572E-2</v>
      </c>
      <c r="AI522" s="20">
        <v>5.2299484499127219E-2</v>
      </c>
      <c r="AJ522" s="20">
        <v>3.8201971532405093E-2</v>
      </c>
      <c r="AK522" s="20">
        <v>6.3579242410029171E-2</v>
      </c>
      <c r="AL522" s="20">
        <v>4.2093781737946867E-2</v>
      </c>
      <c r="AM522" s="20">
        <v>5.0344811914922287E-2</v>
      </c>
      <c r="AN522" s="20">
        <v>4.598916802461199E-2</v>
      </c>
      <c r="AO522" s="20">
        <v>0.1786084881481273</v>
      </c>
      <c r="AP522" s="20">
        <v>0.14335477876936331</v>
      </c>
      <c r="AQ522" s="20">
        <v>6.7124922313917326E-2</v>
      </c>
      <c r="AS522" s="20">
        <v>5.8314184118727901E-2</v>
      </c>
      <c r="AT522" s="20">
        <v>0.21170485202009051</v>
      </c>
    </row>
    <row r="524" spans="2:46" ht="333.5" x14ac:dyDescent="0.35">
      <c r="B524" s="17" t="s">
        <v>279</v>
      </c>
    </row>
    <row r="525" spans="2:46" ht="29" x14ac:dyDescent="0.35">
      <c r="B525" s="18" t="s">
        <v>19</v>
      </c>
    </row>
    <row r="526" spans="2:46" ht="29" x14ac:dyDescent="0.35">
      <c r="B526" s="19" t="s">
        <v>272</v>
      </c>
      <c r="C526" s="20">
        <v>6.8072100941953637E-2</v>
      </c>
      <c r="D526" s="20">
        <v>8.4551708801347131E-2</v>
      </c>
      <c r="E526" s="20">
        <v>0.13098258453900199</v>
      </c>
      <c r="F526" s="20">
        <v>8.2933587225230324E-2</v>
      </c>
      <c r="G526" s="20">
        <v>2.533585976149905E-2</v>
      </c>
      <c r="H526" s="20">
        <v>4.5985234315168863E-2</v>
      </c>
      <c r="I526" s="20">
        <v>4.4214678464756692E-2</v>
      </c>
      <c r="K526" s="20">
        <v>7.6426692018299339E-2</v>
      </c>
      <c r="L526" s="20">
        <v>6.0554381019152573E-2</v>
      </c>
      <c r="N526" s="20">
        <v>6.0181627644892391E-2</v>
      </c>
      <c r="O526" s="20">
        <v>6.2732509068235173E-2</v>
      </c>
      <c r="P526" s="20">
        <v>5.5888949722855671E-2</v>
      </c>
      <c r="Q526" s="20">
        <v>6.1418692000861287E-2</v>
      </c>
      <c r="R526" s="20">
        <v>6.850359042952725E-2</v>
      </c>
      <c r="S526" s="20">
        <v>3.2231233716565409E-2</v>
      </c>
      <c r="T526" s="20">
        <v>3.0723417846786269E-2</v>
      </c>
      <c r="U526" s="20">
        <v>7.354794904352123E-2</v>
      </c>
      <c r="V526" s="20">
        <v>0.1222877247556709</v>
      </c>
      <c r="W526" s="20">
        <v>4.6187065262675762E-2</v>
      </c>
      <c r="X526" s="20">
        <v>9.4701019191050867E-2</v>
      </c>
      <c r="Y526" s="20">
        <v>4.9724135054229769E-2</v>
      </c>
      <c r="AA526" s="20">
        <v>7.1610070108730925E-2</v>
      </c>
      <c r="AB526" s="20">
        <v>6.8114164006246689E-2</v>
      </c>
      <c r="AC526" s="20">
        <v>4.9334821637633718E-2</v>
      </c>
      <c r="AD526" s="20">
        <v>7.9383977824018792E-2</v>
      </c>
      <c r="AF526" s="20">
        <v>5.4496434675102991E-2</v>
      </c>
      <c r="AG526" s="20">
        <v>0.12140080649137509</v>
      </c>
      <c r="AI526" s="20">
        <v>9.2908111156375248E-2</v>
      </c>
      <c r="AJ526" s="20">
        <v>7.1839151499933987E-2</v>
      </c>
      <c r="AK526" s="20">
        <v>1.973925194952425E-2</v>
      </c>
      <c r="AL526" s="20">
        <v>8.175110251376469E-2</v>
      </c>
      <c r="AM526" s="20">
        <v>5.7851654226505532E-2</v>
      </c>
      <c r="AN526" s="20">
        <v>8.9700566092588752E-2</v>
      </c>
      <c r="AO526" s="20">
        <v>6.5709907438817938E-2</v>
      </c>
      <c r="AP526" s="20">
        <v>4.5340044637437453E-2</v>
      </c>
      <c r="AQ526" s="20">
        <v>7.8125712775054174E-2</v>
      </c>
      <c r="AS526" s="20">
        <v>6.5823391464812669E-2</v>
      </c>
      <c r="AT526" s="20">
        <v>0.1087384286735283</v>
      </c>
    </row>
    <row r="527" spans="2:46" ht="29" x14ac:dyDescent="0.35">
      <c r="B527" s="19" t="s">
        <v>273</v>
      </c>
      <c r="C527" s="20">
        <v>9.6516909242535157E-2</v>
      </c>
      <c r="D527" s="20">
        <v>0.15155166069961551</v>
      </c>
      <c r="E527" s="20">
        <v>0.17809821754678409</v>
      </c>
      <c r="F527" s="20">
        <v>8.6155205472387655E-2</v>
      </c>
      <c r="G527" s="20">
        <v>9.2476148125416546E-2</v>
      </c>
      <c r="H527" s="20">
        <v>4.6809562136148973E-2</v>
      </c>
      <c r="I527" s="20">
        <v>3.5941636601937631E-2</v>
      </c>
      <c r="K527" s="20">
        <v>0.1110002842947352</v>
      </c>
      <c r="L527" s="20">
        <v>8.3350873912765855E-2</v>
      </c>
      <c r="N527" s="20">
        <v>7.8557908609552141E-2</v>
      </c>
      <c r="O527" s="20">
        <v>5.5587827208648639E-2</v>
      </c>
      <c r="P527" s="20">
        <v>5.177841069944529E-2</v>
      </c>
      <c r="Q527" s="20">
        <v>4.0276118234749962E-2</v>
      </c>
      <c r="R527" s="20">
        <v>9.7830385369040901E-2</v>
      </c>
      <c r="S527" s="20">
        <v>0.1004350412621362</v>
      </c>
      <c r="T527" s="20">
        <v>7.5331473966391282E-2</v>
      </c>
      <c r="U527" s="20">
        <v>0.12537868760732609</v>
      </c>
      <c r="V527" s="20">
        <v>0.1496143146146432</v>
      </c>
      <c r="W527" s="20">
        <v>8.4043738116001077E-2</v>
      </c>
      <c r="X527" s="20">
        <v>9.3648065916973958E-2</v>
      </c>
      <c r="Y527" s="20">
        <v>8.6863249824916278E-2</v>
      </c>
      <c r="AA527" s="20">
        <v>0.1151447535472457</v>
      </c>
      <c r="AB527" s="20">
        <v>7.4937486714032733E-2</v>
      </c>
      <c r="AC527" s="20">
        <v>0.1115799427300728</v>
      </c>
      <c r="AD527" s="20">
        <v>8.6292426953528692E-2</v>
      </c>
      <c r="AF527" s="20">
        <v>8.3967306157893856E-2</v>
      </c>
      <c r="AG527" s="20">
        <v>0.14646415364446291</v>
      </c>
      <c r="AI527" s="20">
        <v>0.1277414411043952</v>
      </c>
      <c r="AJ527" s="20">
        <v>0.1481788733267129</v>
      </c>
      <c r="AK527" s="20">
        <v>6.8370356449376071E-2</v>
      </c>
      <c r="AL527" s="20">
        <v>7.4033378994297142E-2</v>
      </c>
      <c r="AM527" s="20">
        <v>8.2728713334975834E-2</v>
      </c>
      <c r="AN527" s="20">
        <v>0.1206620265344633</v>
      </c>
      <c r="AO527" s="20">
        <v>1.018545952284019E-2</v>
      </c>
      <c r="AP527" s="20">
        <v>5.9286303678610229E-2</v>
      </c>
      <c r="AQ527" s="20">
        <v>8.3903750499894209E-2</v>
      </c>
      <c r="AS527" s="20">
        <v>0.10092135110810151</v>
      </c>
      <c r="AT527" s="20">
        <v>1.686567896999858E-2</v>
      </c>
    </row>
    <row r="528" spans="2:46" x14ac:dyDescent="0.35">
      <c r="B528" s="19" t="s">
        <v>274</v>
      </c>
      <c r="C528" s="20">
        <v>0.172183114584672</v>
      </c>
      <c r="D528" s="20">
        <v>0.2061338944047261</v>
      </c>
      <c r="E528" s="20">
        <v>0.1841402754307658</v>
      </c>
      <c r="F528" s="20">
        <v>0.16287658640919811</v>
      </c>
      <c r="G528" s="20">
        <v>0.17543277250747791</v>
      </c>
      <c r="H528" s="20">
        <v>0.12826367057203369</v>
      </c>
      <c r="I528" s="20">
        <v>0.17504485183523941</v>
      </c>
      <c r="K528" s="20">
        <v>0.20729244433270819</v>
      </c>
      <c r="L528" s="20">
        <v>0.1380309382409364</v>
      </c>
      <c r="N528" s="20">
        <v>0.13390277559836061</v>
      </c>
      <c r="O528" s="20">
        <v>0.18715077565539129</v>
      </c>
      <c r="P528" s="20">
        <v>0.12518766675166251</v>
      </c>
      <c r="Q528" s="20">
        <v>0.26381974849312778</v>
      </c>
      <c r="R528" s="20">
        <v>0.1195465276747029</v>
      </c>
      <c r="S528" s="20">
        <v>0.17333978236021219</v>
      </c>
      <c r="T528" s="20">
        <v>0.25612634749174118</v>
      </c>
      <c r="U528" s="20">
        <v>0.1234440226478921</v>
      </c>
      <c r="V528" s="20">
        <v>0.2092604363171951</v>
      </c>
      <c r="W528" s="20">
        <v>0.20439294673811331</v>
      </c>
      <c r="X528" s="20">
        <v>0.1544130379530467</v>
      </c>
      <c r="Y528" s="20">
        <v>0.1495789453625925</v>
      </c>
      <c r="AA528" s="20">
        <v>0.1701184493720625</v>
      </c>
      <c r="AB528" s="20">
        <v>0.16916156655599671</v>
      </c>
      <c r="AC528" s="20">
        <v>0.16719766385743681</v>
      </c>
      <c r="AD528" s="20">
        <v>0.18217771769814209</v>
      </c>
      <c r="AF528" s="20">
        <v>0.16931865257857681</v>
      </c>
      <c r="AG528" s="20">
        <v>0.1864855923256008</v>
      </c>
      <c r="AI528" s="20">
        <v>0.17360006052783489</v>
      </c>
      <c r="AJ528" s="20">
        <v>0.18297735237557711</v>
      </c>
      <c r="AK528" s="20">
        <v>0.2584434069222864</v>
      </c>
      <c r="AL528" s="20">
        <v>0.2076712659307941</v>
      </c>
      <c r="AM528" s="20">
        <v>0.1620875882017451</v>
      </c>
      <c r="AN528" s="20">
        <v>4.3879664564706183E-2</v>
      </c>
      <c r="AO528" s="20">
        <v>0.16585356952274499</v>
      </c>
      <c r="AP528" s="20">
        <v>8.0625759631245394E-2</v>
      </c>
      <c r="AQ528" s="20">
        <v>0.19250115059769141</v>
      </c>
      <c r="AS528" s="20">
        <v>0.17121774683079991</v>
      </c>
      <c r="AT528" s="20">
        <v>0.1896411107640486</v>
      </c>
    </row>
    <row r="529" spans="2:46" ht="29" x14ac:dyDescent="0.35">
      <c r="B529" s="19" t="s">
        <v>275</v>
      </c>
      <c r="C529" s="20">
        <v>0.15636465096795271</v>
      </c>
      <c r="D529" s="20">
        <v>0.1319816261190806</v>
      </c>
      <c r="E529" s="20">
        <v>0.15361168011059331</v>
      </c>
      <c r="F529" s="20">
        <v>0.1746724460442157</v>
      </c>
      <c r="G529" s="20">
        <v>0.17026158940890421</v>
      </c>
      <c r="H529" s="20">
        <v>0.1610533596039046</v>
      </c>
      <c r="I529" s="20">
        <v>0.14521578648190631</v>
      </c>
      <c r="K529" s="20">
        <v>0.16519209153898301</v>
      </c>
      <c r="L529" s="20">
        <v>0.14894574767667759</v>
      </c>
      <c r="N529" s="20">
        <v>0.16240672356474281</v>
      </c>
      <c r="O529" s="20">
        <v>0.25193453063996218</v>
      </c>
      <c r="P529" s="20">
        <v>0.1471883042705984</v>
      </c>
      <c r="Q529" s="20">
        <v>0.1239131755242774</v>
      </c>
      <c r="R529" s="20">
        <v>0.1936160478614482</v>
      </c>
      <c r="S529" s="20">
        <v>0.12907031098012989</v>
      </c>
      <c r="T529" s="20">
        <v>0.14098398206834981</v>
      </c>
      <c r="U529" s="20">
        <v>0.23350982846429369</v>
      </c>
      <c r="V529" s="20">
        <v>7.8964509560147805E-2</v>
      </c>
      <c r="W529" s="20">
        <v>0.1594404739408791</v>
      </c>
      <c r="X529" s="20">
        <v>0.16489607374281279</v>
      </c>
      <c r="Y529" s="20">
        <v>0.17611820071773501</v>
      </c>
      <c r="AA529" s="20">
        <v>0.18192867958877951</v>
      </c>
      <c r="AB529" s="20">
        <v>0.1199063136691806</v>
      </c>
      <c r="AC529" s="20">
        <v>0.2196904808231897</v>
      </c>
      <c r="AD529" s="20">
        <v>0.1151948466124962</v>
      </c>
      <c r="AF529" s="20">
        <v>0.15791873942721671</v>
      </c>
      <c r="AG529" s="20">
        <v>0.15343240711949141</v>
      </c>
      <c r="AI529" s="20">
        <v>0.1665408983852352</v>
      </c>
      <c r="AJ529" s="20">
        <v>0.14015419548090899</v>
      </c>
      <c r="AK529" s="20">
        <v>0.1230978257806238</v>
      </c>
      <c r="AL529" s="20">
        <v>0.18029776270660561</v>
      </c>
      <c r="AM529" s="20">
        <v>0.1731336664102161</v>
      </c>
      <c r="AN529" s="20">
        <v>0.17427348386596969</v>
      </c>
      <c r="AO529" s="20">
        <v>0.1485890707107444</v>
      </c>
      <c r="AP529" s="20">
        <v>0.14255032042044491</v>
      </c>
      <c r="AQ529" s="20">
        <v>0.15444107129674961</v>
      </c>
      <c r="AS529" s="20">
        <v>0.15914063490162461</v>
      </c>
      <c r="AT529" s="20">
        <v>0.106162935907893</v>
      </c>
    </row>
    <row r="530" spans="2:46" ht="29" x14ac:dyDescent="0.35">
      <c r="B530" s="19" t="s">
        <v>276</v>
      </c>
      <c r="C530" s="20">
        <v>0.1773109236146152</v>
      </c>
      <c r="D530" s="20">
        <v>0.18191632268153179</v>
      </c>
      <c r="E530" s="20">
        <v>0.12512742100814039</v>
      </c>
      <c r="F530" s="20">
        <v>0.19702952408360769</v>
      </c>
      <c r="G530" s="20">
        <v>0.1711218257542888</v>
      </c>
      <c r="H530" s="20">
        <v>0.22857285445453321</v>
      </c>
      <c r="I530" s="20">
        <v>0.1686839659512504</v>
      </c>
      <c r="K530" s="20">
        <v>0.14977765574113591</v>
      </c>
      <c r="L530" s="20">
        <v>0.2045801138639273</v>
      </c>
      <c r="N530" s="20">
        <v>0.18974703638351911</v>
      </c>
      <c r="O530" s="20">
        <v>0.19118470090442991</v>
      </c>
      <c r="P530" s="20">
        <v>0.25222414183981462</v>
      </c>
      <c r="Q530" s="20">
        <v>0.12577079408273401</v>
      </c>
      <c r="R530" s="20">
        <v>0.2181953726558849</v>
      </c>
      <c r="S530" s="20">
        <v>0.1141984133553061</v>
      </c>
      <c r="T530" s="20">
        <v>0.19128832511964969</v>
      </c>
      <c r="U530" s="20">
        <v>0.12938692745040839</v>
      </c>
      <c r="V530" s="20">
        <v>0.17986670476897729</v>
      </c>
      <c r="W530" s="20">
        <v>0.16099336665607561</v>
      </c>
      <c r="X530" s="20">
        <v>0.18734875382790031</v>
      </c>
      <c r="Y530" s="20">
        <v>0.19046231161148891</v>
      </c>
      <c r="AA530" s="20">
        <v>0.18232438276197269</v>
      </c>
      <c r="AB530" s="20">
        <v>0.20121872165530361</v>
      </c>
      <c r="AC530" s="20">
        <v>0.16598308867327541</v>
      </c>
      <c r="AD530" s="20">
        <v>0.1582505817402905</v>
      </c>
      <c r="AF530" s="20">
        <v>0.1786893059075686</v>
      </c>
      <c r="AG530" s="20">
        <v>0.1712782387772816</v>
      </c>
      <c r="AI530" s="20">
        <v>0.19543781138265581</v>
      </c>
      <c r="AJ530" s="20">
        <v>0.18667019245057881</v>
      </c>
      <c r="AK530" s="20">
        <v>0.16130085508917971</v>
      </c>
      <c r="AL530" s="20">
        <v>0.18324988681742399</v>
      </c>
      <c r="AM530" s="20">
        <v>0.16458433161494579</v>
      </c>
      <c r="AN530" s="20">
        <v>0.22274157204759079</v>
      </c>
      <c r="AO530" s="20">
        <v>0.1349600293904234</v>
      </c>
      <c r="AP530" s="20">
        <v>0.1852466749231855</v>
      </c>
      <c r="AQ530" s="20">
        <v>0.17319513397862171</v>
      </c>
      <c r="AS530" s="20">
        <v>0.1830464147903951</v>
      </c>
      <c r="AT530" s="20">
        <v>7.3588603667634298E-2</v>
      </c>
    </row>
    <row r="531" spans="2:46" ht="58" x14ac:dyDescent="0.35">
      <c r="B531" s="19" t="s">
        <v>277</v>
      </c>
      <c r="C531" s="20">
        <v>0.26492211246265629</v>
      </c>
      <c r="D531" s="20">
        <v>0.18221870493832701</v>
      </c>
      <c r="E531" s="20">
        <v>0.20064034524006721</v>
      </c>
      <c r="F531" s="20">
        <v>0.23243640389347381</v>
      </c>
      <c r="G531" s="20">
        <v>0.28717397876026668</v>
      </c>
      <c r="H531" s="20">
        <v>0.32970620848364152</v>
      </c>
      <c r="I531" s="20">
        <v>0.33986870271620118</v>
      </c>
      <c r="K531" s="20">
        <v>0.2350133382167291</v>
      </c>
      <c r="L531" s="20">
        <v>0.29289428407626689</v>
      </c>
      <c r="N531" s="20">
        <v>0.29883264189265629</v>
      </c>
      <c r="O531" s="20">
        <v>0.2184934449239295</v>
      </c>
      <c r="P531" s="20">
        <v>0.31396157486907222</v>
      </c>
      <c r="Q531" s="20">
        <v>0.31852463240917461</v>
      </c>
      <c r="R531" s="20">
        <v>0.2436405142092305</v>
      </c>
      <c r="S531" s="20">
        <v>0.32180767777977037</v>
      </c>
      <c r="T531" s="20">
        <v>0.25547337510368051</v>
      </c>
      <c r="U531" s="20">
        <v>0.2369990894563701</v>
      </c>
      <c r="V531" s="20">
        <v>0.20632542235281201</v>
      </c>
      <c r="W531" s="20">
        <v>0.30086423134271062</v>
      </c>
      <c r="X531" s="20">
        <v>0.2437083231750099</v>
      </c>
      <c r="Y531" s="20">
        <v>0.2790189310568929</v>
      </c>
      <c r="AA531" s="20">
        <v>0.23270897945250821</v>
      </c>
      <c r="AB531" s="20">
        <v>0.30873462159143911</v>
      </c>
      <c r="AC531" s="20">
        <v>0.2098342386574687</v>
      </c>
      <c r="AD531" s="20">
        <v>0.29928335063101702</v>
      </c>
      <c r="AF531" s="20">
        <v>0.28414836184870851</v>
      </c>
      <c r="AG531" s="20">
        <v>0.1859501674526908</v>
      </c>
      <c r="AI531" s="20">
        <v>0.19837557895127761</v>
      </c>
      <c r="AJ531" s="20">
        <v>0.21530389687013349</v>
      </c>
      <c r="AK531" s="20">
        <v>0.32183000655930522</v>
      </c>
      <c r="AL531" s="20">
        <v>0.22184359528206771</v>
      </c>
      <c r="AM531" s="20">
        <v>0.31512965127150072</v>
      </c>
      <c r="AN531" s="20">
        <v>0.25791184335919543</v>
      </c>
      <c r="AO531" s="20">
        <v>0.32179092145918797</v>
      </c>
      <c r="AP531" s="20">
        <v>0.34657813265490373</v>
      </c>
      <c r="AQ531" s="20">
        <v>0.27755058136768729</v>
      </c>
      <c r="AS531" s="20">
        <v>0.26417500341201627</v>
      </c>
      <c r="AT531" s="20">
        <v>0.27843305365510218</v>
      </c>
    </row>
    <row r="532" spans="2:46" x14ac:dyDescent="0.35">
      <c r="B532" s="19" t="s">
        <v>197</v>
      </c>
      <c r="C532" s="20">
        <v>6.4630188185615264E-2</v>
      </c>
      <c r="D532" s="20">
        <v>6.1646082355371688E-2</v>
      </c>
      <c r="E532" s="20">
        <v>2.7399476124647309E-2</v>
      </c>
      <c r="F532" s="20">
        <v>6.3896246871886567E-2</v>
      </c>
      <c r="G532" s="20">
        <v>7.8197825682147004E-2</v>
      </c>
      <c r="H532" s="20">
        <v>5.9609110434569131E-2</v>
      </c>
      <c r="I532" s="20">
        <v>9.1030377948708371E-2</v>
      </c>
      <c r="K532" s="20">
        <v>5.5297493857409299E-2</v>
      </c>
      <c r="L532" s="20">
        <v>7.1643661210273241E-2</v>
      </c>
      <c r="N532" s="20">
        <v>7.6371286306276348E-2</v>
      </c>
      <c r="O532" s="20">
        <v>3.2916211599403451E-2</v>
      </c>
      <c r="P532" s="20">
        <v>5.3770951846551437E-2</v>
      </c>
      <c r="Q532" s="20">
        <v>6.6276839255075173E-2</v>
      </c>
      <c r="R532" s="20">
        <v>5.8667561800165108E-2</v>
      </c>
      <c r="S532" s="20">
        <v>0.1289175405458797</v>
      </c>
      <c r="T532" s="20">
        <v>5.0073078403400972E-2</v>
      </c>
      <c r="U532" s="20">
        <v>7.7733495330188265E-2</v>
      </c>
      <c r="V532" s="20">
        <v>5.3680887630553738E-2</v>
      </c>
      <c r="W532" s="20">
        <v>4.4078177943544398E-2</v>
      </c>
      <c r="X532" s="20">
        <v>6.1284726193205498E-2</v>
      </c>
      <c r="Y532" s="20">
        <v>6.8234226372144421E-2</v>
      </c>
      <c r="AA532" s="20">
        <v>4.6164685168700273E-2</v>
      </c>
      <c r="AB532" s="20">
        <v>5.7927125807800607E-2</v>
      </c>
      <c r="AC532" s="20">
        <v>7.6379763620922816E-2</v>
      </c>
      <c r="AD532" s="20">
        <v>7.9417098540506756E-2</v>
      </c>
      <c r="AF532" s="20">
        <v>7.1461199404932549E-2</v>
      </c>
      <c r="AG532" s="20">
        <v>3.4988634189097263E-2</v>
      </c>
      <c r="AI532" s="20">
        <v>4.5396098492226242E-2</v>
      </c>
      <c r="AJ532" s="20">
        <v>5.4876337996154677E-2</v>
      </c>
      <c r="AK532" s="20">
        <v>4.7218297249704687E-2</v>
      </c>
      <c r="AL532" s="20">
        <v>5.1153007755046657E-2</v>
      </c>
      <c r="AM532" s="20">
        <v>4.4484394940110909E-2</v>
      </c>
      <c r="AN532" s="20">
        <v>9.0830843535485858E-2</v>
      </c>
      <c r="AO532" s="20">
        <v>0.15291104195524099</v>
      </c>
      <c r="AP532" s="20">
        <v>0.14037276405417259</v>
      </c>
      <c r="AQ532" s="20">
        <v>4.0282599484301539E-2</v>
      </c>
      <c r="AS532" s="20">
        <v>5.5675457492249961E-2</v>
      </c>
      <c r="AT532" s="20">
        <v>0.22657018836179521</v>
      </c>
    </row>
    <row r="534" spans="2:46" ht="333.5" x14ac:dyDescent="0.35">
      <c r="B534" s="17" t="s">
        <v>280</v>
      </c>
    </row>
    <row r="535" spans="2:46" ht="29" x14ac:dyDescent="0.35">
      <c r="B535" s="18" t="s">
        <v>19</v>
      </c>
    </row>
    <row r="536" spans="2:46" ht="29" x14ac:dyDescent="0.35">
      <c r="B536" s="19" t="s">
        <v>272</v>
      </c>
      <c r="C536" s="20">
        <v>4.3239263483467232E-2</v>
      </c>
      <c r="D536" s="20">
        <v>3.6199644006417349E-2</v>
      </c>
      <c r="E536" s="20">
        <v>0.1105249792776611</v>
      </c>
      <c r="F536" s="20">
        <v>3.1320385126597412E-2</v>
      </c>
      <c r="G536" s="20">
        <v>2.1328054410887691E-2</v>
      </c>
      <c r="H536" s="20">
        <v>1.9535708972212389E-2</v>
      </c>
      <c r="I536" s="20">
        <v>3.8379134363896117E-2</v>
      </c>
      <c r="K536" s="20">
        <v>4.7175027792149209E-2</v>
      </c>
      <c r="L536" s="20">
        <v>3.9767104542102368E-2</v>
      </c>
      <c r="N536" s="20">
        <v>2.2180187467173939E-2</v>
      </c>
      <c r="O536" s="20">
        <v>0</v>
      </c>
      <c r="P536" s="20">
        <v>5.5888949722855671E-2</v>
      </c>
      <c r="Q536" s="20">
        <v>4.5048473128114198E-2</v>
      </c>
      <c r="R536" s="20">
        <v>3.7216676251727941E-2</v>
      </c>
      <c r="S536" s="20">
        <v>4.5464433027617032E-2</v>
      </c>
      <c r="T536" s="20">
        <v>1.401316560166792E-2</v>
      </c>
      <c r="U536" s="20">
        <v>2.168512461394826E-2</v>
      </c>
      <c r="V536" s="20">
        <v>8.0440708948731593E-2</v>
      </c>
      <c r="W536" s="20">
        <v>4.6420969272730248E-2</v>
      </c>
      <c r="X536" s="20">
        <v>4.9266470481260531E-2</v>
      </c>
      <c r="Y536" s="20">
        <v>3.9621674574479571E-2</v>
      </c>
      <c r="AA536" s="20">
        <v>4.8454512825412542E-2</v>
      </c>
      <c r="AB536" s="20">
        <v>4.2021680655902262E-2</v>
      </c>
      <c r="AC536" s="20">
        <v>3.4245077346735743E-2</v>
      </c>
      <c r="AD536" s="20">
        <v>4.57441991478389E-2</v>
      </c>
      <c r="AF536" s="20">
        <v>3.6361596334967529E-2</v>
      </c>
      <c r="AG536" s="20">
        <v>7.0425669150040768E-2</v>
      </c>
      <c r="AI536" s="20">
        <v>6.103361452642124E-2</v>
      </c>
      <c r="AJ536" s="20">
        <v>3.3882610752738893E-2</v>
      </c>
      <c r="AK536" s="20">
        <v>6.7341535051800711E-3</v>
      </c>
      <c r="AL536" s="20">
        <v>5.1046028165263109E-2</v>
      </c>
      <c r="AM536" s="20">
        <v>3.5443354297462523E-2</v>
      </c>
      <c r="AN536" s="20">
        <v>0</v>
      </c>
      <c r="AO536" s="20">
        <v>5.0932185858388712E-2</v>
      </c>
      <c r="AP536" s="20">
        <v>7.0807118626753929E-2</v>
      </c>
      <c r="AQ536" s="20">
        <v>5.368612854818474E-2</v>
      </c>
      <c r="AS536" s="20">
        <v>4.2732914299227161E-2</v>
      </c>
      <c r="AT536" s="20">
        <v>5.2396231994624939E-2</v>
      </c>
    </row>
    <row r="537" spans="2:46" ht="29" x14ac:dyDescent="0.35">
      <c r="B537" s="19" t="s">
        <v>273</v>
      </c>
      <c r="C537" s="20">
        <v>7.4382139963805841E-2</v>
      </c>
      <c r="D537" s="20">
        <v>8.6955454297238138E-2</v>
      </c>
      <c r="E537" s="20">
        <v>0.13275704633615421</v>
      </c>
      <c r="F537" s="20">
        <v>7.8721202430296969E-2</v>
      </c>
      <c r="G537" s="20">
        <v>7.0446121869025519E-2</v>
      </c>
      <c r="H537" s="20">
        <v>4.6762258153231602E-2</v>
      </c>
      <c r="I537" s="20">
        <v>3.576971306462038E-2</v>
      </c>
      <c r="K537" s="20">
        <v>8.768253661474891E-2</v>
      </c>
      <c r="L537" s="20">
        <v>6.2202995359258093E-2</v>
      </c>
      <c r="N537" s="20">
        <v>4.8658509959275863E-2</v>
      </c>
      <c r="O537" s="20">
        <v>0.15690358756730249</v>
      </c>
      <c r="P537" s="20">
        <v>3.2261716903510089E-2</v>
      </c>
      <c r="Q537" s="20">
        <v>5.9790228423903843E-2</v>
      </c>
      <c r="R537" s="20">
        <v>0.1077821693705171</v>
      </c>
      <c r="S537" s="20">
        <v>3.2866814452912368E-2</v>
      </c>
      <c r="T537" s="20">
        <v>0.12338034991136081</v>
      </c>
      <c r="U537" s="20">
        <v>6.0909651705955782E-2</v>
      </c>
      <c r="V537" s="20">
        <v>0.1283604541934448</v>
      </c>
      <c r="W537" s="20">
        <v>5.134892310212405E-2</v>
      </c>
      <c r="X537" s="20">
        <v>1.1447004784379841E-2</v>
      </c>
      <c r="Y537" s="20">
        <v>6.9284543204589807E-2</v>
      </c>
      <c r="AA537" s="20">
        <v>0.10335481312967069</v>
      </c>
      <c r="AB537" s="20">
        <v>5.6496193868512429E-2</v>
      </c>
      <c r="AC537" s="20">
        <v>6.5074585970000348E-2</v>
      </c>
      <c r="AD537" s="20">
        <v>7.1324406708252464E-2</v>
      </c>
      <c r="AF537" s="20">
        <v>5.4682464781111662E-2</v>
      </c>
      <c r="AG537" s="20">
        <v>0.15129600516680081</v>
      </c>
      <c r="AI537" s="20">
        <v>0.1076078840699659</v>
      </c>
      <c r="AJ537" s="20">
        <v>0.1147662967850505</v>
      </c>
      <c r="AK537" s="20">
        <v>2.9330732825186698E-2</v>
      </c>
      <c r="AL537" s="20">
        <v>5.9285646804785319E-2</v>
      </c>
      <c r="AM537" s="20">
        <v>7.7383526546796158E-2</v>
      </c>
      <c r="AN537" s="20">
        <v>8.5091563127335262E-2</v>
      </c>
      <c r="AO537" s="20">
        <v>2.2620872673668149E-2</v>
      </c>
      <c r="AP537" s="20">
        <v>0</v>
      </c>
      <c r="AQ537" s="20">
        <v>6.0028344427241899E-2</v>
      </c>
      <c r="AS537" s="20">
        <v>7.8495219073645553E-2</v>
      </c>
      <c r="AT537" s="20">
        <v>0</v>
      </c>
    </row>
    <row r="538" spans="2:46" x14ac:dyDescent="0.35">
      <c r="B538" s="19" t="s">
        <v>274</v>
      </c>
      <c r="C538" s="20">
        <v>0.14030310444427729</v>
      </c>
      <c r="D538" s="20">
        <v>0.13477824485413609</v>
      </c>
      <c r="E538" s="20">
        <v>0.18817991545551929</v>
      </c>
      <c r="F538" s="20">
        <v>0.15094215605249151</v>
      </c>
      <c r="G538" s="20">
        <v>0.11212833409988721</v>
      </c>
      <c r="H538" s="20">
        <v>9.3882988079942831E-2</v>
      </c>
      <c r="I538" s="20">
        <v>0.15452754971286431</v>
      </c>
      <c r="K538" s="20">
        <v>0.1739355685846575</v>
      </c>
      <c r="L538" s="20">
        <v>0.1069513911106995</v>
      </c>
      <c r="N538" s="20">
        <v>0.1091438568661149</v>
      </c>
      <c r="O538" s="20">
        <v>0.15617009399092421</v>
      </c>
      <c r="P538" s="20">
        <v>0.123087132898096</v>
      </c>
      <c r="Q538" s="20">
        <v>0.11412423017895081</v>
      </c>
      <c r="R538" s="20">
        <v>7.9154217564766774E-2</v>
      </c>
      <c r="S538" s="20">
        <v>0.17513886319896321</v>
      </c>
      <c r="T538" s="20">
        <v>0.19800740347525869</v>
      </c>
      <c r="U538" s="20">
        <v>0.16653459804399789</v>
      </c>
      <c r="V538" s="20">
        <v>0.15442478362297321</v>
      </c>
      <c r="W538" s="20">
        <v>0.13114310073961291</v>
      </c>
      <c r="X538" s="20">
        <v>0.1327174461768714</v>
      </c>
      <c r="Y538" s="20">
        <v>0.16574648664989541</v>
      </c>
      <c r="AA538" s="20">
        <v>0.13904058818093121</v>
      </c>
      <c r="AB538" s="20">
        <v>0.1395584917329129</v>
      </c>
      <c r="AC538" s="20">
        <v>0.14927907106174099</v>
      </c>
      <c r="AD538" s="20">
        <v>0.13503183214166581</v>
      </c>
      <c r="AF538" s="20">
        <v>0.13590213943377721</v>
      </c>
      <c r="AG538" s="20">
        <v>0.15569787043990449</v>
      </c>
      <c r="AI538" s="20">
        <v>0.15111380624020801</v>
      </c>
      <c r="AJ538" s="20">
        <v>0.16667017134327861</v>
      </c>
      <c r="AK538" s="20">
        <v>0.20869116566370211</v>
      </c>
      <c r="AL538" s="20">
        <v>0.12605380335399841</v>
      </c>
      <c r="AM538" s="20">
        <v>0.1212717498151758</v>
      </c>
      <c r="AN538" s="20">
        <v>4.3879664564706183E-2</v>
      </c>
      <c r="AO538" s="20">
        <v>0.13667254593894429</v>
      </c>
      <c r="AP538" s="20">
        <v>5.6979357546493282E-2</v>
      </c>
      <c r="AQ538" s="20">
        <v>0.17463944239462359</v>
      </c>
      <c r="AS538" s="20">
        <v>0.13876756209965749</v>
      </c>
      <c r="AT538" s="20">
        <v>0.1680723066764</v>
      </c>
    </row>
    <row r="539" spans="2:46" ht="29" x14ac:dyDescent="0.35">
      <c r="B539" s="19" t="s">
        <v>275</v>
      </c>
      <c r="C539" s="20">
        <v>0.1404724186154381</v>
      </c>
      <c r="D539" s="20">
        <v>0.2064597198727795</v>
      </c>
      <c r="E539" s="20">
        <v>0.1467304782310348</v>
      </c>
      <c r="F539" s="20">
        <v>0.1239325874159815</v>
      </c>
      <c r="G539" s="20">
        <v>0.1711882531611989</v>
      </c>
      <c r="H539" s="20">
        <v>0.10191179016140151</v>
      </c>
      <c r="I539" s="20">
        <v>0.1021451294938337</v>
      </c>
      <c r="K539" s="20">
        <v>0.14512561654483819</v>
      </c>
      <c r="L539" s="20">
        <v>0.1329707914023564</v>
      </c>
      <c r="N539" s="20">
        <v>0.13567857744318049</v>
      </c>
      <c r="O539" s="20">
        <v>0.207213831710645</v>
      </c>
      <c r="P539" s="20">
        <v>0.16154778911327261</v>
      </c>
      <c r="Q539" s="20">
        <v>0.14595046220679209</v>
      </c>
      <c r="R539" s="20">
        <v>0.15364434268490099</v>
      </c>
      <c r="S539" s="20">
        <v>0.1090271158027364</v>
      </c>
      <c r="T539" s="20">
        <v>0.10406943752867689</v>
      </c>
      <c r="U539" s="20">
        <v>0.1354121174269049</v>
      </c>
      <c r="V539" s="20">
        <v>0.14865701586743341</v>
      </c>
      <c r="W539" s="20">
        <v>0.1303497856594639</v>
      </c>
      <c r="X539" s="20">
        <v>0.19089867082391629</v>
      </c>
      <c r="Y539" s="20">
        <v>0.1027778916008365</v>
      </c>
      <c r="AA539" s="20">
        <v>0.177832694362385</v>
      </c>
      <c r="AB539" s="20">
        <v>0.13141316294526001</v>
      </c>
      <c r="AC539" s="20">
        <v>0.13408180403060371</v>
      </c>
      <c r="AD539" s="20">
        <v>0.1197911868696408</v>
      </c>
      <c r="AF539" s="20">
        <v>0.1371391755665716</v>
      </c>
      <c r="AG539" s="20">
        <v>0.1559580970907373</v>
      </c>
      <c r="AI539" s="20">
        <v>0.16098652211532671</v>
      </c>
      <c r="AJ539" s="20">
        <v>0.1418963318321729</v>
      </c>
      <c r="AK539" s="20">
        <v>9.5911044785550695E-2</v>
      </c>
      <c r="AL539" s="20">
        <v>0.19586474685728331</v>
      </c>
      <c r="AM539" s="20">
        <v>0.12844884545528301</v>
      </c>
      <c r="AN539" s="20">
        <v>0.1265273500391231</v>
      </c>
      <c r="AO539" s="20">
        <v>7.5200193258218834E-2</v>
      </c>
      <c r="AP539" s="20">
        <v>0.1577566682935225</v>
      </c>
      <c r="AQ539" s="20">
        <v>0.14734555806279159</v>
      </c>
      <c r="AS539" s="20">
        <v>0.1472328349709274</v>
      </c>
      <c r="AT539" s="20">
        <v>1.82150483731221E-2</v>
      </c>
    </row>
    <row r="540" spans="2:46" ht="29" x14ac:dyDescent="0.35">
      <c r="B540" s="19" t="s">
        <v>276</v>
      </c>
      <c r="C540" s="20">
        <v>0.18021929637568679</v>
      </c>
      <c r="D540" s="20">
        <v>0.2173454903840954</v>
      </c>
      <c r="E540" s="20">
        <v>0.10220885823909109</v>
      </c>
      <c r="F540" s="20">
        <v>0.23592711935152219</v>
      </c>
      <c r="G540" s="20">
        <v>0.14357433794569649</v>
      </c>
      <c r="H540" s="20">
        <v>0.23573277811129609</v>
      </c>
      <c r="I540" s="20">
        <v>0.16311283247264741</v>
      </c>
      <c r="K540" s="20">
        <v>0.1717705368858454</v>
      </c>
      <c r="L540" s="20">
        <v>0.18936819947686701</v>
      </c>
      <c r="N540" s="20">
        <v>0.2107827885696657</v>
      </c>
      <c r="O540" s="20">
        <v>0.16337090388812911</v>
      </c>
      <c r="P540" s="20">
        <v>0.130732359460528</v>
      </c>
      <c r="Q540" s="20">
        <v>0.19078877713459549</v>
      </c>
      <c r="R540" s="20">
        <v>0.20762601864396499</v>
      </c>
      <c r="S540" s="20">
        <v>0.12029606029235659</v>
      </c>
      <c r="T540" s="20">
        <v>0.2016634242927135</v>
      </c>
      <c r="U540" s="20">
        <v>0.192652379485315</v>
      </c>
      <c r="V540" s="20">
        <v>0.12682149959755701</v>
      </c>
      <c r="W540" s="20">
        <v>0.235285264124142</v>
      </c>
      <c r="X540" s="20">
        <v>0.23930486326031861</v>
      </c>
      <c r="Y540" s="20">
        <v>0.13477199499012019</v>
      </c>
      <c r="AA540" s="20">
        <v>0.18230530204969661</v>
      </c>
      <c r="AB540" s="20">
        <v>0.167528254891849</v>
      </c>
      <c r="AC540" s="20">
        <v>0.22998932030028049</v>
      </c>
      <c r="AD540" s="20">
        <v>0.14898056662337969</v>
      </c>
      <c r="AF540" s="20">
        <v>0.1869587409814881</v>
      </c>
      <c r="AG540" s="20">
        <v>0.15788118118781799</v>
      </c>
      <c r="AI540" s="20">
        <v>0.16753197757833771</v>
      </c>
      <c r="AJ540" s="20">
        <v>0.1883092571166661</v>
      </c>
      <c r="AK540" s="20">
        <v>0.20146781047844439</v>
      </c>
      <c r="AL540" s="20">
        <v>0.2122206362987879</v>
      </c>
      <c r="AM540" s="20">
        <v>0.16122771184832149</v>
      </c>
      <c r="AN540" s="20">
        <v>0.27179111483318852</v>
      </c>
      <c r="AO540" s="20">
        <v>0.20025443041514701</v>
      </c>
      <c r="AP540" s="20">
        <v>0.1757426403067309</v>
      </c>
      <c r="AQ540" s="20">
        <v>0.1308546741345252</v>
      </c>
      <c r="AS540" s="20">
        <v>0.18097842949576229</v>
      </c>
      <c r="AT540" s="20">
        <v>0.16649090835282049</v>
      </c>
    </row>
    <row r="541" spans="2:46" ht="58" x14ac:dyDescent="0.35">
      <c r="B541" s="19" t="s">
        <v>277</v>
      </c>
      <c r="C541" s="20">
        <v>0.35053610415816161</v>
      </c>
      <c r="D541" s="20">
        <v>0.25764583576492328</v>
      </c>
      <c r="E541" s="20">
        <v>0.27602082976467879</v>
      </c>
      <c r="F541" s="20">
        <v>0.29837909611532432</v>
      </c>
      <c r="G541" s="20">
        <v>0.3922019655453029</v>
      </c>
      <c r="H541" s="20">
        <v>0.44312417436318491</v>
      </c>
      <c r="I541" s="20">
        <v>0.4201594455917162</v>
      </c>
      <c r="K541" s="20">
        <v>0.31140973336466199</v>
      </c>
      <c r="L541" s="20">
        <v>0.38989922452815551</v>
      </c>
      <c r="N541" s="20">
        <v>0.38520004678215392</v>
      </c>
      <c r="O541" s="20">
        <v>0.2834253712435959</v>
      </c>
      <c r="P541" s="20">
        <v>0.44035504496983369</v>
      </c>
      <c r="Q541" s="20">
        <v>0.37696168171831651</v>
      </c>
      <c r="R541" s="20">
        <v>0.33242960010384243</v>
      </c>
      <c r="S541" s="20">
        <v>0.37954983052376728</v>
      </c>
      <c r="T541" s="20">
        <v>0.2926181509846334</v>
      </c>
      <c r="U541" s="20">
        <v>0.33171112834618383</v>
      </c>
      <c r="V541" s="20">
        <v>0.30223285468211752</v>
      </c>
      <c r="W541" s="20">
        <v>0.36116372729757201</v>
      </c>
      <c r="X541" s="20">
        <v>0.32876263479405748</v>
      </c>
      <c r="Y541" s="20">
        <v>0.42288825637206318</v>
      </c>
      <c r="AA541" s="20">
        <v>0.30058533449833658</v>
      </c>
      <c r="AB541" s="20">
        <v>0.39730866185411678</v>
      </c>
      <c r="AC541" s="20">
        <v>0.30663328728414352</v>
      </c>
      <c r="AD541" s="20">
        <v>0.38959515961322511</v>
      </c>
      <c r="AF541" s="20">
        <v>0.3729847857486861</v>
      </c>
      <c r="AG541" s="20">
        <v>0.26087253502612828</v>
      </c>
      <c r="AI541" s="20">
        <v>0.30049999412638118</v>
      </c>
      <c r="AJ541" s="20">
        <v>0.29596954262459862</v>
      </c>
      <c r="AK541" s="20">
        <v>0.36544033751382338</v>
      </c>
      <c r="AL541" s="20">
        <v>0.29823659040238498</v>
      </c>
      <c r="AM541" s="20">
        <v>0.42768900725966669</v>
      </c>
      <c r="AN541" s="20">
        <v>0.33961711455171989</v>
      </c>
      <c r="AO541" s="20">
        <v>0.39945611178653018</v>
      </c>
      <c r="AP541" s="20">
        <v>0.42135429322349099</v>
      </c>
      <c r="AQ541" s="20">
        <v>0.33705001649948912</v>
      </c>
      <c r="AS541" s="20">
        <v>0.34771596314046282</v>
      </c>
      <c r="AT541" s="20">
        <v>0.40153636899486439</v>
      </c>
    </row>
    <row r="542" spans="2:46" x14ac:dyDescent="0.35">
      <c r="B542" s="19" t="s">
        <v>197</v>
      </c>
      <c r="C542" s="20">
        <v>7.0847672959163471E-2</v>
      </c>
      <c r="D542" s="20">
        <v>6.0615610820409817E-2</v>
      </c>
      <c r="E542" s="20">
        <v>4.3577892695860723E-2</v>
      </c>
      <c r="F542" s="20">
        <v>8.077745350778627E-2</v>
      </c>
      <c r="G542" s="20">
        <v>8.9132932968001385E-2</v>
      </c>
      <c r="H542" s="20">
        <v>5.9050302158730708E-2</v>
      </c>
      <c r="I542" s="20">
        <v>8.5906195300421956E-2</v>
      </c>
      <c r="K542" s="20">
        <v>6.2900980213098576E-2</v>
      </c>
      <c r="L542" s="20">
        <v>7.8840293580561049E-2</v>
      </c>
      <c r="N542" s="20">
        <v>8.8356032912435017E-2</v>
      </c>
      <c r="O542" s="20">
        <v>3.2916211599403451E-2</v>
      </c>
      <c r="P542" s="20">
        <v>5.6127006931904061E-2</v>
      </c>
      <c r="Q542" s="20">
        <v>6.7336147209327235E-2</v>
      </c>
      <c r="R542" s="20">
        <v>8.214697538027968E-2</v>
      </c>
      <c r="S542" s="20">
        <v>0.137656882701647</v>
      </c>
      <c r="T542" s="20">
        <v>6.6248068205688668E-2</v>
      </c>
      <c r="U542" s="20">
        <v>9.1095000377694343E-2</v>
      </c>
      <c r="V542" s="20">
        <v>5.9062683087742512E-2</v>
      </c>
      <c r="W542" s="20">
        <v>4.4288229804354928E-2</v>
      </c>
      <c r="X542" s="20">
        <v>4.760290967919599E-2</v>
      </c>
      <c r="Y542" s="20">
        <v>6.4909152608015011E-2</v>
      </c>
      <c r="AA542" s="20">
        <v>4.8426754953567241E-2</v>
      </c>
      <c r="AB542" s="20">
        <v>6.5673554051446634E-2</v>
      </c>
      <c r="AC542" s="20">
        <v>8.0696854006495178E-2</v>
      </c>
      <c r="AD542" s="20">
        <v>8.9532648895997227E-2</v>
      </c>
      <c r="AF542" s="20">
        <v>7.597109715339781E-2</v>
      </c>
      <c r="AG542" s="20">
        <v>4.786864193857019E-2</v>
      </c>
      <c r="AI542" s="20">
        <v>5.1226201343359382E-2</v>
      </c>
      <c r="AJ542" s="20">
        <v>5.8505789545494249E-2</v>
      </c>
      <c r="AK542" s="20">
        <v>9.2424755228112582E-2</v>
      </c>
      <c r="AL542" s="20">
        <v>5.729254811749681E-2</v>
      </c>
      <c r="AM542" s="20">
        <v>4.8535804777294293E-2</v>
      </c>
      <c r="AN542" s="20">
        <v>0.1330931928839269</v>
      </c>
      <c r="AO542" s="20">
        <v>0.1148636600691027</v>
      </c>
      <c r="AP542" s="20">
        <v>0.1173599220030082</v>
      </c>
      <c r="AQ542" s="20">
        <v>9.6395835933143575E-2</v>
      </c>
      <c r="AS542" s="20">
        <v>6.4077076920317347E-2</v>
      </c>
      <c r="AT542" s="20">
        <v>0.19328913560816791</v>
      </c>
    </row>
    <row r="544" spans="2:46" ht="333.5" x14ac:dyDescent="0.35">
      <c r="B544" s="17" t="s">
        <v>281</v>
      </c>
    </row>
    <row r="545" spans="2:46" ht="29" x14ac:dyDescent="0.35">
      <c r="B545" s="18" t="s">
        <v>19</v>
      </c>
    </row>
    <row r="546" spans="2:46" ht="29" x14ac:dyDescent="0.35">
      <c r="B546" s="19" t="s">
        <v>272</v>
      </c>
      <c r="C546" s="20">
        <v>4.8149022349002361E-2</v>
      </c>
      <c r="D546" s="20">
        <v>5.8733330417878538E-2</v>
      </c>
      <c r="E546" s="20">
        <v>7.7872683512690236E-2</v>
      </c>
      <c r="F546" s="20">
        <v>4.7520280159281038E-2</v>
      </c>
      <c r="G546" s="20">
        <v>3.581917060036359E-2</v>
      </c>
      <c r="H546" s="20">
        <v>3.9201928171045688E-2</v>
      </c>
      <c r="I546" s="20">
        <v>3.316926800101816E-2</v>
      </c>
      <c r="K546" s="20">
        <v>5.3472389501961197E-2</v>
      </c>
      <c r="L546" s="20">
        <v>4.3388540001058698E-2</v>
      </c>
      <c r="N546" s="20">
        <v>4.6107797580942869E-2</v>
      </c>
      <c r="O546" s="20">
        <v>6.1296420480023872E-2</v>
      </c>
      <c r="P546" s="20">
        <v>3.319209480144681E-2</v>
      </c>
      <c r="Q546" s="20">
        <v>4.2551842144760023E-2</v>
      </c>
      <c r="R546" s="20">
        <v>5.3338091296881662E-2</v>
      </c>
      <c r="S546" s="20">
        <v>4.5174077807459981E-2</v>
      </c>
      <c r="T546" s="20">
        <v>0</v>
      </c>
      <c r="U546" s="20">
        <v>1.97485491005246E-2</v>
      </c>
      <c r="V546" s="20">
        <v>8.5355509031815352E-2</v>
      </c>
      <c r="W546" s="20">
        <v>6.0790521111769399E-2</v>
      </c>
      <c r="X546" s="20">
        <v>5.0098250380429352E-2</v>
      </c>
      <c r="Y546" s="20">
        <v>2.9542684052338009E-2</v>
      </c>
      <c r="AA546" s="20">
        <v>6.2089653731173922E-2</v>
      </c>
      <c r="AB546" s="20">
        <v>3.6952365653212318E-2</v>
      </c>
      <c r="AC546" s="20">
        <v>5.0789734079860351E-2</v>
      </c>
      <c r="AD546" s="20">
        <v>4.2502186031294693E-2</v>
      </c>
      <c r="AF546" s="20">
        <v>3.7167568485505148E-2</v>
      </c>
      <c r="AG546" s="20">
        <v>9.1153351194826038E-2</v>
      </c>
      <c r="AI546" s="20">
        <v>6.506687569957223E-2</v>
      </c>
      <c r="AJ546" s="20">
        <v>5.7277909130038149E-2</v>
      </c>
      <c r="AK546" s="20">
        <v>2.156253300719678E-2</v>
      </c>
      <c r="AL546" s="20">
        <v>7.074348194918359E-2</v>
      </c>
      <c r="AM546" s="20">
        <v>2.5947849230159619E-2</v>
      </c>
      <c r="AN546" s="20">
        <v>0</v>
      </c>
      <c r="AO546" s="20">
        <v>3.9551055115092312E-2</v>
      </c>
      <c r="AP546" s="20">
        <v>4.8963187318369732E-2</v>
      </c>
      <c r="AQ546" s="20">
        <v>6.3642150433277131E-2</v>
      </c>
      <c r="AS546" s="20">
        <v>4.9867660766525858E-2</v>
      </c>
      <c r="AT546" s="20">
        <v>1.7068656543835929E-2</v>
      </c>
    </row>
    <row r="547" spans="2:46" ht="29" x14ac:dyDescent="0.35">
      <c r="B547" s="19" t="s">
        <v>273</v>
      </c>
      <c r="C547" s="20">
        <v>6.8061236345491521E-2</v>
      </c>
      <c r="D547" s="20">
        <v>9.3634243424203178E-2</v>
      </c>
      <c r="E547" s="20">
        <v>0.16938714400394719</v>
      </c>
      <c r="F547" s="20">
        <v>6.818971327676486E-2</v>
      </c>
      <c r="G547" s="20">
        <v>5.6574842594851189E-2</v>
      </c>
      <c r="H547" s="20">
        <v>7.1106897009613253E-3</v>
      </c>
      <c r="I547" s="20">
        <v>1.854032959422186E-2</v>
      </c>
      <c r="K547" s="20">
        <v>7.1866622980258629E-2</v>
      </c>
      <c r="L547" s="20">
        <v>6.4867115115746291E-2</v>
      </c>
      <c r="N547" s="20">
        <v>3.5202765462824172E-2</v>
      </c>
      <c r="O547" s="20">
        <v>8.8740351967806136E-2</v>
      </c>
      <c r="P547" s="20">
        <v>1.727229683406243E-2</v>
      </c>
      <c r="Q547" s="20">
        <v>6.524372909709035E-2</v>
      </c>
      <c r="R547" s="20">
        <v>4.5357214579624487E-2</v>
      </c>
      <c r="S547" s="20">
        <v>3.2981210843886347E-2</v>
      </c>
      <c r="T547" s="20">
        <v>0.100680974251131</v>
      </c>
      <c r="U547" s="20">
        <v>9.1327068576182335E-2</v>
      </c>
      <c r="V547" s="20">
        <v>0.1321765643527614</v>
      </c>
      <c r="W547" s="20">
        <v>5.0597853088581272E-2</v>
      </c>
      <c r="X547" s="20">
        <v>4.6351030216994223E-2</v>
      </c>
      <c r="Y547" s="20">
        <v>6.9741986888415874E-2</v>
      </c>
      <c r="AA547" s="20">
        <v>9.085656403770824E-2</v>
      </c>
      <c r="AB547" s="20">
        <v>4.2642037464537687E-2</v>
      </c>
      <c r="AC547" s="20">
        <v>6.5206092572283658E-2</v>
      </c>
      <c r="AD547" s="20">
        <v>7.312537929198859E-2</v>
      </c>
      <c r="AF547" s="20">
        <v>5.3953279946091587E-2</v>
      </c>
      <c r="AG547" s="20">
        <v>0.1234291205004112</v>
      </c>
      <c r="AI547" s="20">
        <v>8.9910598605033559E-2</v>
      </c>
      <c r="AJ547" s="20">
        <v>8.2208702156332455E-2</v>
      </c>
      <c r="AK547" s="20">
        <v>5.4477648491070653E-2</v>
      </c>
      <c r="AL547" s="20">
        <v>9.6896754344230007E-2</v>
      </c>
      <c r="AM547" s="20">
        <v>3.9694282989522607E-2</v>
      </c>
      <c r="AN547" s="20">
        <v>3.6025483621427518E-2</v>
      </c>
      <c r="AO547" s="20">
        <v>5.8899730044681388E-2</v>
      </c>
      <c r="AP547" s="20">
        <v>2.2336644681357879E-2</v>
      </c>
      <c r="AQ547" s="20">
        <v>0.1032418766657423</v>
      </c>
      <c r="AS547" s="20">
        <v>6.3844250058845101E-2</v>
      </c>
      <c r="AT547" s="20">
        <v>0.1443224644479103</v>
      </c>
    </row>
    <row r="548" spans="2:46" x14ac:dyDescent="0.35">
      <c r="B548" s="19" t="s">
        <v>274</v>
      </c>
      <c r="C548" s="20">
        <v>0.1105387318825618</v>
      </c>
      <c r="D548" s="20">
        <v>0.10914844923211781</v>
      </c>
      <c r="E548" s="20">
        <v>0.12977204711779211</v>
      </c>
      <c r="F548" s="20">
        <v>0.1179646079166204</v>
      </c>
      <c r="G548" s="20">
        <v>8.1690645389295602E-2</v>
      </c>
      <c r="H548" s="20">
        <v>8.5938991520572799E-2</v>
      </c>
      <c r="I548" s="20">
        <v>0.1331078623151403</v>
      </c>
      <c r="K548" s="20">
        <v>0.1430942210896943</v>
      </c>
      <c r="L548" s="20">
        <v>8.0283616930463347E-2</v>
      </c>
      <c r="N548" s="20">
        <v>7.4909752921045153E-2</v>
      </c>
      <c r="O548" s="20">
        <v>9.4403394874953778E-2</v>
      </c>
      <c r="P548" s="20">
        <v>8.9149513935813079E-2</v>
      </c>
      <c r="Q548" s="20">
        <v>0.1121462280606816</v>
      </c>
      <c r="R548" s="20">
        <v>5.4078795209826669E-2</v>
      </c>
      <c r="S548" s="20">
        <v>0.14194967997063601</v>
      </c>
      <c r="T548" s="20">
        <v>0.1224065624324366</v>
      </c>
      <c r="U548" s="20">
        <v>0.1137274145926932</v>
      </c>
      <c r="V548" s="20">
        <v>0.14479188227107631</v>
      </c>
      <c r="W548" s="20">
        <v>0.1147807497635861</v>
      </c>
      <c r="X548" s="20">
        <v>0.1184868468929139</v>
      </c>
      <c r="Y548" s="20">
        <v>0.121947715379113</v>
      </c>
      <c r="AA548" s="20">
        <v>0.11170163700120481</v>
      </c>
      <c r="AB548" s="20">
        <v>0.12567140851973149</v>
      </c>
      <c r="AC548" s="20">
        <v>0.1204887153766233</v>
      </c>
      <c r="AD548" s="20">
        <v>8.5643467322699646E-2</v>
      </c>
      <c r="AF548" s="20">
        <v>0.1002783877921062</v>
      </c>
      <c r="AG548" s="20">
        <v>0.15198602433748021</v>
      </c>
      <c r="AI548" s="20">
        <v>0.13209595495687071</v>
      </c>
      <c r="AJ548" s="20">
        <v>0.13663160576203059</v>
      </c>
      <c r="AK548" s="20">
        <v>0.17979622686023269</v>
      </c>
      <c r="AL548" s="20">
        <v>6.422513691745052E-2</v>
      </c>
      <c r="AM548" s="20">
        <v>0.1063784799297323</v>
      </c>
      <c r="AN548" s="20">
        <v>8.6253858129300892E-2</v>
      </c>
      <c r="AO548" s="20">
        <v>6.0969394035493403E-2</v>
      </c>
      <c r="AP548" s="20">
        <v>4.5193546963491982E-2</v>
      </c>
      <c r="AQ548" s="20">
        <v>0.12703688747140721</v>
      </c>
      <c r="AS548" s="20">
        <v>0.11159305731874319</v>
      </c>
      <c r="AT548" s="20">
        <v>9.1471998647639913E-2</v>
      </c>
    </row>
    <row r="549" spans="2:46" ht="29" x14ac:dyDescent="0.35">
      <c r="B549" s="19" t="s">
        <v>275</v>
      </c>
      <c r="C549" s="20">
        <v>0.1079646150850591</v>
      </c>
      <c r="D549" s="20">
        <v>8.1157038593789935E-2</v>
      </c>
      <c r="E549" s="20">
        <v>0.1108678661501354</v>
      </c>
      <c r="F549" s="20">
        <v>0.13928755736440679</v>
      </c>
      <c r="G549" s="20">
        <v>0.1140300097719112</v>
      </c>
      <c r="H549" s="20">
        <v>0.1242333228627084</v>
      </c>
      <c r="I549" s="20">
        <v>8.0948726661541584E-2</v>
      </c>
      <c r="K549" s="20">
        <v>0.1180322241565987</v>
      </c>
      <c r="L549" s="20">
        <v>9.9066503743288445E-2</v>
      </c>
      <c r="N549" s="20">
        <v>0.1115290096334732</v>
      </c>
      <c r="O549" s="20">
        <v>0.24444088663799521</v>
      </c>
      <c r="P549" s="20">
        <v>0.13929099157522101</v>
      </c>
      <c r="Q549" s="20">
        <v>8.4453578375432131E-2</v>
      </c>
      <c r="R549" s="20">
        <v>0.15391921296589109</v>
      </c>
      <c r="S549" s="20">
        <v>9.0748758428832982E-2</v>
      </c>
      <c r="T549" s="20">
        <v>7.8588459244456774E-2</v>
      </c>
      <c r="U549" s="20">
        <v>7.8403273396080678E-2</v>
      </c>
      <c r="V549" s="20">
        <v>9.4601661583974941E-2</v>
      </c>
      <c r="W549" s="20">
        <v>9.0852597623670622E-2</v>
      </c>
      <c r="X549" s="20">
        <v>0.1162076299667452</v>
      </c>
      <c r="Y549" s="20">
        <v>9.7564079535405301E-2</v>
      </c>
      <c r="AA549" s="20">
        <v>0.12584785637021689</v>
      </c>
      <c r="AB549" s="20">
        <v>9.6250484923137272E-2</v>
      </c>
      <c r="AC549" s="20">
        <v>0.1174096964318667</v>
      </c>
      <c r="AD549" s="20">
        <v>9.5018465230826715E-2</v>
      </c>
      <c r="AF549" s="20">
        <v>0.10809488445028551</v>
      </c>
      <c r="AG549" s="20">
        <v>0.10955210530943781</v>
      </c>
      <c r="AI549" s="20">
        <v>0.12818937330013741</v>
      </c>
      <c r="AJ549" s="20">
        <v>9.0557620106435713E-2</v>
      </c>
      <c r="AK549" s="20">
        <v>4.3581837104706658E-2</v>
      </c>
      <c r="AL549" s="20">
        <v>0.1050341153613773</v>
      </c>
      <c r="AM549" s="20">
        <v>0.11248561780646529</v>
      </c>
      <c r="AN549" s="20">
        <v>8.9700566092588752E-2</v>
      </c>
      <c r="AO549" s="20">
        <v>7.4377667161201921E-2</v>
      </c>
      <c r="AP549" s="20">
        <v>0.17766979113030701</v>
      </c>
      <c r="AQ549" s="20">
        <v>0.130187767336609</v>
      </c>
      <c r="AS549" s="20">
        <v>0.1108728343685792</v>
      </c>
      <c r="AT549" s="20">
        <v>5.5371516820857787E-2</v>
      </c>
    </row>
    <row r="550" spans="2:46" ht="29" x14ac:dyDescent="0.35">
      <c r="B550" s="19" t="s">
        <v>276</v>
      </c>
      <c r="C550" s="20">
        <v>0.1714931074767676</v>
      </c>
      <c r="D550" s="20">
        <v>0.2130555014670297</v>
      </c>
      <c r="E550" s="20">
        <v>0.14552875939226151</v>
      </c>
      <c r="F550" s="20">
        <v>0.1799337133344614</v>
      </c>
      <c r="G550" s="20">
        <v>0.18523389637508039</v>
      </c>
      <c r="H550" s="20">
        <v>0.16318767176131521</v>
      </c>
      <c r="I550" s="20">
        <v>0.14988654148232619</v>
      </c>
      <c r="K550" s="20">
        <v>0.18492934333972269</v>
      </c>
      <c r="L550" s="20">
        <v>0.15793524233367309</v>
      </c>
      <c r="N550" s="20">
        <v>0.19781818071064469</v>
      </c>
      <c r="O550" s="20">
        <v>0.13514880171002941</v>
      </c>
      <c r="P550" s="20">
        <v>0.20287432655371729</v>
      </c>
      <c r="Q550" s="20">
        <v>0.14645169114720691</v>
      </c>
      <c r="R550" s="20">
        <v>0.19931724127384839</v>
      </c>
      <c r="S550" s="20">
        <v>0.1468199582748333</v>
      </c>
      <c r="T550" s="20">
        <v>0.21589124343559379</v>
      </c>
      <c r="U550" s="20">
        <v>0.16716570176837051</v>
      </c>
      <c r="V550" s="20">
        <v>0.16433454330700639</v>
      </c>
      <c r="W550" s="20">
        <v>0.13856003845711301</v>
      </c>
      <c r="X550" s="20">
        <v>0.17795130925820371</v>
      </c>
      <c r="Y550" s="20">
        <v>0.1633414062065183</v>
      </c>
      <c r="AA550" s="20">
        <v>0.17991654061938789</v>
      </c>
      <c r="AB550" s="20">
        <v>0.17896093754483181</v>
      </c>
      <c r="AC550" s="20">
        <v>0.20033967948228271</v>
      </c>
      <c r="AD550" s="20">
        <v>0.13140774486339021</v>
      </c>
      <c r="AF550" s="20">
        <v>0.17473051175405191</v>
      </c>
      <c r="AG550" s="20">
        <v>0.16240387824113769</v>
      </c>
      <c r="AI550" s="20">
        <v>0.14538794903566071</v>
      </c>
      <c r="AJ550" s="20">
        <v>0.20470079980408351</v>
      </c>
      <c r="AK550" s="20">
        <v>0.1651374833340149</v>
      </c>
      <c r="AL550" s="20">
        <v>0.20926768409204841</v>
      </c>
      <c r="AM550" s="20">
        <v>0.16820155705681741</v>
      </c>
      <c r="AN550" s="20">
        <v>0.22426319469059089</v>
      </c>
      <c r="AO550" s="20">
        <v>0.12152831226397751</v>
      </c>
      <c r="AP550" s="20">
        <v>0.1066031347396004</v>
      </c>
      <c r="AQ550" s="20">
        <v>0.19567029256249041</v>
      </c>
      <c r="AS550" s="20">
        <v>0.1759332004048911</v>
      </c>
      <c r="AT550" s="20">
        <v>9.1197152837356896E-2</v>
      </c>
    </row>
    <row r="551" spans="2:46" ht="58" x14ac:dyDescent="0.35">
      <c r="B551" s="19" t="s">
        <v>277</v>
      </c>
      <c r="C551" s="20">
        <v>0.4295062810937596</v>
      </c>
      <c r="D551" s="20">
        <v>0.37542309661468909</v>
      </c>
      <c r="E551" s="20">
        <v>0.34355953119933091</v>
      </c>
      <c r="F551" s="20">
        <v>0.36486532077360051</v>
      </c>
      <c r="G551" s="20">
        <v>0.44246462685613031</v>
      </c>
      <c r="H551" s="20">
        <v>0.52612956929374133</v>
      </c>
      <c r="I551" s="20">
        <v>0.51347148317570668</v>
      </c>
      <c r="K551" s="20">
        <v>0.37992924044806309</v>
      </c>
      <c r="L551" s="20">
        <v>0.47929229221334407</v>
      </c>
      <c r="N551" s="20">
        <v>0.43390070196899588</v>
      </c>
      <c r="O551" s="20">
        <v>0.34305393272978829</v>
      </c>
      <c r="P551" s="20">
        <v>0.47980806198118903</v>
      </c>
      <c r="Q551" s="20">
        <v>0.50202641562328754</v>
      </c>
      <c r="R551" s="20">
        <v>0.42714771077730812</v>
      </c>
      <c r="S551" s="20">
        <v>0.46142683924628852</v>
      </c>
      <c r="T551" s="20">
        <v>0.41614188650334583</v>
      </c>
      <c r="U551" s="20">
        <v>0.42856174487173282</v>
      </c>
      <c r="V551" s="20">
        <v>0.30572022576818009</v>
      </c>
      <c r="W551" s="20">
        <v>0.50694633494611518</v>
      </c>
      <c r="X551" s="20">
        <v>0.45217927692332471</v>
      </c>
      <c r="Y551" s="20">
        <v>0.46288643751019998</v>
      </c>
      <c r="AA551" s="20">
        <v>0.40607073488146711</v>
      </c>
      <c r="AB551" s="20">
        <v>0.46179834697693489</v>
      </c>
      <c r="AC551" s="20">
        <v>0.37757837544419109</v>
      </c>
      <c r="AD551" s="20">
        <v>0.46511235078837498</v>
      </c>
      <c r="AF551" s="20">
        <v>0.45864761587812369</v>
      </c>
      <c r="AG551" s="20">
        <v>0.31154860741778168</v>
      </c>
      <c r="AI551" s="20">
        <v>0.37949383471310838</v>
      </c>
      <c r="AJ551" s="20">
        <v>0.36741754466519128</v>
      </c>
      <c r="AK551" s="20">
        <v>0.4707530754177941</v>
      </c>
      <c r="AL551" s="20">
        <v>0.41329501883044562</v>
      </c>
      <c r="AM551" s="20">
        <v>0.51602411829070138</v>
      </c>
      <c r="AN551" s="20">
        <v>0.43066370458216502</v>
      </c>
      <c r="AO551" s="20">
        <v>0.51702232516788649</v>
      </c>
      <c r="AP551" s="20">
        <v>0.46536462750901952</v>
      </c>
      <c r="AQ551" s="20">
        <v>0.33826173244391239</v>
      </c>
      <c r="AS551" s="20">
        <v>0.42997144937360571</v>
      </c>
      <c r="AT551" s="20">
        <v>0.42109404024590658</v>
      </c>
    </row>
    <row r="552" spans="2:46" x14ac:dyDescent="0.35">
      <c r="B552" s="19" t="s">
        <v>197</v>
      </c>
      <c r="C552" s="20">
        <v>6.4287005767358366E-2</v>
      </c>
      <c r="D552" s="20">
        <v>6.8848340250291601E-2</v>
      </c>
      <c r="E552" s="20">
        <v>2.3011968623842801E-2</v>
      </c>
      <c r="F552" s="20">
        <v>8.2238807174864967E-2</v>
      </c>
      <c r="G552" s="20">
        <v>8.4186808412367878E-2</v>
      </c>
      <c r="H552" s="20">
        <v>5.4197826689655088E-2</v>
      </c>
      <c r="I552" s="20">
        <v>7.08757887700453E-2</v>
      </c>
      <c r="K552" s="20">
        <v>4.8675958483701327E-2</v>
      </c>
      <c r="L552" s="20">
        <v>7.5166689662425915E-2</v>
      </c>
      <c r="N552" s="20">
        <v>0.1005317917220738</v>
      </c>
      <c r="O552" s="20">
        <v>3.2916211599403451E-2</v>
      </c>
      <c r="P552" s="20">
        <v>3.8412714318550527E-2</v>
      </c>
      <c r="Q552" s="20">
        <v>4.7126515551541667E-2</v>
      </c>
      <c r="R552" s="20">
        <v>6.6841733896619418E-2</v>
      </c>
      <c r="S552" s="20">
        <v>8.0899475428062848E-2</v>
      </c>
      <c r="T552" s="20">
        <v>6.6290874133035846E-2</v>
      </c>
      <c r="U552" s="20">
        <v>0.1010662476944159</v>
      </c>
      <c r="V552" s="20">
        <v>7.3019613685185475E-2</v>
      </c>
      <c r="W552" s="20">
        <v>3.7471905009164433E-2</v>
      </c>
      <c r="X552" s="20">
        <v>3.8725656361389138E-2</v>
      </c>
      <c r="Y552" s="20">
        <v>5.4975690428009219E-2</v>
      </c>
      <c r="AA552" s="20">
        <v>2.3517013358841019E-2</v>
      </c>
      <c r="AB552" s="20">
        <v>5.7724418917614449E-2</v>
      </c>
      <c r="AC552" s="20">
        <v>6.8187706612892127E-2</v>
      </c>
      <c r="AD552" s="20">
        <v>0.10719040647142521</v>
      </c>
      <c r="AF552" s="20">
        <v>6.7127751693835933E-2</v>
      </c>
      <c r="AG552" s="20">
        <v>4.9926912998925349E-2</v>
      </c>
      <c r="AI552" s="20">
        <v>5.9855413689617117E-2</v>
      </c>
      <c r="AJ552" s="20">
        <v>6.1205818375888073E-2</v>
      </c>
      <c r="AK552" s="20">
        <v>6.4691195784984154E-2</v>
      </c>
      <c r="AL552" s="20">
        <v>4.0537808505264568E-2</v>
      </c>
      <c r="AM552" s="20">
        <v>3.1268094696601252E-2</v>
      </c>
      <c r="AN552" s="20">
        <v>0.1330931928839269</v>
      </c>
      <c r="AO552" s="20">
        <v>0.12765151621166679</v>
      </c>
      <c r="AP552" s="20">
        <v>0.13386906765785339</v>
      </c>
      <c r="AQ552" s="20">
        <v>4.1959293086561211E-2</v>
      </c>
      <c r="AS552" s="20">
        <v>5.7917547708809851E-2</v>
      </c>
      <c r="AT552" s="20">
        <v>0.17947417045649269</v>
      </c>
    </row>
    <row r="554" spans="2:46" ht="333.5" x14ac:dyDescent="0.35">
      <c r="B554" s="17" t="s">
        <v>282</v>
      </c>
    </row>
    <row r="555" spans="2:46" ht="29" x14ac:dyDescent="0.35">
      <c r="B555" s="18" t="s">
        <v>19</v>
      </c>
    </row>
    <row r="556" spans="2:46" ht="29" x14ac:dyDescent="0.35">
      <c r="B556" s="19" t="s">
        <v>272</v>
      </c>
      <c r="C556" s="20">
        <v>5.9307426496655193E-2</v>
      </c>
      <c r="D556" s="20">
        <v>5.3124462411978393E-2</v>
      </c>
      <c r="E556" s="20">
        <v>0.14402474384723599</v>
      </c>
      <c r="F556" s="20">
        <v>5.9875832401537522E-2</v>
      </c>
      <c r="G556" s="20">
        <v>4.6230081256046808E-2</v>
      </c>
      <c r="H556" s="20">
        <v>2.664639867317372E-2</v>
      </c>
      <c r="I556" s="20">
        <v>2.714450101026666E-2</v>
      </c>
      <c r="K556" s="20">
        <v>5.7801809962046993E-2</v>
      </c>
      <c r="L556" s="20">
        <v>6.1106648163652931E-2</v>
      </c>
      <c r="N556" s="20">
        <v>7.2320463394105444E-2</v>
      </c>
      <c r="O556" s="20">
        <v>9.3356890152405753E-2</v>
      </c>
      <c r="P556" s="20">
        <v>0</v>
      </c>
      <c r="Q556" s="20">
        <v>2.3037731955606149E-2</v>
      </c>
      <c r="R556" s="20">
        <v>6.7591594642727085E-2</v>
      </c>
      <c r="S556" s="20">
        <v>4.5174077807459981E-2</v>
      </c>
      <c r="T556" s="20">
        <v>6.0072622398680393E-2</v>
      </c>
      <c r="U556" s="20">
        <v>2.143994421137773E-2</v>
      </c>
      <c r="V556" s="20">
        <v>0.10306405947040211</v>
      </c>
      <c r="W556" s="20">
        <v>6.0006731872847149E-2</v>
      </c>
      <c r="X556" s="20">
        <v>5.6876450231350767E-2</v>
      </c>
      <c r="Y556" s="20">
        <v>5.0980662235296792E-2</v>
      </c>
      <c r="AA556" s="20">
        <v>6.9069504435659707E-2</v>
      </c>
      <c r="AB556" s="20">
        <v>5.5642710880686237E-2</v>
      </c>
      <c r="AC556" s="20">
        <v>6.2979468328974608E-2</v>
      </c>
      <c r="AD556" s="20">
        <v>4.9083417227818608E-2</v>
      </c>
      <c r="AF556" s="20">
        <v>5.0562168398630848E-2</v>
      </c>
      <c r="AG556" s="20">
        <v>8.978131241040524E-2</v>
      </c>
      <c r="AI556" s="20">
        <v>6.4588663819587944E-2</v>
      </c>
      <c r="AJ556" s="20">
        <v>8.1880144853204717E-2</v>
      </c>
      <c r="AK556" s="20">
        <v>3.6668531563228683E-2</v>
      </c>
      <c r="AL556" s="20">
        <v>0.1093092250574519</v>
      </c>
      <c r="AM556" s="20">
        <v>3.9026420508335997E-2</v>
      </c>
      <c r="AN556" s="20">
        <v>5.0469436110251488E-2</v>
      </c>
      <c r="AO556" s="20">
        <v>2.5612395959470239E-2</v>
      </c>
      <c r="AP556" s="20">
        <v>4.8470473945396053E-2</v>
      </c>
      <c r="AQ556" s="20">
        <v>3.9227678362828103E-2</v>
      </c>
      <c r="AS556" s="20">
        <v>6.0723052561396491E-2</v>
      </c>
      <c r="AT556" s="20">
        <v>3.3706825761284497E-2</v>
      </c>
    </row>
    <row r="557" spans="2:46" ht="29" x14ac:dyDescent="0.35">
      <c r="B557" s="19" t="s">
        <v>273</v>
      </c>
      <c r="C557" s="20">
        <v>4.8744382284163917E-2</v>
      </c>
      <c r="D557" s="20">
        <v>6.5133055215936111E-2</v>
      </c>
      <c r="E557" s="20">
        <v>8.7237758629281792E-2</v>
      </c>
      <c r="F557" s="20">
        <v>7.4355994341883669E-2</v>
      </c>
      <c r="G557" s="20">
        <v>3.7239708133318748E-2</v>
      </c>
      <c r="H557" s="20">
        <v>1.3825269226233349E-2</v>
      </c>
      <c r="I557" s="20">
        <v>1.854032959422186E-2</v>
      </c>
      <c r="K557" s="20">
        <v>5.2562092976171371E-2</v>
      </c>
      <c r="L557" s="20">
        <v>4.5418606369984731E-2</v>
      </c>
      <c r="N557" s="20">
        <v>2.2232561122723642E-2</v>
      </c>
      <c r="O557" s="20">
        <v>5.5587827208648639E-2</v>
      </c>
      <c r="P557" s="20">
        <v>3.4107940402858417E-2</v>
      </c>
      <c r="Q557" s="20">
        <v>6.3629513464441512E-2</v>
      </c>
      <c r="R557" s="20">
        <v>4.5776105992562828E-2</v>
      </c>
      <c r="S557" s="20">
        <v>1.1813401430129371E-2</v>
      </c>
      <c r="T557" s="20">
        <v>2.86442575746024E-2</v>
      </c>
      <c r="U557" s="20">
        <v>5.9559496075887848E-2</v>
      </c>
      <c r="V557" s="20">
        <v>8.6569415294807731E-2</v>
      </c>
      <c r="W557" s="20">
        <v>3.8865023333365743E-2</v>
      </c>
      <c r="X557" s="20">
        <v>5.948807641928177E-2</v>
      </c>
      <c r="Y557" s="20">
        <v>4.938222376144763E-2</v>
      </c>
      <c r="AA557" s="20">
        <v>6.0682895905365658E-2</v>
      </c>
      <c r="AB557" s="20">
        <v>4.1627002990533277E-2</v>
      </c>
      <c r="AC557" s="20">
        <v>2.9845325039115168E-2</v>
      </c>
      <c r="AD557" s="20">
        <v>5.9198999212405602E-2</v>
      </c>
      <c r="AF557" s="20">
        <v>3.4259660218184343E-2</v>
      </c>
      <c r="AG557" s="20">
        <v>0.10518245607641979</v>
      </c>
      <c r="AI557" s="20">
        <v>8.4655730937897231E-2</v>
      </c>
      <c r="AJ557" s="20">
        <v>4.819317110760972E-2</v>
      </c>
      <c r="AK557" s="20">
        <v>4.2646033228053028E-2</v>
      </c>
      <c r="AL557" s="20">
        <v>2.814776819841297E-2</v>
      </c>
      <c r="AM557" s="20">
        <v>4.0560748610237847E-2</v>
      </c>
      <c r="AN557" s="20">
        <v>7.839967718602224E-2</v>
      </c>
      <c r="AO557" s="20">
        <v>0</v>
      </c>
      <c r="AP557" s="20">
        <v>4.5437418497535492E-2</v>
      </c>
      <c r="AQ557" s="20">
        <v>7.5858925723397155E-2</v>
      </c>
      <c r="AS557" s="20">
        <v>4.6479608048808387E-2</v>
      </c>
      <c r="AT557" s="20">
        <v>8.9701229857951564E-2</v>
      </c>
    </row>
    <row r="558" spans="2:46" x14ac:dyDescent="0.35">
      <c r="B558" s="19" t="s">
        <v>274</v>
      </c>
      <c r="C558" s="20">
        <v>9.3246626346593003E-2</v>
      </c>
      <c r="D558" s="20">
        <v>9.9609228603407401E-2</v>
      </c>
      <c r="E558" s="20">
        <v>0.1228412407291616</v>
      </c>
      <c r="F558" s="20">
        <v>7.2669534423866186E-2</v>
      </c>
      <c r="G558" s="20">
        <v>8.0593890392924847E-2</v>
      </c>
      <c r="H558" s="20">
        <v>8.10379038957727E-2</v>
      </c>
      <c r="I558" s="20">
        <v>0.1011968327153161</v>
      </c>
      <c r="K558" s="20">
        <v>0.11984640263043921</v>
      </c>
      <c r="L558" s="20">
        <v>6.8544585206212733E-2</v>
      </c>
      <c r="N558" s="20">
        <v>9.9095929656210169E-2</v>
      </c>
      <c r="O558" s="20">
        <v>9.6524635360848834E-2</v>
      </c>
      <c r="P558" s="20">
        <v>7.0401544845872119E-2</v>
      </c>
      <c r="Q558" s="20">
        <v>6.7921040480240308E-2</v>
      </c>
      <c r="R558" s="20">
        <v>1.5070371141590971E-2</v>
      </c>
      <c r="S558" s="20">
        <v>0.1067060764739023</v>
      </c>
      <c r="T558" s="20">
        <v>0.1494901941098109</v>
      </c>
      <c r="U558" s="20">
        <v>8.3250756527492947E-2</v>
      </c>
      <c r="V558" s="20">
        <v>0.13811173865288259</v>
      </c>
      <c r="W558" s="20">
        <v>0.1149572650050249</v>
      </c>
      <c r="X558" s="20">
        <v>7.4206555933914078E-2</v>
      </c>
      <c r="Y558" s="20">
        <v>8.4514421136785881E-2</v>
      </c>
      <c r="AA558" s="20">
        <v>9.0509127019960778E-2</v>
      </c>
      <c r="AB558" s="20">
        <v>6.9824287748519454E-2</v>
      </c>
      <c r="AC558" s="20">
        <v>0.11716887834942399</v>
      </c>
      <c r="AD558" s="20">
        <v>9.9690054675992554E-2</v>
      </c>
      <c r="AF558" s="20">
        <v>8.3814896321243615E-2</v>
      </c>
      <c r="AG558" s="20">
        <v>0.13118501122519599</v>
      </c>
      <c r="AI558" s="20">
        <v>0.1073930941085996</v>
      </c>
      <c r="AJ558" s="20">
        <v>0.1202051842013941</v>
      </c>
      <c r="AK558" s="20">
        <v>0.15215178441373589</v>
      </c>
      <c r="AL558" s="20">
        <v>7.8193815119693935E-2</v>
      </c>
      <c r="AM558" s="20">
        <v>6.4620586987077552E-2</v>
      </c>
      <c r="AN558" s="20">
        <v>4.3879664564706183E-2</v>
      </c>
      <c r="AO558" s="20">
        <v>8.7968809217520524E-2</v>
      </c>
      <c r="AP558" s="20">
        <v>2.13711316412722E-2</v>
      </c>
      <c r="AQ558" s="20">
        <v>0.12951321945793279</v>
      </c>
      <c r="AS558" s="20">
        <v>9.3135903657937696E-2</v>
      </c>
      <c r="AT558" s="20">
        <v>9.5248968218652974E-2</v>
      </c>
    </row>
    <row r="559" spans="2:46" ht="29" x14ac:dyDescent="0.35">
      <c r="B559" s="19" t="s">
        <v>275</v>
      </c>
      <c r="C559" s="20">
        <v>9.2354324517118655E-2</v>
      </c>
      <c r="D559" s="20">
        <v>6.2377297484153528E-2</v>
      </c>
      <c r="E559" s="20">
        <v>0.1200091220871793</v>
      </c>
      <c r="F559" s="20">
        <v>9.361309025830386E-2</v>
      </c>
      <c r="G559" s="20">
        <v>9.423130517726698E-2</v>
      </c>
      <c r="H559" s="20">
        <v>8.7221628174500562E-2</v>
      </c>
      <c r="I559" s="20">
        <v>9.1919433721407776E-2</v>
      </c>
      <c r="K559" s="20">
        <v>0.1042739353437131</v>
      </c>
      <c r="L559" s="20">
        <v>8.1599102138148916E-2</v>
      </c>
      <c r="N559" s="20">
        <v>6.5143231652204314E-2</v>
      </c>
      <c r="O559" s="20">
        <v>0.1205823445250417</v>
      </c>
      <c r="P559" s="20">
        <v>8.6085095841323026E-2</v>
      </c>
      <c r="Q559" s="20">
        <v>0.10416691292522159</v>
      </c>
      <c r="R559" s="20">
        <v>0.139838774752095</v>
      </c>
      <c r="S559" s="20">
        <v>9.0492567933295423E-2</v>
      </c>
      <c r="T559" s="20">
        <v>6.202374000014068E-2</v>
      </c>
      <c r="U559" s="20">
        <v>0.10792908134609321</v>
      </c>
      <c r="V559" s="20">
        <v>7.7481065182553974E-2</v>
      </c>
      <c r="W559" s="20">
        <v>7.5454350950123095E-2</v>
      </c>
      <c r="X559" s="20">
        <v>8.0559571694385962E-2</v>
      </c>
      <c r="Y559" s="20">
        <v>0.11015178672083099</v>
      </c>
      <c r="AA559" s="20">
        <v>0.1099564527827001</v>
      </c>
      <c r="AB559" s="20">
        <v>8.0137841853367267E-2</v>
      </c>
      <c r="AC559" s="20">
        <v>0.11496920967889129</v>
      </c>
      <c r="AD559" s="20">
        <v>6.8786051851275454E-2</v>
      </c>
      <c r="AF559" s="20">
        <v>8.7071967581554305E-2</v>
      </c>
      <c r="AG559" s="20">
        <v>0.1143777730662049</v>
      </c>
      <c r="AI559" s="20">
        <v>0.1161944362949846</v>
      </c>
      <c r="AJ559" s="20">
        <v>8.7677946500182458E-2</v>
      </c>
      <c r="AK559" s="20">
        <v>3.9944938896721023E-2</v>
      </c>
      <c r="AL559" s="20">
        <v>0.113508277999742</v>
      </c>
      <c r="AM559" s="20">
        <v>9.1978955176108476E-2</v>
      </c>
      <c r="AN559" s="20">
        <v>9.2148451374592599E-2</v>
      </c>
      <c r="AO559" s="20">
        <v>0.11284778896710571</v>
      </c>
      <c r="AP559" s="20">
        <v>6.4569089042754699E-2</v>
      </c>
      <c r="AQ559" s="20">
        <v>8.5510194578030968E-2</v>
      </c>
      <c r="AS559" s="20">
        <v>9.5628786923362089E-2</v>
      </c>
      <c r="AT559" s="20">
        <v>3.3137977225196097E-2</v>
      </c>
    </row>
    <row r="560" spans="2:46" ht="29" x14ac:dyDescent="0.35">
      <c r="B560" s="19" t="s">
        <v>276</v>
      </c>
      <c r="C560" s="20">
        <v>0.1445464278157578</v>
      </c>
      <c r="D560" s="20">
        <v>0.1455893703526876</v>
      </c>
      <c r="E560" s="20">
        <v>0.1158820238863016</v>
      </c>
      <c r="F560" s="20">
        <v>0.19029811526425719</v>
      </c>
      <c r="G560" s="20">
        <v>0.16322373482240549</v>
      </c>
      <c r="H560" s="20">
        <v>0.11475175113439839</v>
      </c>
      <c r="I560" s="20">
        <v>0.1352737240363526</v>
      </c>
      <c r="K560" s="20">
        <v>0.16679370664194981</v>
      </c>
      <c r="L560" s="20">
        <v>0.12429962725856269</v>
      </c>
      <c r="N560" s="20">
        <v>0.12041897086142631</v>
      </c>
      <c r="O560" s="20">
        <v>0.1546380127134149</v>
      </c>
      <c r="P560" s="20">
        <v>0.2358508189706921</v>
      </c>
      <c r="Q560" s="20">
        <v>4.5667919878550407E-2</v>
      </c>
      <c r="R560" s="20">
        <v>0.2321685388936921</v>
      </c>
      <c r="S560" s="20">
        <v>0.1232414991986162</v>
      </c>
      <c r="T560" s="20">
        <v>9.3439547822953661E-2</v>
      </c>
      <c r="U560" s="20">
        <v>0.1545156793258016</v>
      </c>
      <c r="V560" s="20">
        <v>0.15049965983689181</v>
      </c>
      <c r="W560" s="20">
        <v>0.11792140590306099</v>
      </c>
      <c r="X560" s="20">
        <v>0.16598366829691119</v>
      </c>
      <c r="Y560" s="20">
        <v>9.2471026845945409E-2</v>
      </c>
      <c r="AA560" s="20">
        <v>0.1766645633198865</v>
      </c>
      <c r="AB560" s="20">
        <v>0.15709597715284301</v>
      </c>
      <c r="AC560" s="20">
        <v>0.15182466802143019</v>
      </c>
      <c r="AD560" s="20">
        <v>9.4900829644584447E-2</v>
      </c>
      <c r="AF560" s="20">
        <v>0.15036084503221051</v>
      </c>
      <c r="AG560" s="20">
        <v>0.12506297612104769</v>
      </c>
      <c r="AI560" s="20">
        <v>0.1202961160740159</v>
      </c>
      <c r="AJ560" s="20">
        <v>0.15777647724611071</v>
      </c>
      <c r="AK560" s="20">
        <v>0.1380654181196537</v>
      </c>
      <c r="AL560" s="20">
        <v>0.15164855883327569</v>
      </c>
      <c r="AM560" s="20">
        <v>0.14697295911380279</v>
      </c>
      <c r="AN560" s="20">
        <v>0.16632330556834279</v>
      </c>
      <c r="AO560" s="20">
        <v>0.1039712355776637</v>
      </c>
      <c r="AP560" s="20">
        <v>0.12539488585055639</v>
      </c>
      <c r="AQ560" s="20">
        <v>0.20057403853380951</v>
      </c>
      <c r="AS560" s="20">
        <v>0.14529082133335641</v>
      </c>
      <c r="AT560" s="20">
        <v>0.13108459512654111</v>
      </c>
    </row>
    <row r="561" spans="2:46" ht="58" x14ac:dyDescent="0.35">
      <c r="B561" s="19" t="s">
        <v>277</v>
      </c>
      <c r="C561" s="20">
        <v>0.49880102743787802</v>
      </c>
      <c r="D561" s="20">
        <v>0.48813923641587659</v>
      </c>
      <c r="E561" s="20">
        <v>0.39275141624504101</v>
      </c>
      <c r="F561" s="20">
        <v>0.44418096666554868</v>
      </c>
      <c r="G561" s="20">
        <v>0.50034992810139389</v>
      </c>
      <c r="H561" s="20">
        <v>0.62233523056950157</v>
      </c>
      <c r="I561" s="20">
        <v>0.54928955340459451</v>
      </c>
      <c r="K561" s="20">
        <v>0.44989005750631927</v>
      </c>
      <c r="L561" s="20">
        <v>0.54653165844587304</v>
      </c>
      <c r="N561" s="20">
        <v>0.5590676831209056</v>
      </c>
      <c r="O561" s="20">
        <v>0.47931029003964032</v>
      </c>
      <c r="P561" s="20">
        <v>0.51639391653076305</v>
      </c>
      <c r="Q561" s="20">
        <v>0.60520404573552034</v>
      </c>
      <c r="R561" s="20">
        <v>0.43500789930200889</v>
      </c>
      <c r="S561" s="20">
        <v>0.54167290172853377</v>
      </c>
      <c r="T561" s="20">
        <v>0.54003876396077588</v>
      </c>
      <c r="U561" s="20">
        <v>0.47252054279518518</v>
      </c>
      <c r="V561" s="20">
        <v>0.37848041340085042</v>
      </c>
      <c r="W561" s="20">
        <v>0.5710633885227413</v>
      </c>
      <c r="X561" s="20">
        <v>0.48595943785458878</v>
      </c>
      <c r="Y561" s="20">
        <v>0.55626460444444847</v>
      </c>
      <c r="AA561" s="20">
        <v>0.46266448754581729</v>
      </c>
      <c r="AB561" s="20">
        <v>0.54179991485708767</v>
      </c>
      <c r="AC561" s="20">
        <v>0.45647477345262799</v>
      </c>
      <c r="AD561" s="20">
        <v>0.52758570974983232</v>
      </c>
      <c r="AF561" s="20">
        <v>0.53069618043602518</v>
      </c>
      <c r="AG561" s="20">
        <v>0.37581021026000511</v>
      </c>
      <c r="AI561" s="20">
        <v>0.44696956441102542</v>
      </c>
      <c r="AJ561" s="20">
        <v>0.45440732464431721</v>
      </c>
      <c r="AK561" s="20">
        <v>0.54219304315394812</v>
      </c>
      <c r="AL561" s="20">
        <v>0.46050083491810212</v>
      </c>
      <c r="AM561" s="20">
        <v>0.57189167991205181</v>
      </c>
      <c r="AN561" s="20">
        <v>0.5265171158476436</v>
      </c>
      <c r="AO561" s="20">
        <v>0.5677776956573104</v>
      </c>
      <c r="AP561" s="20">
        <v>0.54965667719012323</v>
      </c>
      <c r="AQ561" s="20">
        <v>0.41457393413417271</v>
      </c>
      <c r="AS561" s="20">
        <v>0.50210900188378305</v>
      </c>
      <c r="AT561" s="20">
        <v>0.43897863850220892</v>
      </c>
    </row>
    <row r="562" spans="2:46" x14ac:dyDescent="0.35">
      <c r="B562" s="19" t="s">
        <v>197</v>
      </c>
      <c r="C562" s="20">
        <v>6.2999785101833697E-2</v>
      </c>
      <c r="D562" s="20">
        <v>8.6027349515960208E-2</v>
      </c>
      <c r="E562" s="20">
        <v>1.7253694575798631E-2</v>
      </c>
      <c r="F562" s="20">
        <v>6.5006466644602703E-2</v>
      </c>
      <c r="G562" s="20">
        <v>7.8131352116643432E-2</v>
      </c>
      <c r="H562" s="20">
        <v>5.4181818326419523E-2</v>
      </c>
      <c r="I562" s="20">
        <v>7.6635625517840533E-2</v>
      </c>
      <c r="K562" s="20">
        <v>4.8831994939360052E-2</v>
      </c>
      <c r="L562" s="20">
        <v>7.2499772417564973E-2</v>
      </c>
      <c r="N562" s="20">
        <v>6.1721160192424393E-2</v>
      </c>
      <c r="O562" s="20">
        <v>0</v>
      </c>
      <c r="P562" s="20">
        <v>5.7160683408491467E-2</v>
      </c>
      <c r="Q562" s="20">
        <v>9.0372835560419876E-2</v>
      </c>
      <c r="R562" s="20">
        <v>6.4546715275322908E-2</v>
      </c>
      <c r="S562" s="20">
        <v>8.0899475428062848E-2</v>
      </c>
      <c r="T562" s="20">
        <v>6.6290874133035846E-2</v>
      </c>
      <c r="U562" s="20">
        <v>0.1007844997181614</v>
      </c>
      <c r="V562" s="20">
        <v>6.5793648161611581E-2</v>
      </c>
      <c r="W562" s="20">
        <v>2.1731834412836829E-2</v>
      </c>
      <c r="X562" s="20">
        <v>7.6926239569567498E-2</v>
      </c>
      <c r="Y562" s="20">
        <v>5.6235274855244523E-2</v>
      </c>
      <c r="AA562" s="20">
        <v>3.045296899060972E-2</v>
      </c>
      <c r="AB562" s="20">
        <v>5.3872264516963218E-2</v>
      </c>
      <c r="AC562" s="20">
        <v>6.6737677129536696E-2</v>
      </c>
      <c r="AD562" s="20">
        <v>0.100754937638091</v>
      </c>
      <c r="AF562" s="20">
        <v>6.3234282012151269E-2</v>
      </c>
      <c r="AG562" s="20">
        <v>5.8600260840721063E-2</v>
      </c>
      <c r="AI562" s="20">
        <v>5.9902394353889332E-2</v>
      </c>
      <c r="AJ562" s="20">
        <v>4.9859751447180932E-2</v>
      </c>
      <c r="AK562" s="20">
        <v>4.8330250624659683E-2</v>
      </c>
      <c r="AL562" s="20">
        <v>5.869151987332126E-2</v>
      </c>
      <c r="AM562" s="20">
        <v>4.4948649692385302E-2</v>
      </c>
      <c r="AN562" s="20">
        <v>4.2262349348441072E-2</v>
      </c>
      <c r="AO562" s="20">
        <v>0.1018220746209294</v>
      </c>
      <c r="AP562" s="20">
        <v>0.14510032383236171</v>
      </c>
      <c r="AQ562" s="20">
        <v>5.4742009209828323E-2</v>
      </c>
      <c r="AS562" s="20">
        <v>5.6632825591355962E-2</v>
      </c>
      <c r="AT562" s="20">
        <v>0.178141765308165</v>
      </c>
    </row>
    <row r="564" spans="2:46" ht="333.5" x14ac:dyDescent="0.35">
      <c r="B564" s="17" t="s">
        <v>283</v>
      </c>
    </row>
    <row r="565" spans="2:46" ht="29" x14ac:dyDescent="0.35">
      <c r="B565" s="18" t="s">
        <v>19</v>
      </c>
    </row>
    <row r="566" spans="2:46" ht="29" x14ac:dyDescent="0.35">
      <c r="B566" s="19" t="s">
        <v>272</v>
      </c>
      <c r="C566" s="20">
        <v>0.1956531604037588</v>
      </c>
      <c r="D566" s="20">
        <v>0.32533141909149671</v>
      </c>
      <c r="E566" s="20">
        <v>0.2988839921586357</v>
      </c>
      <c r="F566" s="20">
        <v>0.22178376099926131</v>
      </c>
      <c r="G566" s="20">
        <v>0.16901911446299639</v>
      </c>
      <c r="H566" s="20">
        <v>0.1193818237564236</v>
      </c>
      <c r="I566" s="20">
        <v>8.243001971370334E-2</v>
      </c>
      <c r="K566" s="20">
        <v>0.1899039642661153</v>
      </c>
      <c r="L566" s="20">
        <v>0.20179731161096559</v>
      </c>
      <c r="N566" s="20">
        <v>0.1181417800596411</v>
      </c>
      <c r="O566" s="20">
        <v>7.8210587426882916E-2</v>
      </c>
      <c r="P566" s="20">
        <v>0.27801584074654723</v>
      </c>
      <c r="Q566" s="20">
        <v>0.22588844963811319</v>
      </c>
      <c r="R566" s="20">
        <v>0.25699084607285438</v>
      </c>
      <c r="S566" s="20">
        <v>0.1186204048247209</v>
      </c>
      <c r="T566" s="20">
        <v>0.1600015266587923</v>
      </c>
      <c r="U566" s="20">
        <v>0.17357528697266711</v>
      </c>
      <c r="V566" s="20">
        <v>0.26735761752737958</v>
      </c>
      <c r="W566" s="20">
        <v>0.17670976481953199</v>
      </c>
      <c r="X566" s="20">
        <v>0.18519131202930961</v>
      </c>
      <c r="Y566" s="20">
        <v>0.25828562801167698</v>
      </c>
      <c r="AA566" s="20">
        <v>0.23806081939389229</v>
      </c>
      <c r="AB566" s="20">
        <v>0.11106744643959569</v>
      </c>
      <c r="AC566" s="20">
        <v>0.232341446261214</v>
      </c>
      <c r="AD566" s="20">
        <v>0.19951500251078261</v>
      </c>
      <c r="AF566" s="20">
        <v>0.17015004125260841</v>
      </c>
      <c r="AG566" s="20">
        <v>0.29198433412823671</v>
      </c>
      <c r="AI566" s="20">
        <v>0.25953272596582327</v>
      </c>
      <c r="AJ566" s="20">
        <v>0.24610526364372151</v>
      </c>
      <c r="AK566" s="20">
        <v>8.9006056559978119E-2</v>
      </c>
      <c r="AL566" s="20">
        <v>0.21579027869757619</v>
      </c>
      <c r="AM566" s="20">
        <v>0.17899255699972261</v>
      </c>
      <c r="AN566" s="20">
        <v>0.1411112200179882</v>
      </c>
      <c r="AO566" s="20">
        <v>0.20418749842848241</v>
      </c>
      <c r="AP566" s="20">
        <v>0.1011560651463887</v>
      </c>
      <c r="AQ566" s="20">
        <v>0.17006103103331419</v>
      </c>
      <c r="AS566" s="20">
        <v>0.19544219973455079</v>
      </c>
      <c r="AT566" s="20">
        <v>0.1998173099361702</v>
      </c>
    </row>
    <row r="567" spans="2:46" ht="29" x14ac:dyDescent="0.35">
      <c r="B567" s="19" t="s">
        <v>273</v>
      </c>
      <c r="C567" s="20">
        <v>0.18595429620772411</v>
      </c>
      <c r="D567" s="20">
        <v>0.253916556934982</v>
      </c>
      <c r="E567" s="20">
        <v>0.2435485087193042</v>
      </c>
      <c r="F567" s="20">
        <v>0.18331100394636121</v>
      </c>
      <c r="G567" s="20">
        <v>0.1822128208876799</v>
      </c>
      <c r="H567" s="20">
        <v>0.20043267628108671</v>
      </c>
      <c r="I567" s="20">
        <v>9.6506351496656609E-2</v>
      </c>
      <c r="K567" s="20">
        <v>0.19663889375396429</v>
      </c>
      <c r="L567" s="20">
        <v>0.17561597127943421</v>
      </c>
      <c r="N567" s="20">
        <v>0.2068292176522295</v>
      </c>
      <c r="O567" s="20">
        <v>0.22732559922529011</v>
      </c>
      <c r="P567" s="20">
        <v>0.20565799166506801</v>
      </c>
      <c r="Q567" s="20">
        <v>0.23623402097605101</v>
      </c>
      <c r="R567" s="20">
        <v>0.16655377353437051</v>
      </c>
      <c r="S567" s="20">
        <v>0.12737178553756351</v>
      </c>
      <c r="T567" s="20">
        <v>0.2016436877804503</v>
      </c>
      <c r="U567" s="20">
        <v>0.20053403122691579</v>
      </c>
      <c r="V567" s="20">
        <v>0.18524751434944811</v>
      </c>
      <c r="W567" s="20">
        <v>0.14068049753145481</v>
      </c>
      <c r="X567" s="20">
        <v>0.23493287166467541</v>
      </c>
      <c r="Y567" s="20">
        <v>0.19099808779925281</v>
      </c>
      <c r="AA567" s="20">
        <v>0.20240941743832791</v>
      </c>
      <c r="AB567" s="20">
        <v>0.16397808344946571</v>
      </c>
      <c r="AC567" s="20">
        <v>0.1840932248347194</v>
      </c>
      <c r="AD567" s="20">
        <v>0.1913223763533039</v>
      </c>
      <c r="AF567" s="20">
        <v>0.1789560436452208</v>
      </c>
      <c r="AG567" s="20">
        <v>0.21749368323826179</v>
      </c>
      <c r="AI567" s="20">
        <v>0.1911973797576019</v>
      </c>
      <c r="AJ567" s="20">
        <v>0.2010437898882986</v>
      </c>
      <c r="AK567" s="20">
        <v>0.21124352213344511</v>
      </c>
      <c r="AL567" s="20">
        <v>0.18072491103387581</v>
      </c>
      <c r="AM567" s="20">
        <v>0.20635451654624529</v>
      </c>
      <c r="AN567" s="20">
        <v>0.17001130739349851</v>
      </c>
      <c r="AO567" s="20">
        <v>0.1375177601692138</v>
      </c>
      <c r="AP567" s="20">
        <v>9.9880235583895777E-2</v>
      </c>
      <c r="AQ567" s="20">
        <v>0.22126837686959799</v>
      </c>
      <c r="AS567" s="20">
        <v>0.18940513071098561</v>
      </c>
      <c r="AT567" s="20">
        <v>0.1178383249362059</v>
      </c>
    </row>
    <row r="568" spans="2:46" x14ac:dyDescent="0.35">
      <c r="B568" s="19" t="s">
        <v>274</v>
      </c>
      <c r="C568" s="20">
        <v>0.27631736084618758</v>
      </c>
      <c r="D568" s="20">
        <v>0.21783974559275041</v>
      </c>
      <c r="E568" s="20">
        <v>0.266049152821694</v>
      </c>
      <c r="F568" s="20">
        <v>0.25730086912612332</v>
      </c>
      <c r="G568" s="20">
        <v>0.28098425632755608</v>
      </c>
      <c r="H568" s="20">
        <v>0.29201375400695317</v>
      </c>
      <c r="I568" s="20">
        <v>0.32169644023889099</v>
      </c>
      <c r="K568" s="20">
        <v>0.28682197750313221</v>
      </c>
      <c r="L568" s="20">
        <v>0.26437127586044029</v>
      </c>
      <c r="N568" s="20">
        <v>0.32374613957914461</v>
      </c>
      <c r="O568" s="20">
        <v>0.41550341418957748</v>
      </c>
      <c r="P568" s="20">
        <v>0.2404028103957474</v>
      </c>
      <c r="Q568" s="20">
        <v>0.29096617069151348</v>
      </c>
      <c r="R568" s="20">
        <v>0.2692800094184376</v>
      </c>
      <c r="S568" s="20">
        <v>0.39443963075379251</v>
      </c>
      <c r="T568" s="20">
        <v>0.2529380023329057</v>
      </c>
      <c r="U568" s="20">
        <v>0.22985735321077569</v>
      </c>
      <c r="V568" s="20">
        <v>0.2089768585148242</v>
      </c>
      <c r="W568" s="20">
        <v>0.29797310315490899</v>
      </c>
      <c r="X568" s="20">
        <v>0.32310146331734418</v>
      </c>
      <c r="Y568" s="20">
        <v>0.17871950927669331</v>
      </c>
      <c r="AA568" s="20">
        <v>0.25331865144943372</v>
      </c>
      <c r="AB568" s="20">
        <v>0.3281268872309146</v>
      </c>
      <c r="AC568" s="20">
        <v>0.26080315083349809</v>
      </c>
      <c r="AD568" s="20">
        <v>0.26267987051455538</v>
      </c>
      <c r="AF568" s="20">
        <v>0.29062680394675439</v>
      </c>
      <c r="AG568" s="20">
        <v>0.2212710872130835</v>
      </c>
      <c r="AI568" s="20">
        <v>0.24997396346217049</v>
      </c>
      <c r="AJ568" s="20">
        <v>0.2897818135841469</v>
      </c>
      <c r="AK568" s="20">
        <v>0.31317965915019258</v>
      </c>
      <c r="AL568" s="20">
        <v>0.29536917682786812</v>
      </c>
      <c r="AM568" s="20">
        <v>0.29545043677622063</v>
      </c>
      <c r="AN568" s="20">
        <v>0.26866951347136508</v>
      </c>
      <c r="AO568" s="20">
        <v>0.17506980477601489</v>
      </c>
      <c r="AP568" s="20">
        <v>0.25948051983574161</v>
      </c>
      <c r="AQ568" s="20">
        <v>0.29933883037682141</v>
      </c>
      <c r="AS568" s="20">
        <v>0.27920308691844919</v>
      </c>
      <c r="AT568" s="20">
        <v>0.2193560565443268</v>
      </c>
    </row>
    <row r="569" spans="2:46" ht="29" x14ac:dyDescent="0.35">
      <c r="B569" s="19" t="s">
        <v>275</v>
      </c>
      <c r="C569" s="20">
        <v>0.1001071582261671</v>
      </c>
      <c r="D569" s="20">
        <v>5.8826631939531228E-2</v>
      </c>
      <c r="E569" s="20">
        <v>9.5307225153140704E-2</v>
      </c>
      <c r="F569" s="20">
        <v>9.7380086956475959E-2</v>
      </c>
      <c r="G569" s="20">
        <v>0.1005494550724805</v>
      </c>
      <c r="H569" s="20">
        <v>0.14212207203309571</v>
      </c>
      <c r="I569" s="20">
        <v>0.1054791907993234</v>
      </c>
      <c r="K569" s="20">
        <v>8.3302490059937173E-2</v>
      </c>
      <c r="L569" s="20">
        <v>0.1171388920326682</v>
      </c>
      <c r="N569" s="20">
        <v>9.4663246042375193E-2</v>
      </c>
      <c r="O569" s="20">
        <v>0.16124384832169281</v>
      </c>
      <c r="P569" s="20">
        <v>0.12860738192379759</v>
      </c>
      <c r="Q569" s="20">
        <v>7.4851469574747906E-2</v>
      </c>
      <c r="R569" s="20">
        <v>9.2933067473179559E-2</v>
      </c>
      <c r="S569" s="20">
        <v>8.9603302069205554E-2</v>
      </c>
      <c r="T569" s="20">
        <v>0.12963375594946969</v>
      </c>
      <c r="U569" s="20">
        <v>0.1047849530904041</v>
      </c>
      <c r="V569" s="20">
        <v>8.8549771127936161E-2</v>
      </c>
      <c r="W569" s="20">
        <v>0.10958343323287829</v>
      </c>
      <c r="X569" s="20">
        <v>3.8700055964084233E-2</v>
      </c>
      <c r="Y569" s="20">
        <v>0.1209926418545535</v>
      </c>
      <c r="AA569" s="20">
        <v>9.8458079306782062E-2</v>
      </c>
      <c r="AB569" s="20">
        <v>0.1006466317757707</v>
      </c>
      <c r="AC569" s="20">
        <v>8.5089238087866753E-2</v>
      </c>
      <c r="AD569" s="20">
        <v>0.1160021879187618</v>
      </c>
      <c r="AF569" s="20">
        <v>0.1026933917604084</v>
      </c>
      <c r="AG569" s="20">
        <v>8.7891920222855316E-2</v>
      </c>
      <c r="AI569" s="20">
        <v>0.1070749212649711</v>
      </c>
      <c r="AJ569" s="20">
        <v>9.4404338547720651E-2</v>
      </c>
      <c r="AK569" s="20">
        <v>8.3053983007104704E-2</v>
      </c>
      <c r="AL569" s="20">
        <v>0.102173778140006</v>
      </c>
      <c r="AM569" s="20">
        <v>8.8123924958076277E-2</v>
      </c>
      <c r="AN569" s="20">
        <v>0.1522646430307906</v>
      </c>
      <c r="AO569" s="20">
        <v>0.1071932460879251</v>
      </c>
      <c r="AP569" s="20">
        <v>0.11196804979310029</v>
      </c>
      <c r="AQ569" s="20">
        <v>0.1140725587519044</v>
      </c>
      <c r="AS569" s="20">
        <v>0.10146134385855569</v>
      </c>
      <c r="AT569" s="20">
        <v>7.337690803743524E-2</v>
      </c>
    </row>
    <row r="570" spans="2:46" ht="29" x14ac:dyDescent="0.35">
      <c r="B570" s="19" t="s">
        <v>276</v>
      </c>
      <c r="C570" s="20">
        <v>6.0763982864017463E-2</v>
      </c>
      <c r="D570" s="20">
        <v>4.8478863958573343E-2</v>
      </c>
      <c r="E570" s="20">
        <v>2.5129603770485169E-2</v>
      </c>
      <c r="F570" s="20">
        <v>5.6316881053012753E-2</v>
      </c>
      <c r="G570" s="20">
        <v>8.0968210503144372E-2</v>
      </c>
      <c r="H570" s="20">
        <v>6.2549172147100596E-2</v>
      </c>
      <c r="I570" s="20">
        <v>8.3126956066788188E-2</v>
      </c>
      <c r="K570" s="20">
        <v>6.1810251318884693E-2</v>
      </c>
      <c r="L570" s="20">
        <v>5.9835272018558393E-2</v>
      </c>
      <c r="N570" s="20">
        <v>6.1344148257728701E-2</v>
      </c>
      <c r="O570" s="20">
        <v>2.8127884440245991E-2</v>
      </c>
      <c r="P570" s="20">
        <v>5.425603281463913E-2</v>
      </c>
      <c r="Q570" s="20">
        <v>2.37888329299209E-2</v>
      </c>
      <c r="R570" s="20">
        <v>6.211242744327683E-2</v>
      </c>
      <c r="S570" s="20">
        <v>6.4785796073031601E-2</v>
      </c>
      <c r="T570" s="20">
        <v>4.4685307624402919E-2</v>
      </c>
      <c r="U570" s="20">
        <v>0.11237461996865231</v>
      </c>
      <c r="V570" s="20">
        <v>3.6100357734960453E-2</v>
      </c>
      <c r="W570" s="20">
        <v>6.489744294483106E-2</v>
      </c>
      <c r="X570" s="20">
        <v>5.8716189114847252E-2</v>
      </c>
      <c r="Y570" s="20">
        <v>7.4829655547128615E-2</v>
      </c>
      <c r="AA570" s="20">
        <v>5.077935491431089E-2</v>
      </c>
      <c r="AB570" s="20">
        <v>7.4571536321312248E-2</v>
      </c>
      <c r="AC570" s="20">
        <v>7.6548639466349835E-2</v>
      </c>
      <c r="AD570" s="20">
        <v>4.4588872090156197E-2</v>
      </c>
      <c r="AF570" s="20">
        <v>6.3482811815007673E-2</v>
      </c>
      <c r="AG570" s="20">
        <v>5.1368258440620138E-2</v>
      </c>
      <c r="AI570" s="20">
        <v>5.838240812589196E-2</v>
      </c>
      <c r="AJ570" s="20">
        <v>5.2752785686838513E-2</v>
      </c>
      <c r="AK570" s="20">
        <v>9.2170952003415477E-2</v>
      </c>
      <c r="AL570" s="20">
        <v>5.8830318551080077E-2</v>
      </c>
      <c r="AM570" s="20">
        <v>4.0401368203217568E-2</v>
      </c>
      <c r="AN570" s="20">
        <v>9.2700718050432646E-2</v>
      </c>
      <c r="AO570" s="20">
        <v>0.12963452583017901</v>
      </c>
      <c r="AP570" s="20">
        <v>5.2914014884720202E-2</v>
      </c>
      <c r="AQ570" s="20">
        <v>4.6399527893722328E-2</v>
      </c>
      <c r="AS570" s="20">
        <v>6.2208084985487418E-2</v>
      </c>
      <c r="AT570" s="20">
        <v>3.2258872425884981E-2</v>
      </c>
    </row>
    <row r="571" spans="2:46" ht="58" x14ac:dyDescent="0.35">
      <c r="B571" s="19" t="s">
        <v>277</v>
      </c>
      <c r="C571" s="20">
        <v>0.12373738565987349</v>
      </c>
      <c r="D571" s="20">
        <v>4.2077583576787009E-2</v>
      </c>
      <c r="E571" s="20">
        <v>4.0144105581761118E-2</v>
      </c>
      <c r="F571" s="20">
        <v>0.1201730363823706</v>
      </c>
      <c r="G571" s="20">
        <v>0.13332013423292091</v>
      </c>
      <c r="H571" s="20">
        <v>0.13128099774722979</v>
      </c>
      <c r="I571" s="20">
        <v>0.2288652106027311</v>
      </c>
      <c r="K571" s="20">
        <v>0.1389896213914994</v>
      </c>
      <c r="L571" s="20">
        <v>0.1087008913774149</v>
      </c>
      <c r="N571" s="20">
        <v>0.15609655287201091</v>
      </c>
      <c r="O571" s="20">
        <v>8.9588666396310593E-2</v>
      </c>
      <c r="P571" s="20">
        <v>9.3059942454200628E-2</v>
      </c>
      <c r="Q571" s="20">
        <v>7.6921945179267093E-2</v>
      </c>
      <c r="R571" s="20">
        <v>0.10619465821908</v>
      </c>
      <c r="S571" s="20">
        <v>9.7907879399807371E-2</v>
      </c>
      <c r="T571" s="20">
        <v>0.12530989461256289</v>
      </c>
      <c r="U571" s="20">
        <v>0.14001964698828559</v>
      </c>
      <c r="V571" s="20">
        <v>0.1388215901141828</v>
      </c>
      <c r="W571" s="20">
        <v>0.1649988015509766</v>
      </c>
      <c r="X571" s="20">
        <v>0.10266796030107531</v>
      </c>
      <c r="Y571" s="20">
        <v>9.4780512587801499E-2</v>
      </c>
      <c r="AA571" s="20">
        <v>0.1201139886868357</v>
      </c>
      <c r="AB571" s="20">
        <v>0.1421457409562617</v>
      </c>
      <c r="AC571" s="20">
        <v>0.11338310385422661</v>
      </c>
      <c r="AD571" s="20">
        <v>0.1192391524693546</v>
      </c>
      <c r="AF571" s="20">
        <v>0.13732258291269869</v>
      </c>
      <c r="AG571" s="20">
        <v>6.8540943015491324E-2</v>
      </c>
      <c r="AI571" s="20">
        <v>0.1052662102634592</v>
      </c>
      <c r="AJ571" s="20">
        <v>8.8885021583797699E-2</v>
      </c>
      <c r="AK571" s="20">
        <v>0.18473714770173211</v>
      </c>
      <c r="AL571" s="20">
        <v>0.103050906057676</v>
      </c>
      <c r="AM571" s="20">
        <v>0.13193304999683</v>
      </c>
      <c r="AN571" s="20">
        <v>0.14782661573390499</v>
      </c>
      <c r="AO571" s="20">
        <v>0.13393100123658999</v>
      </c>
      <c r="AP571" s="20">
        <v>0.18512062159772361</v>
      </c>
      <c r="AQ571" s="20">
        <v>0.11514470229446661</v>
      </c>
      <c r="AS571" s="20">
        <v>0.123954552010216</v>
      </c>
      <c r="AT571" s="20">
        <v>0.1194507422792372</v>
      </c>
    </row>
    <row r="572" spans="2:46" x14ac:dyDescent="0.35">
      <c r="B572" s="19" t="s">
        <v>197</v>
      </c>
      <c r="C572" s="20">
        <v>5.7466655792271587E-2</v>
      </c>
      <c r="D572" s="20">
        <v>5.3529198905879448E-2</v>
      </c>
      <c r="E572" s="20">
        <v>3.093741179497898E-2</v>
      </c>
      <c r="F572" s="20">
        <v>6.3734361536394668E-2</v>
      </c>
      <c r="G572" s="20">
        <v>5.2946008513221711E-2</v>
      </c>
      <c r="H572" s="20">
        <v>5.2219504028110403E-2</v>
      </c>
      <c r="I572" s="20">
        <v>8.1895831081906373E-2</v>
      </c>
      <c r="K572" s="20">
        <v>4.2532801706466873E-2</v>
      </c>
      <c r="L572" s="20">
        <v>7.2540385820518444E-2</v>
      </c>
      <c r="N572" s="20">
        <v>3.9178915536870043E-2</v>
      </c>
      <c r="O572" s="20">
        <v>0</v>
      </c>
      <c r="P572" s="20">
        <v>0</v>
      </c>
      <c r="Q572" s="20">
        <v>7.1349111010386448E-2</v>
      </c>
      <c r="R572" s="20">
        <v>4.5935217838801091E-2</v>
      </c>
      <c r="S572" s="20">
        <v>0.1072712013418783</v>
      </c>
      <c r="T572" s="20">
        <v>8.5787825041415966E-2</v>
      </c>
      <c r="U572" s="20">
        <v>3.8854108542299377E-2</v>
      </c>
      <c r="V572" s="20">
        <v>7.4946290631268841E-2</v>
      </c>
      <c r="W572" s="20">
        <v>4.5156956765418019E-2</v>
      </c>
      <c r="X572" s="20">
        <v>5.6690147608664261E-2</v>
      </c>
      <c r="Y572" s="20">
        <v>8.1393964922892914E-2</v>
      </c>
      <c r="AA572" s="20">
        <v>3.6859688810417547E-2</v>
      </c>
      <c r="AB572" s="20">
        <v>7.9463673826679251E-2</v>
      </c>
      <c r="AC572" s="20">
        <v>4.7741196662125347E-2</v>
      </c>
      <c r="AD572" s="20">
        <v>6.6652538143085374E-2</v>
      </c>
      <c r="AF572" s="20">
        <v>5.6768324667301619E-2</v>
      </c>
      <c r="AG572" s="20">
        <v>6.144977374145124E-2</v>
      </c>
      <c r="AI572" s="20">
        <v>2.8572391160082089E-2</v>
      </c>
      <c r="AJ572" s="20">
        <v>2.7026987065476248E-2</v>
      </c>
      <c r="AK572" s="20">
        <v>2.6608679444132029E-2</v>
      </c>
      <c r="AL572" s="20">
        <v>4.4060630691917881E-2</v>
      </c>
      <c r="AM572" s="20">
        <v>5.874414651968754E-2</v>
      </c>
      <c r="AN572" s="20">
        <v>2.7415982302019661E-2</v>
      </c>
      <c r="AO572" s="20">
        <v>0.11246616347159499</v>
      </c>
      <c r="AP572" s="20">
        <v>0.18948049315842991</v>
      </c>
      <c r="AQ572" s="20">
        <v>3.3714972780173123E-2</v>
      </c>
      <c r="AS572" s="20">
        <v>4.8325601781755177E-2</v>
      </c>
      <c r="AT572" s="20">
        <v>0.23790178584073959</v>
      </c>
    </row>
    <row r="574" spans="2:46" ht="333.5" x14ac:dyDescent="0.35">
      <c r="B574" s="17" t="s">
        <v>284</v>
      </c>
    </row>
    <row r="575" spans="2:46" ht="29" x14ac:dyDescent="0.35">
      <c r="B575" s="18" t="s">
        <v>19</v>
      </c>
    </row>
    <row r="576" spans="2:46" ht="29" x14ac:dyDescent="0.35">
      <c r="B576" s="19" t="s">
        <v>272</v>
      </c>
      <c r="C576" s="20">
        <v>8.5495920176184445E-2</v>
      </c>
      <c r="D576" s="20">
        <v>0.1058037737397311</v>
      </c>
      <c r="E576" s="20">
        <v>0.12657348981930119</v>
      </c>
      <c r="F576" s="20">
        <v>8.3269450443997139E-2</v>
      </c>
      <c r="G576" s="20">
        <v>9.4937871083639047E-2</v>
      </c>
      <c r="H576" s="20">
        <v>5.3980943175335333E-2</v>
      </c>
      <c r="I576" s="20">
        <v>5.5145325505565293E-2</v>
      </c>
      <c r="K576" s="20">
        <v>8.670511728363875E-2</v>
      </c>
      <c r="L576" s="20">
        <v>8.4452602394586143E-2</v>
      </c>
      <c r="N576" s="20">
        <v>6.6610983224092229E-2</v>
      </c>
      <c r="O576" s="20">
        <v>5.8183915862848427E-2</v>
      </c>
      <c r="P576" s="20">
        <v>0.13501488095017339</v>
      </c>
      <c r="Q576" s="20">
        <v>0.14061164996875719</v>
      </c>
      <c r="R576" s="20">
        <v>0.1280474898255039</v>
      </c>
      <c r="S576" s="20">
        <v>5.2362525687261588E-2</v>
      </c>
      <c r="T576" s="20">
        <v>4.7226455121074352E-2</v>
      </c>
      <c r="U576" s="20">
        <v>9.3091298996000493E-2</v>
      </c>
      <c r="V576" s="20">
        <v>9.885617254520758E-2</v>
      </c>
      <c r="W576" s="20">
        <v>4.3792021524274943E-2</v>
      </c>
      <c r="X576" s="20">
        <v>5.7308285702291392E-2</v>
      </c>
      <c r="Y576" s="20">
        <v>0.14299614371127739</v>
      </c>
      <c r="AA576" s="20">
        <v>0.1251294697507678</v>
      </c>
      <c r="AB576" s="20">
        <v>3.4857903813967757E-2</v>
      </c>
      <c r="AC576" s="20">
        <v>6.9223308157063193E-2</v>
      </c>
      <c r="AD576" s="20">
        <v>0.10515683247836199</v>
      </c>
      <c r="AF576" s="20">
        <v>7.4361795879791831E-2</v>
      </c>
      <c r="AG576" s="20">
        <v>0.1182438999098727</v>
      </c>
      <c r="AI576" s="20">
        <v>8.8020839278087015E-2</v>
      </c>
      <c r="AJ576" s="20">
        <v>0.1203647532083159</v>
      </c>
      <c r="AK576" s="20">
        <v>2.6536719159207769E-2</v>
      </c>
      <c r="AL576" s="20">
        <v>5.3851012795983047E-2</v>
      </c>
      <c r="AM576" s="20">
        <v>9.3544396677087444E-2</v>
      </c>
      <c r="AN576" s="20">
        <v>0.1488699769165451</v>
      </c>
      <c r="AO576" s="20">
        <v>9.6814830643501104E-2</v>
      </c>
      <c r="AP576" s="20">
        <v>1.123678288867495E-2</v>
      </c>
      <c r="AQ576" s="20">
        <v>8.7676306545543037E-2</v>
      </c>
      <c r="AS576" s="20">
        <v>8.53805447674965E-2</v>
      </c>
      <c r="AT576" s="20">
        <v>8.7773313663527086E-2</v>
      </c>
    </row>
    <row r="577" spans="2:46" ht="29" x14ac:dyDescent="0.35">
      <c r="B577" s="19" t="s">
        <v>273</v>
      </c>
      <c r="C577" s="20">
        <v>0.17695442800667319</v>
      </c>
      <c r="D577" s="20">
        <v>0.28233038617860878</v>
      </c>
      <c r="E577" s="20">
        <v>0.28896930425584327</v>
      </c>
      <c r="F577" s="20">
        <v>0.17765804709618921</v>
      </c>
      <c r="G577" s="20">
        <v>0.16810795512232229</v>
      </c>
      <c r="H577" s="20">
        <v>6.373483033589164E-2</v>
      </c>
      <c r="I577" s="20">
        <v>0.10052691491467761</v>
      </c>
      <c r="K577" s="20">
        <v>0.18310044680191481</v>
      </c>
      <c r="L577" s="20">
        <v>0.17114517043150851</v>
      </c>
      <c r="N577" s="20">
        <v>0.1120170771745324</v>
      </c>
      <c r="O577" s="20">
        <v>0.20819566635264899</v>
      </c>
      <c r="P577" s="20">
        <v>0.20841083444603309</v>
      </c>
      <c r="Q577" s="20">
        <v>0.22789021015079761</v>
      </c>
      <c r="R577" s="20">
        <v>0.21896882734941051</v>
      </c>
      <c r="S577" s="20">
        <v>0.20780026295748949</v>
      </c>
      <c r="T577" s="20">
        <v>0.18743183755991311</v>
      </c>
      <c r="U577" s="20">
        <v>0.2088504728098442</v>
      </c>
      <c r="V577" s="20">
        <v>0.21366804226126129</v>
      </c>
      <c r="W577" s="20">
        <v>0.14603929250390471</v>
      </c>
      <c r="X577" s="20">
        <v>0.1142769826131606</v>
      </c>
      <c r="Y577" s="20">
        <v>0.13345823778900859</v>
      </c>
      <c r="AA577" s="20">
        <v>0.19918032782335451</v>
      </c>
      <c r="AB577" s="20">
        <v>0.13913255627420579</v>
      </c>
      <c r="AC577" s="20">
        <v>0.21588915590207769</v>
      </c>
      <c r="AD577" s="20">
        <v>0.15528674055057909</v>
      </c>
      <c r="AF577" s="20">
        <v>0.15354687371851261</v>
      </c>
      <c r="AG577" s="20">
        <v>0.26850184369409819</v>
      </c>
      <c r="AI577" s="20">
        <v>0.20356899808512499</v>
      </c>
      <c r="AJ577" s="20">
        <v>0.25992993720724122</v>
      </c>
      <c r="AK577" s="20">
        <v>0.1244544862002593</v>
      </c>
      <c r="AL577" s="20">
        <v>0.22692341593451551</v>
      </c>
      <c r="AM577" s="20">
        <v>0.15779752115576559</v>
      </c>
      <c r="AN577" s="20">
        <v>5.3659466464231587E-2</v>
      </c>
      <c r="AO577" s="20">
        <v>0.11924083464882421</v>
      </c>
      <c r="AP577" s="20">
        <v>7.0671964976321167E-2</v>
      </c>
      <c r="AQ577" s="20">
        <v>0.1467378463939123</v>
      </c>
      <c r="AS577" s="20">
        <v>0.17969592786307309</v>
      </c>
      <c r="AT577" s="20">
        <v>0.12284000284866819</v>
      </c>
    </row>
    <row r="578" spans="2:46" x14ac:dyDescent="0.35">
      <c r="B578" s="19" t="s">
        <v>274</v>
      </c>
      <c r="C578" s="20">
        <v>0.2087612190637621</v>
      </c>
      <c r="D578" s="20">
        <v>0.22083635181499189</v>
      </c>
      <c r="E578" s="20">
        <v>0.20873623235715991</v>
      </c>
      <c r="F578" s="20">
        <v>0.1780231713248327</v>
      </c>
      <c r="G578" s="20">
        <v>0.17124300682825561</v>
      </c>
      <c r="H578" s="20">
        <v>0.24685288757903409</v>
      </c>
      <c r="I578" s="20">
        <v>0.23042754745604629</v>
      </c>
      <c r="K578" s="20">
        <v>0.22643765959487991</v>
      </c>
      <c r="L578" s="20">
        <v>0.19146328160727191</v>
      </c>
      <c r="N578" s="20">
        <v>0.25981176049068661</v>
      </c>
      <c r="O578" s="20">
        <v>0.35957147203110928</v>
      </c>
      <c r="P578" s="20">
        <v>0.14520189295394101</v>
      </c>
      <c r="Q578" s="20">
        <v>0.2416534012990795</v>
      </c>
      <c r="R578" s="20">
        <v>0.1710754814435072</v>
      </c>
      <c r="S578" s="20">
        <v>0.2125058305028143</v>
      </c>
      <c r="T578" s="20">
        <v>0.19470928359321091</v>
      </c>
      <c r="U578" s="20">
        <v>0.1520978683158109</v>
      </c>
      <c r="V578" s="20">
        <v>0.14507587419056281</v>
      </c>
      <c r="W578" s="20">
        <v>0.21755433922771569</v>
      </c>
      <c r="X578" s="20">
        <v>0.28672431051574182</v>
      </c>
      <c r="Y578" s="20">
        <v>0.23764899554494021</v>
      </c>
      <c r="AA578" s="20">
        <v>0.19861174399613521</v>
      </c>
      <c r="AB578" s="20">
        <v>0.229136221820532</v>
      </c>
      <c r="AC578" s="20">
        <v>0.20283143330481179</v>
      </c>
      <c r="AD578" s="20">
        <v>0.20501471810391189</v>
      </c>
      <c r="AF578" s="20">
        <v>0.22890400691401139</v>
      </c>
      <c r="AG578" s="20">
        <v>0.1339655236246845</v>
      </c>
      <c r="AI578" s="20">
        <v>0.2086564684625398</v>
      </c>
      <c r="AJ578" s="20">
        <v>0.18411470343802019</v>
      </c>
      <c r="AK578" s="20">
        <v>0.2383255101035979</v>
      </c>
      <c r="AL578" s="20">
        <v>0.21072704588691779</v>
      </c>
      <c r="AM578" s="20">
        <v>0.20803030239170631</v>
      </c>
      <c r="AN578" s="20">
        <v>0.20824464060455489</v>
      </c>
      <c r="AO578" s="20">
        <v>0.17494576252116459</v>
      </c>
      <c r="AP578" s="20">
        <v>0.20755078426048371</v>
      </c>
      <c r="AQ578" s="20">
        <v>0.32580370086215171</v>
      </c>
      <c r="AS578" s="20">
        <v>0.20790677561500059</v>
      </c>
      <c r="AT578" s="20">
        <v>0.22562706567389779</v>
      </c>
    </row>
    <row r="579" spans="2:46" ht="29" x14ac:dyDescent="0.35">
      <c r="B579" s="19" t="s">
        <v>275</v>
      </c>
      <c r="C579" s="20">
        <v>0.19072994910853319</v>
      </c>
      <c r="D579" s="20">
        <v>0.17563394312713779</v>
      </c>
      <c r="E579" s="20">
        <v>0.17643910377077429</v>
      </c>
      <c r="F579" s="20">
        <v>0.24752918642213231</v>
      </c>
      <c r="G579" s="20">
        <v>0.1669278180588506</v>
      </c>
      <c r="H579" s="20">
        <v>0.23813350841573841</v>
      </c>
      <c r="I579" s="20">
        <v>0.15575659299593811</v>
      </c>
      <c r="K579" s="20">
        <v>0.18977121181323511</v>
      </c>
      <c r="L579" s="20">
        <v>0.19009963925640119</v>
      </c>
      <c r="N579" s="20">
        <v>0.19075465209420919</v>
      </c>
      <c r="O579" s="20">
        <v>0.15689990226818659</v>
      </c>
      <c r="P579" s="20">
        <v>0.22029781850009539</v>
      </c>
      <c r="Q579" s="20">
        <v>0.19115512833988599</v>
      </c>
      <c r="R579" s="20">
        <v>0.16665254472784</v>
      </c>
      <c r="S579" s="20">
        <v>0.19839006950907209</v>
      </c>
      <c r="T579" s="20">
        <v>0.29103959311608663</v>
      </c>
      <c r="U579" s="20">
        <v>0.18140063473998549</v>
      </c>
      <c r="V579" s="20">
        <v>0.15957695632213759</v>
      </c>
      <c r="W579" s="20">
        <v>0.1765456817441626</v>
      </c>
      <c r="X579" s="20">
        <v>0.23688823660973909</v>
      </c>
      <c r="Y579" s="20">
        <v>0.15472545676327071</v>
      </c>
      <c r="AA579" s="20">
        <v>0.18826429784918999</v>
      </c>
      <c r="AB579" s="20">
        <v>0.19894139925362669</v>
      </c>
      <c r="AC579" s="20">
        <v>0.17744385264549101</v>
      </c>
      <c r="AD579" s="20">
        <v>0.19575626902558099</v>
      </c>
      <c r="AF579" s="20">
        <v>0.18340493847564501</v>
      </c>
      <c r="AG579" s="20">
        <v>0.2194714270283008</v>
      </c>
      <c r="AI579" s="20">
        <v>0.22102744061453741</v>
      </c>
      <c r="AJ579" s="20">
        <v>0.1771062608759352</v>
      </c>
      <c r="AK579" s="20">
        <v>0.20470543147212411</v>
      </c>
      <c r="AL579" s="20">
        <v>0.23383860732675041</v>
      </c>
      <c r="AM579" s="20">
        <v>0.186945418474882</v>
      </c>
      <c r="AN579" s="20">
        <v>0.21129706050860719</v>
      </c>
      <c r="AO579" s="20">
        <v>0.15296386674806631</v>
      </c>
      <c r="AP579" s="20">
        <v>0.18102121862776779</v>
      </c>
      <c r="AQ579" s="20">
        <v>0.16478345322022589</v>
      </c>
      <c r="AS579" s="20">
        <v>0.19308829943599981</v>
      </c>
      <c r="AT579" s="20">
        <v>0.14417850684085401</v>
      </c>
    </row>
    <row r="580" spans="2:46" ht="29" x14ac:dyDescent="0.35">
      <c r="B580" s="19" t="s">
        <v>276</v>
      </c>
      <c r="C580" s="20">
        <v>0.1234811756055522</v>
      </c>
      <c r="D580" s="20">
        <v>0.10942696312164089</v>
      </c>
      <c r="E580" s="20">
        <v>0.11207547099790641</v>
      </c>
      <c r="F580" s="20">
        <v>0.1025891959136479</v>
      </c>
      <c r="G580" s="20">
        <v>0.14670168873847339</v>
      </c>
      <c r="H580" s="20">
        <v>0.14159953419432819</v>
      </c>
      <c r="I580" s="20">
        <v>0.12907249619251349</v>
      </c>
      <c r="K580" s="20">
        <v>0.1198753451542451</v>
      </c>
      <c r="L580" s="20">
        <v>0.1273362304530167</v>
      </c>
      <c r="N580" s="20">
        <v>0.140650439001896</v>
      </c>
      <c r="O580" s="20">
        <v>0.12756037708889589</v>
      </c>
      <c r="P580" s="20">
        <v>0.1806515222069594</v>
      </c>
      <c r="Q580" s="20">
        <v>4.9312932040811108E-2</v>
      </c>
      <c r="R580" s="20">
        <v>0.1179976307640415</v>
      </c>
      <c r="S580" s="20">
        <v>0.1132606559494244</v>
      </c>
      <c r="T580" s="20">
        <v>9.0998094478361602E-2</v>
      </c>
      <c r="U580" s="20">
        <v>0.1259293320688494</v>
      </c>
      <c r="V580" s="20">
        <v>0.1416675630440912</v>
      </c>
      <c r="W580" s="20">
        <v>0.13507196028735491</v>
      </c>
      <c r="X580" s="20">
        <v>9.7356577585146833E-2</v>
      </c>
      <c r="Y580" s="20">
        <v>0.1230835023432528</v>
      </c>
      <c r="AA580" s="20">
        <v>0.1047808506878774</v>
      </c>
      <c r="AB580" s="20">
        <v>0.13618083221802721</v>
      </c>
      <c r="AC580" s="20">
        <v>0.13404058056554541</v>
      </c>
      <c r="AD580" s="20">
        <v>0.1242187610821635</v>
      </c>
      <c r="AF580" s="20">
        <v>0.1314970341355772</v>
      </c>
      <c r="AG580" s="20">
        <v>9.4584088626793072E-2</v>
      </c>
      <c r="AI580" s="20">
        <v>9.7917625834783834E-2</v>
      </c>
      <c r="AJ580" s="20">
        <v>0.112205165137279</v>
      </c>
      <c r="AK580" s="20">
        <v>0.15360849620790121</v>
      </c>
      <c r="AL580" s="20">
        <v>0.14340408037883351</v>
      </c>
      <c r="AM580" s="20">
        <v>0.1070565212721082</v>
      </c>
      <c r="AN580" s="20">
        <v>0.15040951137346359</v>
      </c>
      <c r="AO580" s="20">
        <v>0.1839285424814017</v>
      </c>
      <c r="AP580" s="20">
        <v>0.14407550747706321</v>
      </c>
      <c r="AQ580" s="20">
        <v>9.4103157057248921E-2</v>
      </c>
      <c r="AS580" s="20">
        <v>0.12567317735835709</v>
      </c>
      <c r="AT580" s="20">
        <v>8.0213285395211137E-2</v>
      </c>
    </row>
    <row r="581" spans="2:46" ht="58" x14ac:dyDescent="0.35">
      <c r="B581" s="19" t="s">
        <v>277</v>
      </c>
      <c r="C581" s="20">
        <v>0.17045774088490201</v>
      </c>
      <c r="D581" s="20">
        <v>5.334210818314359E-2</v>
      </c>
      <c r="E581" s="20">
        <v>6.1023513523497587E-2</v>
      </c>
      <c r="F581" s="20">
        <v>0.17225742812126171</v>
      </c>
      <c r="G581" s="20">
        <v>0.19933703613375289</v>
      </c>
      <c r="H581" s="20">
        <v>0.2097520772192919</v>
      </c>
      <c r="I581" s="20">
        <v>0.27951157686576672</v>
      </c>
      <c r="K581" s="20">
        <v>0.16630542287173999</v>
      </c>
      <c r="L581" s="20">
        <v>0.1749526096113253</v>
      </c>
      <c r="N581" s="20">
        <v>0.20851549556648849</v>
      </c>
      <c r="O581" s="20">
        <v>8.9588666396310593E-2</v>
      </c>
      <c r="P581" s="20">
        <v>0.1104230509427976</v>
      </c>
      <c r="Q581" s="20">
        <v>5.7400393452849141E-2</v>
      </c>
      <c r="R581" s="20">
        <v>0.1600687365690503</v>
      </c>
      <c r="S581" s="20">
        <v>0.14153919701490669</v>
      </c>
      <c r="T581" s="20">
        <v>0.13862006278517799</v>
      </c>
      <c r="U581" s="20">
        <v>0.20796719184374199</v>
      </c>
      <c r="V581" s="20">
        <v>0.18748159337080661</v>
      </c>
      <c r="W581" s="20">
        <v>0.21879160706795489</v>
      </c>
      <c r="X581" s="20">
        <v>0.16693133223426829</v>
      </c>
      <c r="Y581" s="20">
        <v>0.16737741128991071</v>
      </c>
      <c r="AA581" s="20">
        <v>0.15660179797551119</v>
      </c>
      <c r="AB581" s="20">
        <v>0.2086297198816349</v>
      </c>
      <c r="AC581" s="20">
        <v>0.162560776670954</v>
      </c>
      <c r="AD581" s="20">
        <v>0.15567082335241181</v>
      </c>
      <c r="AF581" s="20">
        <v>0.18190105534798801</v>
      </c>
      <c r="AG581" s="20">
        <v>0.12907963708840581</v>
      </c>
      <c r="AI581" s="20">
        <v>0.15289514935298071</v>
      </c>
      <c r="AJ581" s="20">
        <v>0.13827807672245909</v>
      </c>
      <c r="AK581" s="20">
        <v>0.19884011064193419</v>
      </c>
      <c r="AL581" s="20">
        <v>9.5835719835440855E-2</v>
      </c>
      <c r="AM581" s="20">
        <v>0.2136634889089902</v>
      </c>
      <c r="AN581" s="20">
        <v>0.2275193441325975</v>
      </c>
      <c r="AO581" s="20">
        <v>0.18487343063180309</v>
      </c>
      <c r="AP581" s="20">
        <v>0.20866778961823951</v>
      </c>
      <c r="AQ581" s="20">
        <v>0.1464623973367063</v>
      </c>
      <c r="AS581" s="20">
        <v>0.17125521247662451</v>
      </c>
      <c r="AT581" s="20">
        <v>0.154716460919059</v>
      </c>
    </row>
    <row r="582" spans="2:46" x14ac:dyDescent="0.35">
      <c r="B582" s="19" t="s">
        <v>197</v>
      </c>
      <c r="C582" s="20">
        <v>4.4119567154393011E-2</v>
      </c>
      <c r="D582" s="20">
        <v>5.262647383474596E-2</v>
      </c>
      <c r="E582" s="20">
        <v>2.618288527551715E-2</v>
      </c>
      <c r="F582" s="20">
        <v>3.8673520677938993E-2</v>
      </c>
      <c r="G582" s="20">
        <v>5.2744624034706117E-2</v>
      </c>
      <c r="H582" s="20">
        <v>4.5946219080380393E-2</v>
      </c>
      <c r="I582" s="20">
        <v>4.955954606949247E-2</v>
      </c>
      <c r="K582" s="20">
        <v>2.7804796480346249E-2</v>
      </c>
      <c r="L582" s="20">
        <v>6.0550466245890243E-2</v>
      </c>
      <c r="N582" s="20">
        <v>2.163959244809498E-2</v>
      </c>
      <c r="O582" s="20">
        <v>0</v>
      </c>
      <c r="P582" s="20">
        <v>0</v>
      </c>
      <c r="Q582" s="20">
        <v>9.1976284747819562E-2</v>
      </c>
      <c r="R582" s="20">
        <v>3.7189289320646787E-2</v>
      </c>
      <c r="S582" s="20">
        <v>7.4141458379031397E-2</v>
      </c>
      <c r="T582" s="20">
        <v>4.9974673346175197E-2</v>
      </c>
      <c r="U582" s="20">
        <v>3.0663201225767371E-2</v>
      </c>
      <c r="V582" s="20">
        <v>5.3673798265932937E-2</v>
      </c>
      <c r="W582" s="20">
        <v>6.2205097644632057E-2</v>
      </c>
      <c r="X582" s="20">
        <v>4.0514274739652183E-2</v>
      </c>
      <c r="Y582" s="20">
        <v>4.0710252558339363E-2</v>
      </c>
      <c r="AA582" s="20">
        <v>2.7431511917163951E-2</v>
      </c>
      <c r="AB582" s="20">
        <v>5.312136673800559E-2</v>
      </c>
      <c r="AC582" s="20">
        <v>3.8010892754056932E-2</v>
      </c>
      <c r="AD582" s="20">
        <v>5.8895855406990563E-2</v>
      </c>
      <c r="AF582" s="20">
        <v>4.6384295528474007E-2</v>
      </c>
      <c r="AG582" s="20">
        <v>3.6153580027844731E-2</v>
      </c>
      <c r="AI582" s="20">
        <v>2.7913478371946378E-2</v>
      </c>
      <c r="AJ582" s="20">
        <v>8.001103410749404E-3</v>
      </c>
      <c r="AK582" s="20">
        <v>5.3529246214975533E-2</v>
      </c>
      <c r="AL582" s="20">
        <v>3.5420117841558983E-2</v>
      </c>
      <c r="AM582" s="20">
        <v>3.29623511194602E-2</v>
      </c>
      <c r="AN582" s="20">
        <v>0</v>
      </c>
      <c r="AO582" s="20">
        <v>8.7232732325239093E-2</v>
      </c>
      <c r="AP582" s="20">
        <v>0.17677595215144981</v>
      </c>
      <c r="AQ582" s="20">
        <v>3.4433138584211972E-2</v>
      </c>
      <c r="AS582" s="20">
        <v>3.7000062483448309E-2</v>
      </c>
      <c r="AT582" s="20">
        <v>0.18465136465878279</v>
      </c>
    </row>
    <row r="584" spans="2:46" ht="333.5" x14ac:dyDescent="0.35">
      <c r="B584" s="17" t="s">
        <v>285</v>
      </c>
    </row>
    <row r="585" spans="2:46" ht="29" x14ac:dyDescent="0.35">
      <c r="B585" s="18" t="s">
        <v>19</v>
      </c>
    </row>
    <row r="586" spans="2:46" ht="29" x14ac:dyDescent="0.35">
      <c r="B586" s="19" t="s">
        <v>272</v>
      </c>
      <c r="C586" s="20">
        <v>6.0590574286235467E-2</v>
      </c>
      <c r="D586" s="20">
        <v>5.5990368043047203E-2</v>
      </c>
      <c r="E586" s="20">
        <v>0.1215956765263958</v>
      </c>
      <c r="F586" s="20">
        <v>5.12827552767499E-2</v>
      </c>
      <c r="G586" s="20">
        <v>5.7501457028168688E-2</v>
      </c>
      <c r="H586" s="20">
        <v>2.7949125841855861E-2</v>
      </c>
      <c r="I586" s="20">
        <v>4.547136517955358E-2</v>
      </c>
      <c r="K586" s="20">
        <v>5.039112282232764E-2</v>
      </c>
      <c r="L586" s="20">
        <v>7.0927509868163416E-2</v>
      </c>
      <c r="N586" s="20">
        <v>1.8622343091187241E-2</v>
      </c>
      <c r="O586" s="20">
        <v>5.8183915862848427E-2</v>
      </c>
      <c r="P586" s="20">
        <v>4.8850037667360929E-2</v>
      </c>
      <c r="Q586" s="20">
        <v>9.0472325293355013E-2</v>
      </c>
      <c r="R586" s="20">
        <v>0.10362638165549071</v>
      </c>
      <c r="S586" s="20">
        <v>6.6193602428884266E-2</v>
      </c>
      <c r="T586" s="20">
        <v>1.127361787625116E-2</v>
      </c>
      <c r="U586" s="20">
        <v>0.13948379724914001</v>
      </c>
      <c r="V586" s="20">
        <v>7.2065237386118308E-2</v>
      </c>
      <c r="W586" s="20">
        <v>1.982257093423561E-2</v>
      </c>
      <c r="X586" s="20">
        <v>7.1358450283451988E-2</v>
      </c>
      <c r="Y586" s="20">
        <v>4.6476331300468451E-2</v>
      </c>
      <c r="AA586" s="20">
        <v>8.2492757614686482E-2</v>
      </c>
      <c r="AB586" s="20">
        <v>3.0474606949308019E-2</v>
      </c>
      <c r="AC586" s="20">
        <v>5.3788040117416551E-2</v>
      </c>
      <c r="AD586" s="20">
        <v>7.2751499056668917E-2</v>
      </c>
      <c r="AF586" s="20">
        <v>4.4994640751535968E-2</v>
      </c>
      <c r="AG586" s="20">
        <v>0.1232766142277326</v>
      </c>
      <c r="AI586" s="20">
        <v>6.6718421031189509E-2</v>
      </c>
      <c r="AJ586" s="20">
        <v>9.0903847600022777E-2</v>
      </c>
      <c r="AK586" s="20">
        <v>3.1077841713775499E-2</v>
      </c>
      <c r="AL586" s="20">
        <v>5.6312617209878742E-2</v>
      </c>
      <c r="AM586" s="20">
        <v>6.5261546249551786E-2</v>
      </c>
      <c r="AN586" s="20">
        <v>2.9752784760096459E-2</v>
      </c>
      <c r="AO586" s="20">
        <v>3.6229312302748562E-2</v>
      </c>
      <c r="AP586" s="20">
        <v>2.0238810387279579E-2</v>
      </c>
      <c r="AQ586" s="20">
        <v>5.8335461423544142E-2</v>
      </c>
      <c r="AS586" s="20">
        <v>6.0785183855301683E-2</v>
      </c>
      <c r="AT586" s="20">
        <v>5.6749178877922288E-2</v>
      </c>
    </row>
    <row r="587" spans="2:46" ht="29" x14ac:dyDescent="0.35">
      <c r="B587" s="19" t="s">
        <v>273</v>
      </c>
      <c r="C587" s="20">
        <v>8.1804272315883123E-2</v>
      </c>
      <c r="D587" s="20">
        <v>0.13897252494500309</v>
      </c>
      <c r="E587" s="20">
        <v>9.6272655400556587E-2</v>
      </c>
      <c r="F587" s="20">
        <v>0.10789726423837839</v>
      </c>
      <c r="G587" s="20">
        <v>0.1232979877496601</v>
      </c>
      <c r="H587" s="20">
        <v>1.7703209408227321E-2</v>
      </c>
      <c r="I587" s="20">
        <v>2.32745274803236E-2</v>
      </c>
      <c r="K587" s="20">
        <v>8.8844140323854723E-2</v>
      </c>
      <c r="L587" s="20">
        <v>7.4912518782754386E-2</v>
      </c>
      <c r="N587" s="20">
        <v>2.8143321858545879E-2</v>
      </c>
      <c r="O587" s="20">
        <v>7.7599417747008431E-2</v>
      </c>
      <c r="P587" s="20">
        <v>9.8061958474197547E-2</v>
      </c>
      <c r="Q587" s="20">
        <v>0.1676137367354576</v>
      </c>
      <c r="R587" s="20">
        <v>0.1115103910889674</v>
      </c>
      <c r="S587" s="20">
        <v>4.8592276795972493E-2</v>
      </c>
      <c r="T587" s="20">
        <v>8.7233455180642072E-2</v>
      </c>
      <c r="U587" s="20">
        <v>6.5684487671759439E-2</v>
      </c>
      <c r="V587" s="20">
        <v>0.1374796865073096</v>
      </c>
      <c r="W587" s="20">
        <v>3.9148209576058808E-2</v>
      </c>
      <c r="X587" s="20">
        <v>3.5934653724588837E-2</v>
      </c>
      <c r="Y587" s="20">
        <v>0.1347054906542485</v>
      </c>
      <c r="AA587" s="20">
        <v>8.1326536704631747E-2</v>
      </c>
      <c r="AB587" s="20">
        <v>5.1055379602046168E-2</v>
      </c>
      <c r="AC587" s="20">
        <v>0.1087070571602288</v>
      </c>
      <c r="AD587" s="20">
        <v>8.8159359488707872E-2</v>
      </c>
      <c r="AF587" s="20">
        <v>6.9292763397095697E-2</v>
      </c>
      <c r="AG587" s="20">
        <v>0.1242493179368588</v>
      </c>
      <c r="AI587" s="20">
        <v>0.13294979517486391</v>
      </c>
      <c r="AJ587" s="20">
        <v>0.113010164231351</v>
      </c>
      <c r="AK587" s="20">
        <v>7.036852313176116E-2</v>
      </c>
      <c r="AL587" s="20">
        <v>6.2919909743191949E-2</v>
      </c>
      <c r="AM587" s="20">
        <v>7.7618571785654469E-2</v>
      </c>
      <c r="AN587" s="20">
        <v>2.734373342652242E-2</v>
      </c>
      <c r="AO587" s="20">
        <v>6.6114410738604107E-2</v>
      </c>
      <c r="AP587" s="20">
        <v>2.1842432564874639E-2</v>
      </c>
      <c r="AQ587" s="20">
        <v>4.6471734008446522E-2</v>
      </c>
      <c r="AS587" s="20">
        <v>8.0407289437298066E-2</v>
      </c>
      <c r="AT587" s="20">
        <v>0.1093792967149278</v>
      </c>
    </row>
    <row r="588" spans="2:46" x14ac:dyDescent="0.35">
      <c r="B588" s="19" t="s">
        <v>274</v>
      </c>
      <c r="C588" s="20">
        <v>0.1584519717431157</v>
      </c>
      <c r="D588" s="20">
        <v>0.15859571802009481</v>
      </c>
      <c r="E588" s="20">
        <v>0.2071510008538533</v>
      </c>
      <c r="F588" s="20">
        <v>0.14193607991742241</v>
      </c>
      <c r="G588" s="20">
        <v>0.10396933573035221</v>
      </c>
      <c r="H588" s="20">
        <v>0.16815928027471799</v>
      </c>
      <c r="I588" s="20">
        <v>0.1682523628318591</v>
      </c>
      <c r="K588" s="20">
        <v>0.19609301355211051</v>
      </c>
      <c r="L588" s="20">
        <v>0.12105455975647419</v>
      </c>
      <c r="N588" s="20">
        <v>0.21285005707128979</v>
      </c>
      <c r="O588" s="20">
        <v>0.2130032274622144</v>
      </c>
      <c r="P588" s="20">
        <v>5.2765781073930373E-2</v>
      </c>
      <c r="Q588" s="20">
        <v>0.2583132778069594</v>
      </c>
      <c r="R588" s="20">
        <v>0.1199183029288573</v>
      </c>
      <c r="S588" s="20">
        <v>0.24598775715732701</v>
      </c>
      <c r="T588" s="20">
        <v>0.19612753009723469</v>
      </c>
      <c r="U588" s="20">
        <v>0.12840084778279559</v>
      </c>
      <c r="V588" s="20">
        <v>9.8168600080171781E-2</v>
      </c>
      <c r="W588" s="20">
        <v>0.17485827797258791</v>
      </c>
      <c r="X588" s="20">
        <v>0.12819829224757631</v>
      </c>
      <c r="Y588" s="20">
        <v>0.1429590988149213</v>
      </c>
      <c r="AA588" s="20">
        <v>0.18930619383752731</v>
      </c>
      <c r="AB588" s="20">
        <v>0.14056743945151659</v>
      </c>
      <c r="AC588" s="20">
        <v>0.17016795134809609</v>
      </c>
      <c r="AD588" s="20">
        <v>0.12982795932251209</v>
      </c>
      <c r="AF588" s="20">
        <v>0.16069840539050931</v>
      </c>
      <c r="AG588" s="20">
        <v>0.14862979037039439</v>
      </c>
      <c r="AI588" s="20">
        <v>0.14683389817230999</v>
      </c>
      <c r="AJ588" s="20">
        <v>0.19331704213788711</v>
      </c>
      <c r="AK588" s="20">
        <v>0.22451767892791891</v>
      </c>
      <c r="AL588" s="20">
        <v>0.11717014068836711</v>
      </c>
      <c r="AM588" s="20">
        <v>0.14838724476225601</v>
      </c>
      <c r="AN588" s="20">
        <v>0.18040501355174229</v>
      </c>
      <c r="AO588" s="20">
        <v>0.13569113330788671</v>
      </c>
      <c r="AP588" s="20">
        <v>9.952806896613603E-2</v>
      </c>
      <c r="AQ588" s="20">
        <v>0.18116779870890881</v>
      </c>
      <c r="AS588" s="20">
        <v>0.1573234659755994</v>
      </c>
      <c r="AT588" s="20">
        <v>0.18072753041370099</v>
      </c>
    </row>
    <row r="589" spans="2:46" ht="29" x14ac:dyDescent="0.35">
      <c r="B589" s="19" t="s">
        <v>275</v>
      </c>
      <c r="C589" s="20">
        <v>0.18897639119828111</v>
      </c>
      <c r="D589" s="20">
        <v>0.24137941051626419</v>
      </c>
      <c r="E589" s="20">
        <v>0.2150034262526383</v>
      </c>
      <c r="F589" s="20">
        <v>0.15821496308663879</v>
      </c>
      <c r="G589" s="20">
        <v>0.1823975918900102</v>
      </c>
      <c r="H589" s="20">
        <v>0.17193408610147509</v>
      </c>
      <c r="I589" s="20">
        <v>0.1762424981086575</v>
      </c>
      <c r="K589" s="20">
        <v>0.1833256529699957</v>
      </c>
      <c r="L589" s="20">
        <v>0.19500878258587689</v>
      </c>
      <c r="N589" s="20">
        <v>0.17785344083800289</v>
      </c>
      <c r="O589" s="20">
        <v>0.2069956815607947</v>
      </c>
      <c r="P589" s="20">
        <v>0.30325729629518328</v>
      </c>
      <c r="Q589" s="20">
        <v>9.6663973829996641E-2</v>
      </c>
      <c r="R589" s="20">
        <v>0.19339200119392849</v>
      </c>
      <c r="S589" s="20">
        <v>0.18082738291533121</v>
      </c>
      <c r="T589" s="20">
        <v>0.21139473375480949</v>
      </c>
      <c r="U589" s="20">
        <v>0.180576210275251</v>
      </c>
      <c r="V589" s="20">
        <v>0.20548128914988681</v>
      </c>
      <c r="W589" s="20">
        <v>0.1437102373294161</v>
      </c>
      <c r="X589" s="20">
        <v>0.21685712798705739</v>
      </c>
      <c r="Y589" s="20">
        <v>0.1850363747280539</v>
      </c>
      <c r="AA589" s="20">
        <v>0.22003846469693311</v>
      </c>
      <c r="AB589" s="20">
        <v>0.1881720640665176</v>
      </c>
      <c r="AC589" s="20">
        <v>0.16061256181567921</v>
      </c>
      <c r="AD589" s="20">
        <v>0.17815419979766109</v>
      </c>
      <c r="AF589" s="20">
        <v>0.1900270944520708</v>
      </c>
      <c r="AG589" s="20">
        <v>0.1889006330626164</v>
      </c>
      <c r="AI589" s="20">
        <v>0.20881549804087679</v>
      </c>
      <c r="AJ589" s="20">
        <v>0.15636499386466249</v>
      </c>
      <c r="AK589" s="20">
        <v>0.12923572617704909</v>
      </c>
      <c r="AL589" s="20">
        <v>0.28546683941084761</v>
      </c>
      <c r="AM589" s="20">
        <v>0.2019035494969823</v>
      </c>
      <c r="AN589" s="20">
        <v>0.17573184310455789</v>
      </c>
      <c r="AO589" s="20">
        <v>0.10674941942619399</v>
      </c>
      <c r="AP589" s="20">
        <v>0.18957073929802359</v>
      </c>
      <c r="AQ589" s="20">
        <v>0.26217611459906609</v>
      </c>
      <c r="AS589" s="20">
        <v>0.19145617502808049</v>
      </c>
      <c r="AT589" s="20">
        <v>0.14002797482231491</v>
      </c>
    </row>
    <row r="590" spans="2:46" ht="29" x14ac:dyDescent="0.35">
      <c r="B590" s="19" t="s">
        <v>276</v>
      </c>
      <c r="C590" s="20">
        <v>0.18054237977041071</v>
      </c>
      <c r="D590" s="20">
        <v>0.22975177882996081</v>
      </c>
      <c r="E590" s="20">
        <v>0.16431436352044829</v>
      </c>
      <c r="F590" s="20">
        <v>0.19620657935195121</v>
      </c>
      <c r="G590" s="20">
        <v>0.1797977434831925</v>
      </c>
      <c r="H590" s="20">
        <v>0.21935885998672161</v>
      </c>
      <c r="I590" s="20">
        <v>0.12826790159002671</v>
      </c>
      <c r="K590" s="20">
        <v>0.17695751778158711</v>
      </c>
      <c r="L590" s="20">
        <v>0.1825229018777603</v>
      </c>
      <c r="N590" s="20">
        <v>0.25921534719087791</v>
      </c>
      <c r="O590" s="20">
        <v>0.1631265746314268</v>
      </c>
      <c r="P590" s="20">
        <v>0.1463866970075656</v>
      </c>
      <c r="Q590" s="20">
        <v>0.2111511095793806</v>
      </c>
      <c r="R590" s="20">
        <v>0.18078878039307711</v>
      </c>
      <c r="S590" s="20">
        <v>0.1398088302603768</v>
      </c>
      <c r="T590" s="20">
        <v>0.16034061437409231</v>
      </c>
      <c r="U590" s="20">
        <v>0.1187075352879793</v>
      </c>
      <c r="V590" s="20">
        <v>0.1655606650698174</v>
      </c>
      <c r="W590" s="20">
        <v>0.15844956230864379</v>
      </c>
      <c r="X590" s="20">
        <v>0.2242323764060474</v>
      </c>
      <c r="Y590" s="20">
        <v>0.24010985045796759</v>
      </c>
      <c r="AA590" s="20">
        <v>0.16055100819294191</v>
      </c>
      <c r="AB590" s="20">
        <v>0.20280039674221159</v>
      </c>
      <c r="AC590" s="20">
        <v>0.1894249719001049</v>
      </c>
      <c r="AD590" s="20">
        <v>0.17483896288685899</v>
      </c>
      <c r="AF590" s="20">
        <v>0.18747310900113889</v>
      </c>
      <c r="AG590" s="20">
        <v>0.14860041743353211</v>
      </c>
      <c r="AI590" s="20">
        <v>0.1391546443944221</v>
      </c>
      <c r="AJ590" s="20">
        <v>0.18700268987301549</v>
      </c>
      <c r="AK590" s="20">
        <v>0.18242000632900779</v>
      </c>
      <c r="AL590" s="20">
        <v>0.20513333218887531</v>
      </c>
      <c r="AM590" s="20">
        <v>0.1746284729173595</v>
      </c>
      <c r="AN590" s="20">
        <v>0.33013279767244291</v>
      </c>
      <c r="AO590" s="20">
        <v>0.22984197223298089</v>
      </c>
      <c r="AP590" s="20">
        <v>0.1388062839079631</v>
      </c>
      <c r="AQ590" s="20">
        <v>0.13922583634551389</v>
      </c>
      <c r="AS590" s="20">
        <v>0.18188561140131251</v>
      </c>
      <c r="AT590" s="20">
        <v>0.15402835045517499</v>
      </c>
    </row>
    <row r="591" spans="2:46" ht="58" x14ac:dyDescent="0.35">
      <c r="B591" s="19" t="s">
        <v>277</v>
      </c>
      <c r="C591" s="20">
        <v>0.28206008886382539</v>
      </c>
      <c r="D591" s="20">
        <v>0.1219260082569978</v>
      </c>
      <c r="E591" s="20">
        <v>0.1687031089007352</v>
      </c>
      <c r="F591" s="20">
        <v>0.28836465752382912</v>
      </c>
      <c r="G591" s="20">
        <v>0.30541871265636023</v>
      </c>
      <c r="H591" s="20">
        <v>0.35723333536195739</v>
      </c>
      <c r="I591" s="20">
        <v>0.39930456980665308</v>
      </c>
      <c r="K591" s="20">
        <v>0.27053639524813311</v>
      </c>
      <c r="L591" s="20">
        <v>0.29415899386135452</v>
      </c>
      <c r="N591" s="20">
        <v>0.28381245562686491</v>
      </c>
      <c r="O591" s="20">
        <v>0.28109118273570699</v>
      </c>
      <c r="P591" s="20">
        <v>0.35067822948176208</v>
      </c>
      <c r="Q591" s="20">
        <v>7.9650550430381953E-2</v>
      </c>
      <c r="R591" s="20">
        <v>0.23898941555532269</v>
      </c>
      <c r="S591" s="20">
        <v>0.2129643109621254</v>
      </c>
      <c r="T591" s="20">
        <v>0.28591294451286642</v>
      </c>
      <c r="U591" s="20">
        <v>0.32549362871222232</v>
      </c>
      <c r="V591" s="20">
        <v>0.25811531606235327</v>
      </c>
      <c r="W591" s="20">
        <v>0.4192387728970281</v>
      </c>
      <c r="X591" s="20">
        <v>0.28290482461162608</v>
      </c>
      <c r="Y591" s="20">
        <v>0.2116019694779904</v>
      </c>
      <c r="AA591" s="20">
        <v>0.23881485102275529</v>
      </c>
      <c r="AB591" s="20">
        <v>0.34408350991956382</v>
      </c>
      <c r="AC591" s="20">
        <v>0.26851334285093248</v>
      </c>
      <c r="AD591" s="20">
        <v>0.28354720925668891</v>
      </c>
      <c r="AF591" s="20">
        <v>0.30145575395891411</v>
      </c>
      <c r="AG591" s="20">
        <v>0.21177967062795941</v>
      </c>
      <c r="AI591" s="20">
        <v>0.2822160997835631</v>
      </c>
      <c r="AJ591" s="20">
        <v>0.23943894787664169</v>
      </c>
      <c r="AK591" s="20">
        <v>0.31912212580888449</v>
      </c>
      <c r="AL591" s="20">
        <v>0.2284480402946174</v>
      </c>
      <c r="AM591" s="20">
        <v>0.30337168345123328</v>
      </c>
      <c r="AN591" s="20">
        <v>0.2292178451826182</v>
      </c>
      <c r="AO591" s="20">
        <v>0.32547445149724208</v>
      </c>
      <c r="AP591" s="20">
        <v>0.3563783993264758</v>
      </c>
      <c r="AQ591" s="20">
        <v>0.2713657334838287</v>
      </c>
      <c r="AS591" s="20">
        <v>0.28768906627863627</v>
      </c>
      <c r="AT591" s="20">
        <v>0.17094978684473491</v>
      </c>
    </row>
    <row r="592" spans="2:46" x14ac:dyDescent="0.35">
      <c r="B592" s="19" t="s">
        <v>197</v>
      </c>
      <c r="C592" s="20">
        <v>4.7574321822248578E-2</v>
      </c>
      <c r="D592" s="20">
        <v>5.3384191388632068E-2</v>
      </c>
      <c r="E592" s="20">
        <v>2.6959768545372291E-2</v>
      </c>
      <c r="F592" s="20">
        <v>5.6097700605030137E-2</v>
      </c>
      <c r="G592" s="20">
        <v>4.7617171462255969E-2</v>
      </c>
      <c r="H592" s="20">
        <v>3.7662103025044621E-2</v>
      </c>
      <c r="I592" s="20">
        <v>5.9186775002926628E-2</v>
      </c>
      <c r="K592" s="20">
        <v>3.3852157301991141E-2</v>
      </c>
      <c r="L592" s="20">
        <v>6.1414733267616352E-2</v>
      </c>
      <c r="N592" s="20">
        <v>1.9503034323231479E-2</v>
      </c>
      <c r="O592" s="20">
        <v>0</v>
      </c>
      <c r="P592" s="20">
        <v>0</v>
      </c>
      <c r="Q592" s="20">
        <v>9.6135026324468922E-2</v>
      </c>
      <c r="R592" s="20">
        <v>5.1774727184356308E-2</v>
      </c>
      <c r="S592" s="20">
        <v>0.10562583947998271</v>
      </c>
      <c r="T592" s="20">
        <v>4.7717104204103723E-2</v>
      </c>
      <c r="U592" s="20">
        <v>4.1653493020852222E-2</v>
      </c>
      <c r="V592" s="20">
        <v>6.3129205744342956E-2</v>
      </c>
      <c r="W592" s="20">
        <v>4.4772368982029402E-2</v>
      </c>
      <c r="X592" s="20">
        <v>4.0514274739652183E-2</v>
      </c>
      <c r="Y592" s="20">
        <v>3.9110884566349598E-2</v>
      </c>
      <c r="AA592" s="20">
        <v>2.747018793052422E-2</v>
      </c>
      <c r="AB592" s="20">
        <v>4.2846603268836173E-2</v>
      </c>
      <c r="AC592" s="20">
        <v>4.8786074807541997E-2</v>
      </c>
      <c r="AD592" s="20">
        <v>7.2720810190901916E-2</v>
      </c>
      <c r="AF592" s="20">
        <v>4.6058233048735159E-2</v>
      </c>
      <c r="AG592" s="20">
        <v>5.4563556340906233E-2</v>
      </c>
      <c r="AI592" s="20">
        <v>2.3311643402774581E-2</v>
      </c>
      <c r="AJ592" s="20">
        <v>1.9962314416419401E-2</v>
      </c>
      <c r="AK592" s="20">
        <v>4.3258097911603233E-2</v>
      </c>
      <c r="AL592" s="20">
        <v>4.4549120464222061E-2</v>
      </c>
      <c r="AM592" s="20">
        <v>2.8828931336962731E-2</v>
      </c>
      <c r="AN592" s="20">
        <v>2.7415982302019661E-2</v>
      </c>
      <c r="AO592" s="20">
        <v>9.9899300494343812E-2</v>
      </c>
      <c r="AP592" s="20">
        <v>0.1736352655492473</v>
      </c>
      <c r="AQ592" s="20">
        <v>4.1257321430691822E-2</v>
      </c>
      <c r="AS592" s="20">
        <v>4.0453208023771503E-2</v>
      </c>
      <c r="AT592" s="20">
        <v>0.1881378818712241</v>
      </c>
    </row>
    <row r="594" spans="2:46" ht="333.5" x14ac:dyDescent="0.35">
      <c r="B594" s="17" t="s">
        <v>286</v>
      </c>
    </row>
    <row r="595" spans="2:46" ht="29" x14ac:dyDescent="0.35">
      <c r="B595" s="18" t="s">
        <v>19</v>
      </c>
    </row>
    <row r="596" spans="2:46" ht="29" x14ac:dyDescent="0.35">
      <c r="B596" s="19" t="s">
        <v>272</v>
      </c>
      <c r="C596" s="20">
        <v>4.4409815257004763E-2</v>
      </c>
      <c r="D596" s="20">
        <v>5.27509474443906E-2</v>
      </c>
      <c r="E596" s="20">
        <v>7.2562707030554494E-2</v>
      </c>
      <c r="F596" s="20">
        <v>3.5249849600485557E-2</v>
      </c>
      <c r="G596" s="20">
        <v>6.3047262780279598E-2</v>
      </c>
      <c r="H596" s="20">
        <v>2.5041777782212209E-2</v>
      </c>
      <c r="I596" s="20">
        <v>2.2611257625326529E-2</v>
      </c>
      <c r="K596" s="20">
        <v>4.5920984633938802E-2</v>
      </c>
      <c r="L596" s="20">
        <v>4.2983218387732648E-2</v>
      </c>
      <c r="N596" s="20">
        <v>2.7219792930504159E-2</v>
      </c>
      <c r="O596" s="20">
        <v>2.580393601755418E-2</v>
      </c>
      <c r="P596" s="20">
        <v>3.2182936128967297E-2</v>
      </c>
      <c r="Q596" s="20">
        <v>4.3589270591058868E-2</v>
      </c>
      <c r="R596" s="20">
        <v>0.10948255112810309</v>
      </c>
      <c r="S596" s="20">
        <v>3.5619237364465782E-2</v>
      </c>
      <c r="T596" s="20">
        <v>1.1293082625043161E-2</v>
      </c>
      <c r="U596" s="20">
        <v>8.484990341226413E-2</v>
      </c>
      <c r="V596" s="20">
        <v>3.7854734832288503E-2</v>
      </c>
      <c r="W596" s="20">
        <v>3.7359662776301851E-2</v>
      </c>
      <c r="X596" s="20">
        <v>3.4994597095448492E-2</v>
      </c>
      <c r="Y596" s="20">
        <v>2.6189794079106009E-2</v>
      </c>
      <c r="AA596" s="20">
        <v>6.0134881790156462E-2</v>
      </c>
      <c r="AB596" s="20">
        <v>2.3427545270356901E-2</v>
      </c>
      <c r="AC596" s="20">
        <v>5.373995867528282E-2</v>
      </c>
      <c r="AD596" s="20">
        <v>3.8071926977695521E-2</v>
      </c>
      <c r="AF596" s="20">
        <v>3.6213517722509879E-2</v>
      </c>
      <c r="AG596" s="20">
        <v>7.7623852928911732E-2</v>
      </c>
      <c r="AI596" s="20">
        <v>4.4109649183689301E-2</v>
      </c>
      <c r="AJ596" s="20">
        <v>7.3319724203771419E-2</v>
      </c>
      <c r="AK596" s="20">
        <v>2.9474243514463629E-2</v>
      </c>
      <c r="AL596" s="20">
        <v>3.4934685822564912E-2</v>
      </c>
      <c r="AM596" s="20">
        <v>4.0836663534699183E-2</v>
      </c>
      <c r="AN596" s="20">
        <v>2.9752784760096459E-2</v>
      </c>
      <c r="AO596" s="20">
        <v>2.3808070956152869E-2</v>
      </c>
      <c r="AP596" s="20">
        <v>1.166679731588743E-2</v>
      </c>
      <c r="AQ596" s="20">
        <v>6.0091409579495499E-2</v>
      </c>
      <c r="AS596" s="20">
        <v>4.2977770091030619E-2</v>
      </c>
      <c r="AT596" s="20">
        <v>7.2676933628754214E-2</v>
      </c>
    </row>
    <row r="597" spans="2:46" ht="29" x14ac:dyDescent="0.35">
      <c r="B597" s="19" t="s">
        <v>273</v>
      </c>
      <c r="C597" s="20">
        <v>7.5561915205856978E-2</v>
      </c>
      <c r="D597" s="20">
        <v>9.0970583637099353E-2</v>
      </c>
      <c r="E597" s="20">
        <v>0.143413326945804</v>
      </c>
      <c r="F597" s="20">
        <v>0.1019119762078395</v>
      </c>
      <c r="G597" s="20">
        <v>4.2667183544832378E-2</v>
      </c>
      <c r="H597" s="20">
        <v>4.382671950710279E-2</v>
      </c>
      <c r="I597" s="20">
        <v>3.669853487527068E-2</v>
      </c>
      <c r="K597" s="20">
        <v>8.5571317807013589E-2</v>
      </c>
      <c r="L597" s="20">
        <v>6.5683004748146534E-2</v>
      </c>
      <c r="N597" s="20">
        <v>5.7742588430884187E-2</v>
      </c>
      <c r="O597" s="20">
        <v>2.6415186696465989E-2</v>
      </c>
      <c r="P597" s="20">
        <v>8.0994976432026716E-2</v>
      </c>
      <c r="Q597" s="20">
        <v>0.12143421688780601</v>
      </c>
      <c r="R597" s="20">
        <v>3.4258472580470802E-2</v>
      </c>
      <c r="S597" s="20">
        <v>4.0476701133652371E-2</v>
      </c>
      <c r="T597" s="20">
        <v>8.0365920422743722E-2</v>
      </c>
      <c r="U597" s="20">
        <v>7.2189581943895881E-2</v>
      </c>
      <c r="V597" s="20">
        <v>0.13762780641008671</v>
      </c>
      <c r="W597" s="20">
        <v>5.2340910202188763E-2</v>
      </c>
      <c r="X597" s="20">
        <v>4.4628452187410232E-2</v>
      </c>
      <c r="Y597" s="20">
        <v>0.14426776800872351</v>
      </c>
      <c r="AA597" s="20">
        <v>9.9377881488040803E-2</v>
      </c>
      <c r="AB597" s="20">
        <v>4.7884138850058038E-2</v>
      </c>
      <c r="AC597" s="20">
        <v>7.3774269703698353E-2</v>
      </c>
      <c r="AD597" s="20">
        <v>7.6970309413146087E-2</v>
      </c>
      <c r="AF597" s="20">
        <v>6.3646976599120109E-2</v>
      </c>
      <c r="AG597" s="20">
        <v>0.1240814688681742</v>
      </c>
      <c r="AI597" s="20">
        <v>0.1155876427491872</v>
      </c>
      <c r="AJ597" s="20">
        <v>9.3535926788941404E-2</v>
      </c>
      <c r="AK597" s="20">
        <v>4.4316456251588789E-2</v>
      </c>
      <c r="AL597" s="20">
        <v>2.8468719639894859E-2</v>
      </c>
      <c r="AM597" s="20">
        <v>9.4187857890003848E-2</v>
      </c>
      <c r="AN597" s="20">
        <v>2.8594309970990571E-2</v>
      </c>
      <c r="AO597" s="20">
        <v>4.6451975674585907E-2</v>
      </c>
      <c r="AP597" s="20">
        <v>3.0506388604342589E-2</v>
      </c>
      <c r="AQ597" s="20">
        <v>8.8508068007871449E-2</v>
      </c>
      <c r="AS597" s="20">
        <v>7.769161560980678E-2</v>
      </c>
      <c r="AT597" s="20">
        <v>3.3523790400023151E-2</v>
      </c>
    </row>
    <row r="598" spans="2:46" x14ac:dyDescent="0.35">
      <c r="B598" s="19" t="s">
        <v>274</v>
      </c>
      <c r="C598" s="20">
        <v>0.1197718233677641</v>
      </c>
      <c r="D598" s="20">
        <v>0.1121309228437363</v>
      </c>
      <c r="E598" s="20">
        <v>0.16180875002904491</v>
      </c>
      <c r="F598" s="20">
        <v>9.721438763559892E-2</v>
      </c>
      <c r="G598" s="20">
        <v>0.1019461148607058</v>
      </c>
      <c r="H598" s="20">
        <v>0.12049611361769939</v>
      </c>
      <c r="I598" s="20">
        <v>0.12239053589165499</v>
      </c>
      <c r="K598" s="20">
        <v>0.12996665269023011</v>
      </c>
      <c r="L598" s="20">
        <v>0.1097940550342726</v>
      </c>
      <c r="N598" s="20">
        <v>0.13558414273317149</v>
      </c>
      <c r="O598" s="20">
        <v>0.13457828252666951</v>
      </c>
      <c r="P598" s="20">
        <v>3.1648574113803778E-2</v>
      </c>
      <c r="Q598" s="20">
        <v>0.1742851363931531</v>
      </c>
      <c r="R598" s="20">
        <v>0.1365058686841838</v>
      </c>
      <c r="S598" s="20">
        <v>0.16473200509840771</v>
      </c>
      <c r="T598" s="20">
        <v>0.14746200024311421</v>
      </c>
      <c r="U598" s="20">
        <v>9.5269928451074681E-2</v>
      </c>
      <c r="V598" s="20">
        <v>0.13627458985299251</v>
      </c>
      <c r="W598" s="20">
        <v>8.0455626204219463E-2</v>
      </c>
      <c r="X598" s="20">
        <v>0.1137662819298372</v>
      </c>
      <c r="Y598" s="20">
        <v>0.10706388780088311</v>
      </c>
      <c r="AA598" s="20">
        <v>0.12891131328110039</v>
      </c>
      <c r="AB598" s="20">
        <v>0.11314475455749221</v>
      </c>
      <c r="AC598" s="20">
        <v>0.1177931808552313</v>
      </c>
      <c r="AD598" s="20">
        <v>0.1172495717594223</v>
      </c>
      <c r="AF598" s="20">
        <v>0.1148985513398167</v>
      </c>
      <c r="AG598" s="20">
        <v>0.13296900554457131</v>
      </c>
      <c r="AI598" s="20">
        <v>0.1327013662256758</v>
      </c>
      <c r="AJ598" s="20">
        <v>0.14583915089085139</v>
      </c>
      <c r="AK598" s="20">
        <v>0.15444449169445179</v>
      </c>
      <c r="AL598" s="20">
        <v>0.1270744657046988</v>
      </c>
      <c r="AM598" s="20">
        <v>8.9085195024478217E-2</v>
      </c>
      <c r="AN598" s="20">
        <v>9.7285725545043375E-2</v>
      </c>
      <c r="AO598" s="20">
        <v>0.11213971521493001</v>
      </c>
      <c r="AP598" s="20">
        <v>6.0674353928829937E-2</v>
      </c>
      <c r="AQ598" s="20">
        <v>0.16938669553273689</v>
      </c>
      <c r="AS598" s="20">
        <v>0.11476463655356881</v>
      </c>
      <c r="AT598" s="20">
        <v>0.21860860990866821</v>
      </c>
    </row>
    <row r="599" spans="2:46" ht="29" x14ac:dyDescent="0.35">
      <c r="B599" s="19" t="s">
        <v>275</v>
      </c>
      <c r="C599" s="20">
        <v>0.14289403848424681</v>
      </c>
      <c r="D599" s="20">
        <v>0.18487956127347691</v>
      </c>
      <c r="E599" s="20">
        <v>0.1842366528271269</v>
      </c>
      <c r="F599" s="20">
        <v>7.7991687717679184E-2</v>
      </c>
      <c r="G599" s="20">
        <v>0.13044132068596681</v>
      </c>
      <c r="H599" s="20">
        <v>0.14055186395489319</v>
      </c>
      <c r="I599" s="20">
        <v>0.14688721143926889</v>
      </c>
      <c r="K599" s="20">
        <v>0.15307068982705199</v>
      </c>
      <c r="L599" s="20">
        <v>0.13297993202596531</v>
      </c>
      <c r="N599" s="20">
        <v>0.11396233616383659</v>
      </c>
      <c r="O599" s="20">
        <v>0.18241018498941339</v>
      </c>
      <c r="P599" s="20">
        <v>0.15220314090345799</v>
      </c>
      <c r="Q599" s="20">
        <v>0.17902497610198209</v>
      </c>
      <c r="R599" s="20">
        <v>0.1394970981212437</v>
      </c>
      <c r="S599" s="20">
        <v>0.16850536612681449</v>
      </c>
      <c r="T599" s="20">
        <v>0.13425221829417169</v>
      </c>
      <c r="U599" s="20">
        <v>0.16081459242957641</v>
      </c>
      <c r="V599" s="20">
        <v>0.1126079161084839</v>
      </c>
      <c r="W599" s="20">
        <v>0.1392548805126132</v>
      </c>
      <c r="X599" s="20">
        <v>0.1347588539508433</v>
      </c>
      <c r="Y599" s="20">
        <v>0.1651811817468441</v>
      </c>
      <c r="AA599" s="20">
        <v>0.16112960051379019</v>
      </c>
      <c r="AB599" s="20">
        <v>0.1137184397668434</v>
      </c>
      <c r="AC599" s="20">
        <v>0.1644482507791912</v>
      </c>
      <c r="AD599" s="20">
        <v>0.1321410027772745</v>
      </c>
      <c r="AF599" s="20">
        <v>0.14201172649834251</v>
      </c>
      <c r="AG599" s="20">
        <v>0.14943650422427629</v>
      </c>
      <c r="AI599" s="20">
        <v>0.15074452927615631</v>
      </c>
      <c r="AJ599" s="20">
        <v>0.16405410381447541</v>
      </c>
      <c r="AK599" s="20">
        <v>0.1323951837689489</v>
      </c>
      <c r="AL599" s="20">
        <v>0.1366815800592657</v>
      </c>
      <c r="AM599" s="20">
        <v>0.1287414096887603</v>
      </c>
      <c r="AN599" s="20">
        <v>0.14618582148719861</v>
      </c>
      <c r="AO599" s="20">
        <v>0.1405790347984929</v>
      </c>
      <c r="AP599" s="20">
        <v>0.10222910395495891</v>
      </c>
      <c r="AQ599" s="20">
        <v>0.1814629401488897</v>
      </c>
      <c r="AS599" s="20">
        <v>0.14296273579805671</v>
      </c>
      <c r="AT599" s="20">
        <v>0.1415380232220029</v>
      </c>
    </row>
    <row r="600" spans="2:46" ht="29" x14ac:dyDescent="0.35">
      <c r="B600" s="19" t="s">
        <v>276</v>
      </c>
      <c r="C600" s="20">
        <v>0.19373296078379201</v>
      </c>
      <c r="D600" s="20">
        <v>0.262787282442702</v>
      </c>
      <c r="E600" s="20">
        <v>0.18989534015434539</v>
      </c>
      <c r="F600" s="20">
        <v>0.21683424070919269</v>
      </c>
      <c r="G600" s="20">
        <v>0.21159515808594689</v>
      </c>
      <c r="H600" s="20">
        <v>0.12875028333292779</v>
      </c>
      <c r="I600" s="20">
        <v>0.1624639628945353</v>
      </c>
      <c r="K600" s="20">
        <v>0.1976892149154135</v>
      </c>
      <c r="L600" s="20">
        <v>0.18818470455224701</v>
      </c>
      <c r="N600" s="20">
        <v>0.22995914012827171</v>
      </c>
      <c r="O600" s="20">
        <v>0.1819709481885152</v>
      </c>
      <c r="P600" s="20">
        <v>0.28144621580997548</v>
      </c>
      <c r="Q600" s="20">
        <v>0.16452476767695101</v>
      </c>
      <c r="R600" s="20">
        <v>0.18632596496751699</v>
      </c>
      <c r="S600" s="20">
        <v>0.17304134664220541</v>
      </c>
      <c r="T600" s="20">
        <v>0.1769142549080224</v>
      </c>
      <c r="U600" s="20">
        <v>0.1591768586711082</v>
      </c>
      <c r="V600" s="20">
        <v>0.2200236664791265</v>
      </c>
      <c r="W600" s="20">
        <v>0.13654604040114851</v>
      </c>
      <c r="X600" s="20">
        <v>0.2076076032228294</v>
      </c>
      <c r="Y600" s="20">
        <v>0.23858370957118991</v>
      </c>
      <c r="AA600" s="20">
        <v>0.19193873460457259</v>
      </c>
      <c r="AB600" s="20">
        <v>0.20923554542977721</v>
      </c>
      <c r="AC600" s="20">
        <v>0.1935592046254288</v>
      </c>
      <c r="AD600" s="20">
        <v>0.17978225224644359</v>
      </c>
      <c r="AF600" s="20">
        <v>0.19702499308141319</v>
      </c>
      <c r="AG600" s="20">
        <v>0.17639599803429759</v>
      </c>
      <c r="AI600" s="20">
        <v>0.1524362630489968</v>
      </c>
      <c r="AJ600" s="20">
        <v>0.19395199392945789</v>
      </c>
      <c r="AK600" s="20">
        <v>0.17612897451552251</v>
      </c>
      <c r="AL600" s="20">
        <v>0.28181760078340262</v>
      </c>
      <c r="AM600" s="20">
        <v>0.20124688607125291</v>
      </c>
      <c r="AN600" s="20">
        <v>0.35250920697773352</v>
      </c>
      <c r="AO600" s="20">
        <v>0.1691343136684558</v>
      </c>
      <c r="AP600" s="20">
        <v>0.17474095804418879</v>
      </c>
      <c r="AQ600" s="20">
        <v>0.10506433915659109</v>
      </c>
      <c r="AS600" s="20">
        <v>0.19542510753194689</v>
      </c>
      <c r="AT600" s="20">
        <v>0.16033170112454739</v>
      </c>
    </row>
    <row r="601" spans="2:46" ht="58" x14ac:dyDescent="0.35">
      <c r="B601" s="19" t="s">
        <v>277</v>
      </c>
      <c r="C601" s="20">
        <v>0.38128654917633981</v>
      </c>
      <c r="D601" s="20">
        <v>0.24791862125212419</v>
      </c>
      <c r="E601" s="20">
        <v>0.22738380569735789</v>
      </c>
      <c r="F601" s="20">
        <v>0.41670508919916138</v>
      </c>
      <c r="G601" s="20">
        <v>0.40924121268352731</v>
      </c>
      <c r="H601" s="20">
        <v>0.50367113878011982</v>
      </c>
      <c r="I601" s="20">
        <v>0.4591222684255678</v>
      </c>
      <c r="K601" s="20">
        <v>0.35112995423175303</v>
      </c>
      <c r="L601" s="20">
        <v>0.41224698485996308</v>
      </c>
      <c r="N601" s="20">
        <v>0.40712279888518332</v>
      </c>
      <c r="O601" s="20">
        <v>0.42301752556382738</v>
      </c>
      <c r="P601" s="20">
        <v>0.42152415661176862</v>
      </c>
      <c r="Q601" s="20">
        <v>0.22100660602458011</v>
      </c>
      <c r="R601" s="20">
        <v>0.34596397350660529</v>
      </c>
      <c r="S601" s="20">
        <v>0.33693681322734048</v>
      </c>
      <c r="T601" s="20">
        <v>0.40183888842748472</v>
      </c>
      <c r="U601" s="20">
        <v>0.38604564207122849</v>
      </c>
      <c r="V601" s="20">
        <v>0.30901049067340008</v>
      </c>
      <c r="W601" s="20">
        <v>0.52124704114838583</v>
      </c>
      <c r="X601" s="20">
        <v>0.4237299368739792</v>
      </c>
      <c r="Y601" s="20">
        <v>0.28884845575873508</v>
      </c>
      <c r="AA601" s="20">
        <v>0.33173527602805891</v>
      </c>
      <c r="AB601" s="20">
        <v>0.45278202069235579</v>
      </c>
      <c r="AC601" s="20">
        <v>0.35350210929338621</v>
      </c>
      <c r="AD601" s="20">
        <v>0.39413963763023141</v>
      </c>
      <c r="AF601" s="20">
        <v>0.40207259719664479</v>
      </c>
      <c r="AG601" s="20">
        <v>0.30328097341611288</v>
      </c>
      <c r="AI601" s="20">
        <v>0.38352018511482289</v>
      </c>
      <c r="AJ601" s="20">
        <v>0.32159254716504659</v>
      </c>
      <c r="AK601" s="20">
        <v>0.4199825523434213</v>
      </c>
      <c r="AL601" s="20">
        <v>0.34576576728086128</v>
      </c>
      <c r="AM601" s="20">
        <v>0.41707305645384268</v>
      </c>
      <c r="AN601" s="20">
        <v>0.34567215125893752</v>
      </c>
      <c r="AO601" s="20">
        <v>0.43187855136673697</v>
      </c>
      <c r="AP601" s="20">
        <v>0.44411093195852991</v>
      </c>
      <c r="AQ601" s="20">
        <v>0.34666828485597961</v>
      </c>
      <c r="AS601" s="20">
        <v>0.39020632552820361</v>
      </c>
      <c r="AT601" s="20">
        <v>0.20521921556249159</v>
      </c>
    </row>
    <row r="602" spans="2:46" x14ac:dyDescent="0.35">
      <c r="B602" s="19" t="s">
        <v>197</v>
      </c>
      <c r="C602" s="20">
        <v>4.2342897724995658E-2</v>
      </c>
      <c r="D602" s="20">
        <v>4.8562081106470832E-2</v>
      </c>
      <c r="E602" s="20">
        <v>2.069941731576639E-2</v>
      </c>
      <c r="F602" s="20">
        <v>5.409276893004248E-2</v>
      </c>
      <c r="G602" s="20">
        <v>4.1061747358741102E-2</v>
      </c>
      <c r="H602" s="20">
        <v>3.7662103025044621E-2</v>
      </c>
      <c r="I602" s="20">
        <v>4.9826228848375897E-2</v>
      </c>
      <c r="K602" s="20">
        <v>3.665118589459903E-2</v>
      </c>
      <c r="L602" s="20">
        <v>4.8128100391672909E-2</v>
      </c>
      <c r="N602" s="20">
        <v>2.8409200728148561E-2</v>
      </c>
      <c r="O602" s="20">
        <v>2.580393601755418E-2</v>
      </c>
      <c r="P602" s="20">
        <v>0</v>
      </c>
      <c r="Q602" s="20">
        <v>9.6135026324468922E-2</v>
      </c>
      <c r="R602" s="20">
        <v>4.7966071011876277E-2</v>
      </c>
      <c r="S602" s="20">
        <v>8.0688530407113615E-2</v>
      </c>
      <c r="T602" s="20">
        <v>4.7873635079419913E-2</v>
      </c>
      <c r="U602" s="20">
        <v>4.1653493020852222E-2</v>
      </c>
      <c r="V602" s="20">
        <v>4.6600795643621712E-2</v>
      </c>
      <c r="W602" s="20">
        <v>3.2795838755142213E-2</v>
      </c>
      <c r="X602" s="20">
        <v>4.0514274739652183E-2</v>
      </c>
      <c r="Y602" s="20">
        <v>2.9865203034517972E-2</v>
      </c>
      <c r="AA602" s="20">
        <v>2.677231229428071E-2</v>
      </c>
      <c r="AB602" s="20">
        <v>3.9807555433116572E-2</v>
      </c>
      <c r="AC602" s="20">
        <v>4.3183026067781377E-2</v>
      </c>
      <c r="AD602" s="20">
        <v>6.1645299195786547E-2</v>
      </c>
      <c r="AF602" s="20">
        <v>4.4131637562152708E-2</v>
      </c>
      <c r="AG602" s="20">
        <v>3.621219698365577E-2</v>
      </c>
      <c r="AI602" s="20">
        <v>2.0900364401471808E-2</v>
      </c>
      <c r="AJ602" s="20">
        <v>7.7065532074559132E-3</v>
      </c>
      <c r="AK602" s="20">
        <v>4.3258097911603233E-2</v>
      </c>
      <c r="AL602" s="20">
        <v>4.5257180709311652E-2</v>
      </c>
      <c r="AM602" s="20">
        <v>2.8828931336962731E-2</v>
      </c>
      <c r="AN602" s="20">
        <v>0</v>
      </c>
      <c r="AO602" s="20">
        <v>7.600833832064563E-2</v>
      </c>
      <c r="AP602" s="20">
        <v>0.17607146619326261</v>
      </c>
      <c r="AQ602" s="20">
        <v>4.8818262718435743E-2</v>
      </c>
      <c r="AS602" s="20">
        <v>3.5971808887386568E-2</v>
      </c>
      <c r="AT602" s="20">
        <v>0.16810172615351249</v>
      </c>
    </row>
    <row r="604" spans="2:46" ht="333.5" x14ac:dyDescent="0.35">
      <c r="B604" s="17" t="s">
        <v>287</v>
      </c>
    </row>
    <row r="605" spans="2:46" ht="29" x14ac:dyDescent="0.35">
      <c r="B605" s="18" t="s">
        <v>19</v>
      </c>
    </row>
    <row r="606" spans="2:46" ht="29" x14ac:dyDescent="0.35">
      <c r="B606" s="19" t="s">
        <v>272</v>
      </c>
      <c r="C606" s="20">
        <v>4.0207868748475532E-2</v>
      </c>
      <c r="D606" s="20">
        <v>4.0957846958926757E-2</v>
      </c>
      <c r="E606" s="20">
        <v>7.8240640531999445E-2</v>
      </c>
      <c r="F606" s="20">
        <v>3.5853239886136312E-2</v>
      </c>
      <c r="G606" s="20">
        <v>4.1385282282555197E-2</v>
      </c>
      <c r="H606" s="20">
        <v>2.4111256739414302E-2</v>
      </c>
      <c r="I606" s="20">
        <v>2.2611257625326529E-2</v>
      </c>
      <c r="K606" s="20">
        <v>3.3268272677125253E-2</v>
      </c>
      <c r="L606" s="20">
        <v>4.7239007823142803E-2</v>
      </c>
      <c r="N606" s="20">
        <v>8.3115680917991933E-3</v>
      </c>
      <c r="O606" s="20">
        <v>4.632180786350161E-2</v>
      </c>
      <c r="P606" s="20">
        <v>1.5489791009325231E-2</v>
      </c>
      <c r="Q606" s="20">
        <v>4.4909063489441188E-2</v>
      </c>
      <c r="R606" s="20">
        <v>7.6671403379929712E-2</v>
      </c>
      <c r="S606" s="20">
        <v>5.5970474415396883E-2</v>
      </c>
      <c r="T606" s="20">
        <v>2.311886589924439E-2</v>
      </c>
      <c r="U606" s="20">
        <v>4.9872836895340167E-2</v>
      </c>
      <c r="V606" s="20">
        <v>4.2350233724775962E-2</v>
      </c>
      <c r="W606" s="20">
        <v>3.780299511676375E-2</v>
      </c>
      <c r="X606" s="20">
        <v>2.5787656694915891E-2</v>
      </c>
      <c r="Y606" s="20">
        <v>4.7357265797191968E-2</v>
      </c>
      <c r="AA606" s="20">
        <v>5.830837941868975E-2</v>
      </c>
      <c r="AB606" s="20">
        <v>1.9970934731264389E-2</v>
      </c>
      <c r="AC606" s="20">
        <v>3.2586851938427967E-2</v>
      </c>
      <c r="AD606" s="20">
        <v>4.5451818118495968E-2</v>
      </c>
      <c r="AF606" s="20">
        <v>3.4933080985420632E-2</v>
      </c>
      <c r="AG606" s="20">
        <v>6.1832800474523983E-2</v>
      </c>
      <c r="AI606" s="20">
        <v>4.308336858389563E-2</v>
      </c>
      <c r="AJ606" s="20">
        <v>5.7792869070708172E-2</v>
      </c>
      <c r="AK606" s="20">
        <v>2.9474243514463629E-2</v>
      </c>
      <c r="AL606" s="20">
        <v>3.522546373754417E-2</v>
      </c>
      <c r="AM606" s="20">
        <v>4.4613755642190743E-2</v>
      </c>
      <c r="AN606" s="20">
        <v>0</v>
      </c>
      <c r="AO606" s="20">
        <v>3.3540708517547348E-2</v>
      </c>
      <c r="AP606" s="20">
        <v>9.9417334566630523E-3</v>
      </c>
      <c r="AQ606" s="20">
        <v>4.36682272858889E-2</v>
      </c>
      <c r="AS606" s="20">
        <v>4.0627576288721143E-2</v>
      </c>
      <c r="AT606" s="20">
        <v>3.1923267813023633E-2</v>
      </c>
    </row>
    <row r="607" spans="2:46" ht="29" x14ac:dyDescent="0.35">
      <c r="B607" s="19" t="s">
        <v>273</v>
      </c>
      <c r="C607" s="20">
        <v>5.9764540900055417E-2</v>
      </c>
      <c r="D607" s="20">
        <v>8.5820852907493292E-2</v>
      </c>
      <c r="E607" s="20">
        <v>0.10767749937699719</v>
      </c>
      <c r="F607" s="20">
        <v>6.759675256112517E-2</v>
      </c>
      <c r="G607" s="20">
        <v>4.9599203257481211E-2</v>
      </c>
      <c r="H607" s="20">
        <v>2.7417150610355399E-2</v>
      </c>
      <c r="I607" s="20">
        <v>2.78160239856685E-2</v>
      </c>
      <c r="K607" s="20">
        <v>7.3074315874229717E-2</v>
      </c>
      <c r="L607" s="20">
        <v>4.6548257278922471E-2</v>
      </c>
      <c r="N607" s="20">
        <v>4.5847690288357827E-2</v>
      </c>
      <c r="O607" s="20">
        <v>0</v>
      </c>
      <c r="P607" s="20">
        <v>6.5695389392970469E-2</v>
      </c>
      <c r="Q607" s="20">
        <v>9.296826646040339E-2</v>
      </c>
      <c r="R607" s="20">
        <v>4.2262807318893689E-2</v>
      </c>
      <c r="S607" s="20">
        <v>5.2056302095761842E-2</v>
      </c>
      <c r="T607" s="20">
        <v>6.9629410950983101E-2</v>
      </c>
      <c r="U607" s="20">
        <v>3.6042354383198152E-2</v>
      </c>
      <c r="V607" s="20">
        <v>0.14552984939928701</v>
      </c>
      <c r="W607" s="20">
        <v>3.3357626564189412E-2</v>
      </c>
      <c r="X607" s="20">
        <v>1.0903444030070311E-2</v>
      </c>
      <c r="Y607" s="20">
        <v>8.585989886567634E-2</v>
      </c>
      <c r="AA607" s="20">
        <v>8.1204103985269366E-2</v>
      </c>
      <c r="AB607" s="20">
        <v>2.4156086063650679E-2</v>
      </c>
      <c r="AC607" s="20">
        <v>6.900474771318113E-2</v>
      </c>
      <c r="AD607" s="20">
        <v>6.2282619948189177E-2</v>
      </c>
      <c r="AF607" s="20">
        <v>4.4509568443633143E-2</v>
      </c>
      <c r="AG607" s="20">
        <v>0.1210908389375715</v>
      </c>
      <c r="AI607" s="20">
        <v>8.3051880087022925E-2</v>
      </c>
      <c r="AJ607" s="20">
        <v>7.1045890395118175E-2</v>
      </c>
      <c r="AK607" s="20">
        <v>3.1681126105373429E-2</v>
      </c>
      <c r="AL607" s="20">
        <v>3.7465807523032607E-2</v>
      </c>
      <c r="AM607" s="20">
        <v>7.3707036409455001E-2</v>
      </c>
      <c r="AN607" s="20">
        <v>8.3836840044052591E-2</v>
      </c>
      <c r="AO607" s="20">
        <v>5.4222252497754482E-2</v>
      </c>
      <c r="AP607" s="20">
        <v>2.124183660667649E-2</v>
      </c>
      <c r="AQ607" s="20">
        <v>2.899653661710325E-2</v>
      </c>
      <c r="AS607" s="20">
        <v>5.8310594284031951E-2</v>
      </c>
      <c r="AT607" s="20">
        <v>8.8463971670719968E-2</v>
      </c>
    </row>
    <row r="608" spans="2:46" x14ac:dyDescent="0.35">
      <c r="B608" s="19" t="s">
        <v>274</v>
      </c>
      <c r="C608" s="20">
        <v>9.4055128175833683E-2</v>
      </c>
      <c r="D608" s="20">
        <v>0.13137172738993669</v>
      </c>
      <c r="E608" s="20">
        <v>0.10403108459204639</v>
      </c>
      <c r="F608" s="20">
        <v>8.0609449381159035E-2</v>
      </c>
      <c r="G608" s="20">
        <v>5.3139886141778461E-2</v>
      </c>
      <c r="H608" s="20">
        <v>9.9009183667983697E-2</v>
      </c>
      <c r="I608" s="20">
        <v>0.1015603367710258</v>
      </c>
      <c r="K608" s="20">
        <v>0.113997720190652</v>
      </c>
      <c r="L608" s="20">
        <v>7.4261478356168656E-2</v>
      </c>
      <c r="N608" s="20">
        <v>0.14710579667613941</v>
      </c>
      <c r="O608" s="20">
        <v>0.1127103868588849</v>
      </c>
      <c r="P608" s="20">
        <v>6.4533141912573477E-2</v>
      </c>
      <c r="Q608" s="20">
        <v>0.12265618784681349</v>
      </c>
      <c r="R608" s="20">
        <v>8.2086166707119018E-2</v>
      </c>
      <c r="S608" s="20">
        <v>0.16741001709417941</v>
      </c>
      <c r="T608" s="20">
        <v>6.7780500435791258E-2</v>
      </c>
      <c r="U608" s="20">
        <v>8.3192755418426981E-2</v>
      </c>
      <c r="V608" s="20">
        <v>7.4668047015893246E-2</v>
      </c>
      <c r="W608" s="20">
        <v>5.4144333137403702E-2</v>
      </c>
      <c r="X608" s="20">
        <v>0.11219065795297919</v>
      </c>
      <c r="Y608" s="20">
        <v>8.6715003698178014E-2</v>
      </c>
      <c r="AA608" s="20">
        <v>8.9219976092626441E-2</v>
      </c>
      <c r="AB608" s="20">
        <v>0.10132370315918129</v>
      </c>
      <c r="AC608" s="20">
        <v>9.6722047484654669E-2</v>
      </c>
      <c r="AD608" s="20">
        <v>9.0718231778534497E-2</v>
      </c>
      <c r="AF608" s="20">
        <v>9.9473183950946634E-2</v>
      </c>
      <c r="AG608" s="20">
        <v>7.0089177653618329E-2</v>
      </c>
      <c r="AI608" s="20">
        <v>8.5704681322745335E-2</v>
      </c>
      <c r="AJ608" s="20">
        <v>0.10526628501654289</v>
      </c>
      <c r="AK608" s="20">
        <v>0.11431690467617291</v>
      </c>
      <c r="AL608" s="20">
        <v>8.3069823946299443E-2</v>
      </c>
      <c r="AM608" s="20">
        <v>9.7073899417804269E-2</v>
      </c>
      <c r="AN608" s="20">
        <v>0.1246294589715658</v>
      </c>
      <c r="AO608" s="20">
        <v>8.9815115902414089E-2</v>
      </c>
      <c r="AP608" s="20">
        <v>6.0596234862430487E-2</v>
      </c>
      <c r="AQ608" s="20">
        <v>8.9332316817918117E-2</v>
      </c>
      <c r="AS608" s="20">
        <v>9.3041910160177266E-2</v>
      </c>
      <c r="AT608" s="20">
        <v>0.1140550236159098</v>
      </c>
    </row>
    <row r="609" spans="2:46" ht="29" x14ac:dyDescent="0.35">
      <c r="B609" s="19" t="s">
        <v>275</v>
      </c>
      <c r="C609" s="20">
        <v>0.10928437020076159</v>
      </c>
      <c r="D609" s="20">
        <v>9.4603591336697448E-2</v>
      </c>
      <c r="E609" s="20">
        <v>0.1333879238165146</v>
      </c>
      <c r="F609" s="20">
        <v>7.6001047036497613E-2</v>
      </c>
      <c r="G609" s="20">
        <v>0.1107841106970482</v>
      </c>
      <c r="H609" s="20">
        <v>0.1115746057990369</v>
      </c>
      <c r="I609" s="20">
        <v>0.1231285031319533</v>
      </c>
      <c r="K609" s="20">
        <v>0.1176737354614245</v>
      </c>
      <c r="L609" s="20">
        <v>0.10109470469663361</v>
      </c>
      <c r="N609" s="20">
        <v>9.2670494849629151E-2</v>
      </c>
      <c r="O609" s="20">
        <v>5.0505250439769209E-2</v>
      </c>
      <c r="P609" s="20">
        <v>0.1123985133407845</v>
      </c>
      <c r="Q609" s="20">
        <v>0.2206309522866762</v>
      </c>
      <c r="R609" s="20">
        <v>0.10452749133426199</v>
      </c>
      <c r="S609" s="20">
        <v>0.1191738866413463</v>
      </c>
      <c r="T609" s="20">
        <v>0.1386205225158702</v>
      </c>
      <c r="U609" s="20">
        <v>0.1216902268179416</v>
      </c>
      <c r="V609" s="20">
        <v>0.1004581952362321</v>
      </c>
      <c r="W609" s="20">
        <v>0.1019029774047225</v>
      </c>
      <c r="X609" s="20">
        <v>8.9074502636655922E-2</v>
      </c>
      <c r="Y609" s="20">
        <v>0.1001831993954599</v>
      </c>
      <c r="AA609" s="20">
        <v>0.1265001850169149</v>
      </c>
      <c r="AB609" s="20">
        <v>9.3202247565028165E-2</v>
      </c>
      <c r="AC609" s="20">
        <v>0.1073051505787903</v>
      </c>
      <c r="AD609" s="20">
        <v>0.1084329429910378</v>
      </c>
      <c r="AF609" s="20">
        <v>0.1085740481177988</v>
      </c>
      <c r="AG609" s="20">
        <v>0.1105326666153504</v>
      </c>
      <c r="AI609" s="20">
        <v>0.12986757927597481</v>
      </c>
      <c r="AJ609" s="20">
        <v>0.1215285905135875</v>
      </c>
      <c r="AK609" s="20">
        <v>0.1090136574566828</v>
      </c>
      <c r="AL609" s="20">
        <v>8.9405529811299303E-2</v>
      </c>
      <c r="AM609" s="20">
        <v>0.1008025683047942</v>
      </c>
      <c r="AN609" s="20">
        <v>8.8585545500027674E-2</v>
      </c>
      <c r="AO609" s="20">
        <v>8.6881900439795878E-2</v>
      </c>
      <c r="AP609" s="20">
        <v>0.11426060924941719</v>
      </c>
      <c r="AQ609" s="20">
        <v>0.11374321088045029</v>
      </c>
      <c r="AS609" s="20">
        <v>0.11212270159485641</v>
      </c>
      <c r="AT609" s="20">
        <v>5.3258588750945947E-2</v>
      </c>
    </row>
    <row r="610" spans="2:46" ht="29" x14ac:dyDescent="0.35">
      <c r="B610" s="19" t="s">
        <v>276</v>
      </c>
      <c r="C610" s="20">
        <v>0.1762347553875947</v>
      </c>
      <c r="D610" s="20">
        <v>0.25121377804447159</v>
      </c>
      <c r="E610" s="20">
        <v>0.19966865026077291</v>
      </c>
      <c r="F610" s="20">
        <v>0.18110016831461531</v>
      </c>
      <c r="G610" s="20">
        <v>0.2066209687898185</v>
      </c>
      <c r="H610" s="20">
        <v>0.1381648898925561</v>
      </c>
      <c r="I610" s="20">
        <v>0.1092054479169598</v>
      </c>
      <c r="K610" s="20">
        <v>0.18440711522054909</v>
      </c>
      <c r="L610" s="20">
        <v>0.1683940901875253</v>
      </c>
      <c r="N610" s="20">
        <v>0.16411183072739849</v>
      </c>
      <c r="O610" s="20">
        <v>0.15664505414243299</v>
      </c>
      <c r="P610" s="20">
        <v>0.19211564942373269</v>
      </c>
      <c r="Q610" s="20">
        <v>0.13480889189895001</v>
      </c>
      <c r="R610" s="20">
        <v>0.1631362720349393</v>
      </c>
      <c r="S610" s="20">
        <v>0.16175437842725321</v>
      </c>
      <c r="T610" s="20">
        <v>0.22014952466469481</v>
      </c>
      <c r="U610" s="20">
        <v>0.1963920252247956</v>
      </c>
      <c r="V610" s="20">
        <v>0.1561329682604741</v>
      </c>
      <c r="W610" s="20">
        <v>0.1346739324646955</v>
      </c>
      <c r="X610" s="20">
        <v>0.2081301028083419</v>
      </c>
      <c r="Y610" s="20">
        <v>0.23722918510584631</v>
      </c>
      <c r="AA610" s="20">
        <v>0.20263008947914571</v>
      </c>
      <c r="AB610" s="20">
        <v>0.1607075567167206</v>
      </c>
      <c r="AC610" s="20">
        <v>0.21928876724707461</v>
      </c>
      <c r="AD610" s="20">
        <v>0.1224492847446685</v>
      </c>
      <c r="AF610" s="20">
        <v>0.16775180714995619</v>
      </c>
      <c r="AG610" s="20">
        <v>0.20486729676376481</v>
      </c>
      <c r="AI610" s="20">
        <v>0.15844649680607389</v>
      </c>
      <c r="AJ610" s="20">
        <v>0.2046560800994659</v>
      </c>
      <c r="AK610" s="20">
        <v>0.18836634822106321</v>
      </c>
      <c r="AL610" s="20">
        <v>0.29778766489857211</v>
      </c>
      <c r="AM610" s="20">
        <v>0.1427897529224415</v>
      </c>
      <c r="AN610" s="20">
        <v>0.1505690949722075</v>
      </c>
      <c r="AO610" s="20">
        <v>0.1014990877446614</v>
      </c>
      <c r="AP610" s="20">
        <v>0.15704899742813799</v>
      </c>
      <c r="AQ610" s="20">
        <v>0.16745387891384481</v>
      </c>
      <c r="AS610" s="20">
        <v>0.17549849947369189</v>
      </c>
      <c r="AT610" s="20">
        <v>0.19076769999345339</v>
      </c>
    </row>
    <row r="611" spans="2:46" ht="58" x14ac:dyDescent="0.35">
      <c r="B611" s="19" t="s">
        <v>277</v>
      </c>
      <c r="C611" s="20">
        <v>0.47252681345048192</v>
      </c>
      <c r="D611" s="20">
        <v>0.35339103064770461</v>
      </c>
      <c r="E611" s="20">
        <v>0.3404118687139836</v>
      </c>
      <c r="F611" s="20">
        <v>0.5099191529042103</v>
      </c>
      <c r="G611" s="20">
        <v>0.48160407755854368</v>
      </c>
      <c r="H611" s="20">
        <v>0.5625718775111278</v>
      </c>
      <c r="I611" s="20">
        <v>0.55674296534589907</v>
      </c>
      <c r="K611" s="20">
        <v>0.43236699063015321</v>
      </c>
      <c r="L611" s="20">
        <v>0.51172216411930826</v>
      </c>
      <c r="N611" s="20">
        <v>0.52313057937594742</v>
      </c>
      <c r="O611" s="20">
        <v>0.58094578942464559</v>
      </c>
      <c r="P611" s="20">
        <v>0.54976751492061349</v>
      </c>
      <c r="Q611" s="20">
        <v>0.2878916116932469</v>
      </c>
      <c r="R611" s="20">
        <v>0.47364835287981832</v>
      </c>
      <c r="S611" s="20">
        <v>0.36091299079624378</v>
      </c>
      <c r="T611" s="20">
        <v>0.42050609948040651</v>
      </c>
      <c r="U611" s="20">
        <v>0.46224223446787949</v>
      </c>
      <c r="V611" s="20">
        <v>0.41923642370437592</v>
      </c>
      <c r="W611" s="20">
        <v>0.60532229655708292</v>
      </c>
      <c r="X611" s="20">
        <v>0.50208899776768845</v>
      </c>
      <c r="Y611" s="20">
        <v>0.41279024410312931</v>
      </c>
      <c r="AA611" s="20">
        <v>0.41157191426506268</v>
      </c>
      <c r="AB611" s="20">
        <v>0.55698265647308109</v>
      </c>
      <c r="AC611" s="20">
        <v>0.42466176512940312</v>
      </c>
      <c r="AD611" s="20">
        <v>0.50091111718441717</v>
      </c>
      <c r="AF611" s="20">
        <v>0.49705082325768729</v>
      </c>
      <c r="AG611" s="20">
        <v>0.38176899889536903</v>
      </c>
      <c r="AI611" s="20">
        <v>0.47894562952281572</v>
      </c>
      <c r="AJ611" s="20">
        <v>0.42147230096356042</v>
      </c>
      <c r="AK611" s="20">
        <v>0.48388962211464071</v>
      </c>
      <c r="AL611" s="20">
        <v>0.41995106028748019</v>
      </c>
      <c r="AM611" s="20">
        <v>0.50321762983323692</v>
      </c>
      <c r="AN611" s="20">
        <v>0.49467026718911528</v>
      </c>
      <c r="AO611" s="20">
        <v>0.53414163440348328</v>
      </c>
      <c r="AP611" s="20">
        <v>0.4813767478305882</v>
      </c>
      <c r="AQ611" s="20">
        <v>0.50919029897385026</v>
      </c>
      <c r="AS611" s="20">
        <v>0.4794313359466974</v>
      </c>
      <c r="AT611" s="20">
        <v>0.33623854591656421</v>
      </c>
    </row>
    <row r="612" spans="2:46" x14ac:dyDescent="0.35">
      <c r="B612" s="19" t="s">
        <v>197</v>
      </c>
      <c r="C612" s="20">
        <v>4.7926523136797287E-2</v>
      </c>
      <c r="D612" s="20">
        <v>4.2641172714769637E-2</v>
      </c>
      <c r="E612" s="20">
        <v>3.6582332707685718E-2</v>
      </c>
      <c r="F612" s="20">
        <v>4.8920189916256233E-2</v>
      </c>
      <c r="G612" s="20">
        <v>5.6866471272774728E-2</v>
      </c>
      <c r="H612" s="20">
        <v>3.7151035779525839E-2</v>
      </c>
      <c r="I612" s="20">
        <v>5.893546522316713E-2</v>
      </c>
      <c r="K612" s="20">
        <v>4.5211849945866203E-2</v>
      </c>
      <c r="L612" s="20">
        <v>5.0740297538299083E-2</v>
      </c>
      <c r="N612" s="20">
        <v>1.8822039990728501E-2</v>
      </c>
      <c r="O612" s="20">
        <v>5.2871711270765509E-2</v>
      </c>
      <c r="P612" s="20">
        <v>0</v>
      </c>
      <c r="Q612" s="20">
        <v>9.6135026324468922E-2</v>
      </c>
      <c r="R612" s="20">
        <v>5.7667506345037992E-2</v>
      </c>
      <c r="S612" s="20">
        <v>8.2721950529818344E-2</v>
      </c>
      <c r="T612" s="20">
        <v>6.019507605300968E-2</v>
      </c>
      <c r="U612" s="20">
        <v>5.0567566792418001E-2</v>
      </c>
      <c r="V612" s="20">
        <v>6.1624282658961783E-2</v>
      </c>
      <c r="W612" s="20">
        <v>3.2795838755142213E-2</v>
      </c>
      <c r="X612" s="20">
        <v>5.1824638109348398E-2</v>
      </c>
      <c r="Y612" s="20">
        <v>2.9865203034517972E-2</v>
      </c>
      <c r="AA612" s="20">
        <v>3.056535174229115E-2</v>
      </c>
      <c r="AB612" s="20">
        <v>4.3656815291073667E-2</v>
      </c>
      <c r="AC612" s="20">
        <v>5.0430669908468367E-2</v>
      </c>
      <c r="AD612" s="20">
        <v>6.9753985234656604E-2</v>
      </c>
      <c r="AF612" s="20">
        <v>4.7707488094557271E-2</v>
      </c>
      <c r="AG612" s="20">
        <v>4.9818220659801939E-2</v>
      </c>
      <c r="AI612" s="20">
        <v>2.0900364401471808E-2</v>
      </c>
      <c r="AJ612" s="20">
        <v>1.823798394101692E-2</v>
      </c>
      <c r="AK612" s="20">
        <v>4.3258097911603233E-2</v>
      </c>
      <c r="AL612" s="20">
        <v>3.7094649795772143E-2</v>
      </c>
      <c r="AM612" s="20">
        <v>3.7795357470077277E-2</v>
      </c>
      <c r="AN612" s="20">
        <v>5.7708793323030957E-2</v>
      </c>
      <c r="AO612" s="20">
        <v>9.9899300494343812E-2</v>
      </c>
      <c r="AP612" s="20">
        <v>0.1555338405660866</v>
      </c>
      <c r="AQ612" s="20">
        <v>4.7615530510944359E-2</v>
      </c>
      <c r="AS612" s="20">
        <v>4.0967382251823767E-2</v>
      </c>
      <c r="AT612" s="20">
        <v>0.18529290223938299</v>
      </c>
    </row>
    <row r="614" spans="2:46" ht="333.5" x14ac:dyDescent="0.35">
      <c r="B614" s="17" t="s">
        <v>288</v>
      </c>
    </row>
    <row r="615" spans="2:46" ht="29" x14ac:dyDescent="0.35">
      <c r="B615" s="18" t="s">
        <v>19</v>
      </c>
    </row>
    <row r="616" spans="2:46" ht="29" x14ac:dyDescent="0.35">
      <c r="B616" s="19" t="s">
        <v>272</v>
      </c>
      <c r="C616" s="20">
        <v>3.8068028164058347E-2</v>
      </c>
      <c r="D616" s="20">
        <v>3.6538510392655238E-2</v>
      </c>
      <c r="E616" s="20">
        <v>7.6386292254503663E-2</v>
      </c>
      <c r="F616" s="20">
        <v>2.5821745894900511E-2</v>
      </c>
      <c r="G616" s="20">
        <v>4.5867151799369253E-2</v>
      </c>
      <c r="H616" s="20">
        <v>1.429071181919786E-2</v>
      </c>
      <c r="I616" s="20">
        <v>2.7497199716187609E-2</v>
      </c>
      <c r="K616" s="20">
        <v>4.6890662367400013E-2</v>
      </c>
      <c r="L616" s="20">
        <v>2.9304323530444001E-2</v>
      </c>
      <c r="N616" s="20">
        <v>2.797484068069403E-2</v>
      </c>
      <c r="O616" s="20">
        <v>2.580393601755418E-2</v>
      </c>
      <c r="P616" s="20">
        <v>0</v>
      </c>
      <c r="Q616" s="20">
        <v>4.2180849215508763E-2</v>
      </c>
      <c r="R616" s="20">
        <v>4.3541024369415378E-2</v>
      </c>
      <c r="S616" s="20">
        <v>2.5334632300160191E-2</v>
      </c>
      <c r="T616" s="20">
        <v>2.5245307838500011E-2</v>
      </c>
      <c r="U616" s="20">
        <v>5.3725136490470372E-2</v>
      </c>
      <c r="V616" s="20">
        <v>6.6116204702641554E-2</v>
      </c>
      <c r="W616" s="20">
        <v>3.7043414462474097E-2</v>
      </c>
      <c r="X616" s="20">
        <v>4.5898041125518797E-2</v>
      </c>
      <c r="Y616" s="20">
        <v>2.8685026659464541E-2</v>
      </c>
      <c r="AA616" s="20">
        <v>4.7715564394236451E-2</v>
      </c>
      <c r="AB616" s="20">
        <v>1.348644044578228E-2</v>
      </c>
      <c r="AC616" s="20">
        <v>4.0521485015271259E-2</v>
      </c>
      <c r="AD616" s="20">
        <v>5.0533064753596847E-2</v>
      </c>
      <c r="AF616" s="20">
        <v>3.2827868169028662E-2</v>
      </c>
      <c r="AG616" s="20">
        <v>5.9510698055300203E-2</v>
      </c>
      <c r="AI616" s="20">
        <v>5.1080906757522658E-2</v>
      </c>
      <c r="AJ616" s="20">
        <v>3.8538789707144513E-2</v>
      </c>
      <c r="AK616" s="20">
        <v>1.6009719165605681E-2</v>
      </c>
      <c r="AL616" s="20">
        <v>5.469574667919827E-2</v>
      </c>
      <c r="AM616" s="20">
        <v>4.1989934574292488E-2</v>
      </c>
      <c r="AN616" s="20">
        <v>2.8017046037035021E-2</v>
      </c>
      <c r="AO616" s="20">
        <v>4.5320873056832613E-2</v>
      </c>
      <c r="AP616" s="20">
        <v>1.1048590028284981E-2</v>
      </c>
      <c r="AQ616" s="20">
        <v>2.875425754236318E-2</v>
      </c>
      <c r="AS616" s="20">
        <v>3.7253890246250448E-2</v>
      </c>
      <c r="AT616" s="20">
        <v>5.4138284494242753E-2</v>
      </c>
    </row>
    <row r="617" spans="2:46" ht="29" x14ac:dyDescent="0.35">
      <c r="B617" s="19" t="s">
        <v>273</v>
      </c>
      <c r="C617" s="20">
        <v>5.4777267865929742E-2</v>
      </c>
      <c r="D617" s="20">
        <v>8.9659962831772841E-2</v>
      </c>
      <c r="E617" s="20">
        <v>0.1073157758450313</v>
      </c>
      <c r="F617" s="20">
        <v>7.0689139540709989E-2</v>
      </c>
      <c r="G617" s="20">
        <v>4.378064925366193E-2</v>
      </c>
      <c r="H617" s="20">
        <v>1.368914324256363E-2</v>
      </c>
      <c r="I617" s="20">
        <v>1.344990175143498E-2</v>
      </c>
      <c r="K617" s="20">
        <v>4.7929027609656817E-2</v>
      </c>
      <c r="L617" s="20">
        <v>6.1745525420858448E-2</v>
      </c>
      <c r="N617" s="20">
        <v>3.5412862244865569E-2</v>
      </c>
      <c r="O617" s="20">
        <v>0</v>
      </c>
      <c r="P617" s="20">
        <v>9.8274883763094095E-2</v>
      </c>
      <c r="Q617" s="20">
        <v>7.0910565420253355E-2</v>
      </c>
      <c r="R617" s="20">
        <v>4.0610241420340969E-2</v>
      </c>
      <c r="S617" s="20">
        <v>7.1575209962540937E-2</v>
      </c>
      <c r="T617" s="20">
        <v>6.6347503434941391E-2</v>
      </c>
      <c r="U617" s="20">
        <v>4.4917857002840483E-2</v>
      </c>
      <c r="V617" s="20">
        <v>8.3966071294075809E-2</v>
      </c>
      <c r="W617" s="20">
        <v>4.0560220273023757E-2</v>
      </c>
      <c r="X617" s="20">
        <v>2.2919912822452839E-2</v>
      </c>
      <c r="Y617" s="20">
        <v>7.5084904885963491E-2</v>
      </c>
      <c r="AA617" s="20">
        <v>8.0312745955752426E-2</v>
      </c>
      <c r="AB617" s="20">
        <v>2.996812884557706E-2</v>
      </c>
      <c r="AC617" s="20">
        <v>6.8486356510717203E-2</v>
      </c>
      <c r="AD617" s="20">
        <v>3.6965363677986487E-2</v>
      </c>
      <c r="AF617" s="20">
        <v>4.2579709246265932E-2</v>
      </c>
      <c r="AG617" s="20">
        <v>0.10396268110288159</v>
      </c>
      <c r="AI617" s="20">
        <v>6.5854847751661089E-2</v>
      </c>
      <c r="AJ617" s="20">
        <v>8.4114236193477243E-2</v>
      </c>
      <c r="AK617" s="20">
        <v>8.4383643854937421E-2</v>
      </c>
      <c r="AL617" s="20">
        <v>2.8600498212693851E-2</v>
      </c>
      <c r="AM617" s="20">
        <v>2.5237857727885098E-2</v>
      </c>
      <c r="AN617" s="20">
        <v>2.734373342652242E-2</v>
      </c>
      <c r="AO617" s="20">
        <v>3.181993797858497E-2</v>
      </c>
      <c r="AP617" s="20">
        <v>5.0074526157933168E-2</v>
      </c>
      <c r="AQ617" s="20">
        <v>8.8418086143014982E-2</v>
      </c>
      <c r="AS617" s="20">
        <v>5.3961007640442232E-2</v>
      </c>
      <c r="AT617" s="20">
        <v>7.0889416396043042E-2</v>
      </c>
    </row>
    <row r="618" spans="2:46" x14ac:dyDescent="0.35">
      <c r="B618" s="19" t="s">
        <v>274</v>
      </c>
      <c r="C618" s="20">
        <v>8.3209827749033446E-2</v>
      </c>
      <c r="D618" s="20">
        <v>7.7610553673849406E-2</v>
      </c>
      <c r="E618" s="20">
        <v>0.11253562207843371</v>
      </c>
      <c r="F618" s="20">
        <v>7.1011252295304556E-2</v>
      </c>
      <c r="G618" s="20">
        <v>4.9327493596714671E-2</v>
      </c>
      <c r="H618" s="20">
        <v>0.10219312632336559</v>
      </c>
      <c r="I618" s="20">
        <v>8.7245273544944976E-2</v>
      </c>
      <c r="K618" s="20">
        <v>9.6256663379095289E-2</v>
      </c>
      <c r="L618" s="20">
        <v>7.0303043543150298E-2</v>
      </c>
      <c r="N618" s="20">
        <v>0.12737429362964581</v>
      </c>
      <c r="O618" s="20">
        <v>4.9585171776477102E-2</v>
      </c>
      <c r="P618" s="20">
        <v>3.1648574113803778E-2</v>
      </c>
      <c r="Q618" s="20">
        <v>0.1736521879405277</v>
      </c>
      <c r="R618" s="20">
        <v>7.3172119138082345E-2</v>
      </c>
      <c r="S618" s="20">
        <v>0.15726598334858891</v>
      </c>
      <c r="T618" s="20">
        <v>7.8828797418462271E-2</v>
      </c>
      <c r="U618" s="20">
        <v>6.1100625541993539E-2</v>
      </c>
      <c r="V618" s="20">
        <v>6.7173232922717069E-2</v>
      </c>
      <c r="W618" s="20">
        <v>3.6556273668854118E-2</v>
      </c>
      <c r="X618" s="20">
        <v>8.7300159835837304E-2</v>
      </c>
      <c r="Y618" s="20">
        <v>9.8220753997785015E-2</v>
      </c>
      <c r="AA618" s="20">
        <v>0.1013014213461427</v>
      </c>
      <c r="AB618" s="20">
        <v>7.4309960492298988E-2</v>
      </c>
      <c r="AC618" s="20">
        <v>7.7162772254642742E-2</v>
      </c>
      <c r="AD618" s="20">
        <v>7.5545386322618507E-2</v>
      </c>
      <c r="AF618" s="20">
        <v>8.9583344750218077E-2</v>
      </c>
      <c r="AG618" s="20">
        <v>5.991173162989636E-2</v>
      </c>
      <c r="AI618" s="20">
        <v>9.4389710445871786E-2</v>
      </c>
      <c r="AJ618" s="20">
        <v>7.0787110149863539E-2</v>
      </c>
      <c r="AK618" s="20">
        <v>0.1127427611232006</v>
      </c>
      <c r="AL618" s="20">
        <v>5.4257425473245177E-2</v>
      </c>
      <c r="AM618" s="20">
        <v>0.11967011658291229</v>
      </c>
      <c r="AN618" s="20">
        <v>9.1100146119413666E-2</v>
      </c>
      <c r="AO618" s="20">
        <v>4.5466099036375253E-2</v>
      </c>
      <c r="AP618" s="20">
        <v>5.188073313505577E-2</v>
      </c>
      <c r="AQ618" s="20">
        <v>7.4606433937149136E-2</v>
      </c>
      <c r="AS618" s="20">
        <v>7.7329471909429695E-2</v>
      </c>
      <c r="AT618" s="20">
        <v>0.19928208478082721</v>
      </c>
    </row>
    <row r="619" spans="2:46" ht="29" x14ac:dyDescent="0.35">
      <c r="B619" s="19" t="s">
        <v>275</v>
      </c>
      <c r="C619" s="20">
        <v>9.8533753395480872E-2</v>
      </c>
      <c r="D619" s="20">
        <v>0.12247023672614819</v>
      </c>
      <c r="E619" s="20">
        <v>7.7995535177472305E-2</v>
      </c>
      <c r="F619" s="20">
        <v>9.0583858142504331E-2</v>
      </c>
      <c r="G619" s="20">
        <v>8.9718088674389226E-2</v>
      </c>
      <c r="H619" s="20">
        <v>0.1039007547201822</v>
      </c>
      <c r="I619" s="20">
        <v>0.10936796523772691</v>
      </c>
      <c r="K619" s="20">
        <v>0.11270339751316311</v>
      </c>
      <c r="L619" s="20">
        <v>8.4532259248289013E-2</v>
      </c>
      <c r="N619" s="20">
        <v>6.1833013873645502E-2</v>
      </c>
      <c r="O619" s="20">
        <v>0.18165859617413799</v>
      </c>
      <c r="P619" s="20">
        <v>7.2508210429235373E-2</v>
      </c>
      <c r="Q619" s="20">
        <v>0.10424941646291459</v>
      </c>
      <c r="R619" s="20">
        <v>0.11356930561441519</v>
      </c>
      <c r="S619" s="20">
        <v>7.3539234646739213E-2</v>
      </c>
      <c r="T619" s="20">
        <v>0.12638951743240559</v>
      </c>
      <c r="U619" s="20">
        <v>0.151577879766392</v>
      </c>
      <c r="V619" s="20">
        <v>0.1090306794146724</v>
      </c>
      <c r="W619" s="20">
        <v>6.9189011275836709E-2</v>
      </c>
      <c r="X619" s="20">
        <v>7.7181805745768842E-2</v>
      </c>
      <c r="Y619" s="20">
        <v>9.6840296715629437E-2</v>
      </c>
      <c r="AA619" s="20">
        <v>0.1157314679555777</v>
      </c>
      <c r="AB619" s="20">
        <v>9.3458432128568983E-2</v>
      </c>
      <c r="AC619" s="20">
        <v>0.10681392016981919</v>
      </c>
      <c r="AD619" s="20">
        <v>7.6793691767937197E-2</v>
      </c>
      <c r="AF619" s="20">
        <v>9.5043681724380422E-2</v>
      </c>
      <c r="AG619" s="20">
        <v>0.1097257171144258</v>
      </c>
      <c r="AI619" s="20">
        <v>0.1198385362314562</v>
      </c>
      <c r="AJ619" s="20">
        <v>0.11901405212045819</v>
      </c>
      <c r="AK619" s="20">
        <v>9.5606527046849132E-2</v>
      </c>
      <c r="AL619" s="20">
        <v>8.73459651591387E-2</v>
      </c>
      <c r="AM619" s="20">
        <v>8.2212740997761144E-2</v>
      </c>
      <c r="AN619" s="20">
        <v>2.9752784760096459E-2</v>
      </c>
      <c r="AO619" s="20">
        <v>6.9878943680752703E-2</v>
      </c>
      <c r="AP619" s="20">
        <v>7.1188200832660975E-2</v>
      </c>
      <c r="AQ619" s="20">
        <v>0.17456479550332221</v>
      </c>
      <c r="AS619" s="20">
        <v>0.10101085042790441</v>
      </c>
      <c r="AT619" s="20">
        <v>4.9638371673218898E-2</v>
      </c>
    </row>
    <row r="620" spans="2:46" ht="29" x14ac:dyDescent="0.35">
      <c r="B620" s="19" t="s">
        <v>276</v>
      </c>
      <c r="C620" s="20">
        <v>0.14937831697772591</v>
      </c>
      <c r="D620" s="20">
        <v>0.1702354468992722</v>
      </c>
      <c r="E620" s="20">
        <v>0.17276274745003881</v>
      </c>
      <c r="F620" s="20">
        <v>0.14118764730866559</v>
      </c>
      <c r="G620" s="20">
        <v>0.1907565630877506</v>
      </c>
      <c r="H620" s="20">
        <v>0.106955291159025</v>
      </c>
      <c r="I620" s="20">
        <v>0.119881188224621</v>
      </c>
      <c r="K620" s="20">
        <v>0.15176421934131859</v>
      </c>
      <c r="L620" s="20">
        <v>0.14728174631106861</v>
      </c>
      <c r="N620" s="20">
        <v>0.1721190137726232</v>
      </c>
      <c r="O620" s="20">
        <v>8.1527764548663867E-2</v>
      </c>
      <c r="P620" s="20">
        <v>0.19231931492417359</v>
      </c>
      <c r="Q620" s="20">
        <v>0.16243563526734819</v>
      </c>
      <c r="R620" s="20">
        <v>0.1624481838767281</v>
      </c>
      <c r="S620" s="20">
        <v>0.15573431441912289</v>
      </c>
      <c r="T620" s="20">
        <v>0.17756637991892971</v>
      </c>
      <c r="U620" s="20">
        <v>0.1150086020358656</v>
      </c>
      <c r="V620" s="20">
        <v>0.1531643774439925</v>
      </c>
      <c r="W620" s="20">
        <v>0.12929486270407631</v>
      </c>
      <c r="X620" s="20">
        <v>0.13981711131605709</v>
      </c>
      <c r="Y620" s="20">
        <v>0.1440204733974238</v>
      </c>
      <c r="AA620" s="20">
        <v>0.1617919510475373</v>
      </c>
      <c r="AB620" s="20">
        <v>0.146145319057262</v>
      </c>
      <c r="AC620" s="20">
        <v>0.1767812164515086</v>
      </c>
      <c r="AD620" s="20">
        <v>0.1132217737219044</v>
      </c>
      <c r="AF620" s="20">
        <v>0.15143778520458909</v>
      </c>
      <c r="AG620" s="20">
        <v>0.13623116706923319</v>
      </c>
      <c r="AI620" s="20">
        <v>0.1120976024153811</v>
      </c>
      <c r="AJ620" s="20">
        <v>0.19598130234663211</v>
      </c>
      <c r="AK620" s="20">
        <v>0.15358382488878961</v>
      </c>
      <c r="AL620" s="20">
        <v>0.1978683188077065</v>
      </c>
      <c r="AM620" s="20">
        <v>0.1082457118707346</v>
      </c>
      <c r="AN620" s="20">
        <v>0.23749771358159619</v>
      </c>
      <c r="AO620" s="20">
        <v>0.1615139484448174</v>
      </c>
      <c r="AP620" s="20">
        <v>0.1392355928762426</v>
      </c>
      <c r="AQ620" s="20">
        <v>6.7073196957783951E-2</v>
      </c>
      <c r="AS620" s="20">
        <v>0.15153772478958741</v>
      </c>
      <c r="AT620" s="20">
        <v>0.1067537980860698</v>
      </c>
    </row>
    <row r="621" spans="2:46" ht="58" x14ac:dyDescent="0.35">
      <c r="B621" s="19" t="s">
        <v>277</v>
      </c>
      <c r="C621" s="20">
        <v>0.52714836883969463</v>
      </c>
      <c r="D621" s="20">
        <v>0.44193254121254338</v>
      </c>
      <c r="E621" s="20">
        <v>0.42109478373559422</v>
      </c>
      <c r="F621" s="20">
        <v>0.55186990279972548</v>
      </c>
      <c r="G621" s="20">
        <v>0.52196112039257181</v>
      </c>
      <c r="H621" s="20">
        <v>0.62920618667347405</v>
      </c>
      <c r="I621" s="20">
        <v>0.58396805760252701</v>
      </c>
      <c r="K621" s="20">
        <v>0.50224103000476616</v>
      </c>
      <c r="L621" s="20">
        <v>0.55117111614593561</v>
      </c>
      <c r="N621" s="20">
        <v>0.54766820235593494</v>
      </c>
      <c r="O621" s="20">
        <v>0.66142453148316671</v>
      </c>
      <c r="P621" s="20">
        <v>0.60524901676969312</v>
      </c>
      <c r="Q621" s="20">
        <v>0.35043631936897862</v>
      </c>
      <c r="R621" s="20">
        <v>0.50113269574433439</v>
      </c>
      <c r="S621" s="20">
        <v>0.45338776743420239</v>
      </c>
      <c r="T621" s="20">
        <v>0.49008094601827218</v>
      </c>
      <c r="U621" s="20">
        <v>0.50387803451591773</v>
      </c>
      <c r="V621" s="20">
        <v>0.45942416797148239</v>
      </c>
      <c r="W621" s="20">
        <v>0.64815696328716055</v>
      </c>
      <c r="X621" s="20">
        <v>0.56189243929623323</v>
      </c>
      <c r="Y621" s="20">
        <v>0.51818925671125193</v>
      </c>
      <c r="AA621" s="20">
        <v>0.45857638447646137</v>
      </c>
      <c r="AB621" s="20">
        <v>0.60611863461753346</v>
      </c>
      <c r="AC621" s="20">
        <v>0.47592637308130559</v>
      </c>
      <c r="AD621" s="20">
        <v>0.57397399826286444</v>
      </c>
      <c r="AF621" s="20">
        <v>0.54406764755064907</v>
      </c>
      <c r="AG621" s="20">
        <v>0.46330901054483048</v>
      </c>
      <c r="AI621" s="20">
        <v>0.53320820901134947</v>
      </c>
      <c r="AJ621" s="20">
        <v>0.46976283591029983</v>
      </c>
      <c r="AK621" s="20">
        <v>0.49441542600901428</v>
      </c>
      <c r="AL621" s="20">
        <v>0.53066312902533419</v>
      </c>
      <c r="AM621" s="20">
        <v>0.59380866058921389</v>
      </c>
      <c r="AN621" s="20">
        <v>0.52857978275230499</v>
      </c>
      <c r="AO621" s="20">
        <v>0.53414345691263487</v>
      </c>
      <c r="AP621" s="20">
        <v>0.50086369543014231</v>
      </c>
      <c r="AQ621" s="20">
        <v>0.55073542926424901</v>
      </c>
      <c r="AS621" s="20">
        <v>0.53704328121705136</v>
      </c>
      <c r="AT621" s="20">
        <v>0.331832839626922</v>
      </c>
    </row>
    <row r="622" spans="2:46" x14ac:dyDescent="0.35">
      <c r="B622" s="19" t="s">
        <v>197</v>
      </c>
      <c r="C622" s="20">
        <v>4.8884437008077042E-2</v>
      </c>
      <c r="D622" s="20">
        <v>6.1552748263758818E-2</v>
      </c>
      <c r="E622" s="20">
        <v>3.1909243458925977E-2</v>
      </c>
      <c r="F622" s="20">
        <v>4.88364540181895E-2</v>
      </c>
      <c r="G622" s="20">
        <v>5.8588933195542543E-2</v>
      </c>
      <c r="H622" s="20">
        <v>2.9764786062191649E-2</v>
      </c>
      <c r="I622" s="20">
        <v>5.8590413922557538E-2</v>
      </c>
      <c r="K622" s="20">
        <v>4.2214999784599853E-2</v>
      </c>
      <c r="L622" s="20">
        <v>5.5661985800254082E-2</v>
      </c>
      <c r="N622" s="20">
        <v>2.7617773442591032E-2</v>
      </c>
      <c r="O622" s="20">
        <v>0</v>
      </c>
      <c r="P622" s="20">
        <v>0</v>
      </c>
      <c r="Q622" s="20">
        <v>9.6135026324468922E-2</v>
      </c>
      <c r="R622" s="20">
        <v>6.5526429836683664E-2</v>
      </c>
      <c r="S622" s="20">
        <v>6.3162857888645355E-2</v>
      </c>
      <c r="T622" s="20">
        <v>3.5541547938488703E-2</v>
      </c>
      <c r="U622" s="20">
        <v>6.979186464652018E-2</v>
      </c>
      <c r="V622" s="20">
        <v>6.1125266250418343E-2</v>
      </c>
      <c r="W622" s="20">
        <v>3.9199254328574358E-2</v>
      </c>
      <c r="X622" s="20">
        <v>6.4990529858132057E-2</v>
      </c>
      <c r="Y622" s="20">
        <v>3.8959287632481597E-2</v>
      </c>
      <c r="AA622" s="20">
        <v>3.4570464824291977E-2</v>
      </c>
      <c r="AB622" s="20">
        <v>3.6513084412977272E-2</v>
      </c>
      <c r="AC622" s="20">
        <v>5.43078765167355E-2</v>
      </c>
      <c r="AD622" s="20">
        <v>7.2966721493091857E-2</v>
      </c>
      <c r="AF622" s="20">
        <v>4.4459963354868702E-2</v>
      </c>
      <c r="AG622" s="20">
        <v>6.7348994483432192E-2</v>
      </c>
      <c r="AI622" s="20">
        <v>2.3530187386757679E-2</v>
      </c>
      <c r="AJ622" s="20">
        <v>2.180167357212456E-2</v>
      </c>
      <c r="AK622" s="20">
        <v>4.3258097911603233E-2</v>
      </c>
      <c r="AL622" s="20">
        <v>4.6568916642683263E-2</v>
      </c>
      <c r="AM622" s="20">
        <v>2.8834977657200399E-2</v>
      </c>
      <c r="AN622" s="20">
        <v>5.7708793323030957E-2</v>
      </c>
      <c r="AO622" s="20">
        <v>0.1118567408900025</v>
      </c>
      <c r="AP622" s="20">
        <v>0.17570866153968029</v>
      </c>
      <c r="AQ622" s="20">
        <v>1.5847800652117681E-2</v>
      </c>
      <c r="AS622" s="20">
        <v>4.1863773769334492E-2</v>
      </c>
      <c r="AT622" s="20">
        <v>0.18746520494267641</v>
      </c>
    </row>
    <row r="624" spans="2:46" ht="72.5" x14ac:dyDescent="0.35">
      <c r="B624" s="17" t="s">
        <v>289</v>
      </c>
    </row>
    <row r="625" spans="2:46" x14ac:dyDescent="0.35">
      <c r="B625" s="18" t="s">
        <v>16</v>
      </c>
    </row>
    <row r="626" spans="2:46" ht="29" x14ac:dyDescent="0.35">
      <c r="B626" s="19" t="s">
        <v>290</v>
      </c>
      <c r="C626" s="20">
        <v>0.28691046782954222</v>
      </c>
      <c r="D626" s="20">
        <v>0.22861541117069201</v>
      </c>
      <c r="E626" s="20">
        <v>0.23019691687905791</v>
      </c>
      <c r="F626" s="20">
        <v>0.2316235450179753</v>
      </c>
      <c r="G626" s="20">
        <v>0.3277167650282809</v>
      </c>
      <c r="H626" s="20">
        <v>0.36436617814168532</v>
      </c>
      <c r="I626" s="20">
        <v>0.33166372114804599</v>
      </c>
      <c r="K626" s="20">
        <v>0.28982087465711331</v>
      </c>
      <c r="L626" s="20">
        <v>0.28523396455506311</v>
      </c>
      <c r="N626" s="20">
        <v>0.26190481017885381</v>
      </c>
      <c r="O626" s="20">
        <v>0.23815862758641429</v>
      </c>
      <c r="P626" s="20">
        <v>0.27382200790767169</v>
      </c>
      <c r="Q626" s="20">
        <v>0.23894301107575311</v>
      </c>
      <c r="R626" s="20">
        <v>0.31946413307526461</v>
      </c>
      <c r="S626" s="20">
        <v>0.27186896475053579</v>
      </c>
      <c r="T626" s="20">
        <v>0.3063156382720123</v>
      </c>
      <c r="U626" s="20">
        <v>0.27149152203988891</v>
      </c>
      <c r="V626" s="20">
        <v>0.29185884943930429</v>
      </c>
      <c r="W626" s="20">
        <v>0.3018057579848808</v>
      </c>
      <c r="X626" s="20">
        <v>0.28229062135499411</v>
      </c>
      <c r="Y626" s="20">
        <v>0.30531186838251639</v>
      </c>
      <c r="AA626" s="20">
        <v>0.31398138993293229</v>
      </c>
      <c r="AB626" s="20">
        <v>0.31175141607933338</v>
      </c>
      <c r="AC626" s="20">
        <v>0.28485132883435532</v>
      </c>
      <c r="AD626" s="20">
        <v>0.2339817325183372</v>
      </c>
      <c r="AF626" s="20">
        <v>0.29034260450328181</v>
      </c>
      <c r="AG626" s="20">
        <v>0.27700060539180871</v>
      </c>
      <c r="AI626" s="20">
        <v>0.3290403400939888</v>
      </c>
      <c r="AJ626" s="20">
        <v>0.32529200198835362</v>
      </c>
      <c r="AK626" s="20">
        <v>0.2838862045378599</v>
      </c>
      <c r="AL626" s="20">
        <v>0.2237717646864186</v>
      </c>
      <c r="AM626" s="20">
        <v>0.29452789100589277</v>
      </c>
      <c r="AN626" s="20">
        <v>0.14576195406284359</v>
      </c>
      <c r="AO626" s="20">
        <v>0.2204635211746071</v>
      </c>
      <c r="AP626" s="20">
        <v>0.24923856966565999</v>
      </c>
      <c r="AQ626" s="20">
        <v>0.31557894170295059</v>
      </c>
      <c r="AS626" s="20">
        <v>0.29041178826117559</v>
      </c>
      <c r="AT626" s="20">
        <v>0.22074533183964529</v>
      </c>
    </row>
    <row r="627" spans="2:46" ht="29" x14ac:dyDescent="0.35">
      <c r="B627" s="19" t="s">
        <v>291</v>
      </c>
      <c r="C627" s="20">
        <v>0.2291992856829706</v>
      </c>
      <c r="D627" s="20">
        <v>0.2191062702107516</v>
      </c>
      <c r="E627" s="20">
        <v>0.2141977812301897</v>
      </c>
      <c r="F627" s="20">
        <v>0.20858626773650679</v>
      </c>
      <c r="G627" s="20">
        <v>0.213431882804896</v>
      </c>
      <c r="H627" s="20">
        <v>0.27641286660585168</v>
      </c>
      <c r="I627" s="20">
        <v>0.2459535742298046</v>
      </c>
      <c r="K627" s="20">
        <v>0.24577676885570479</v>
      </c>
      <c r="L627" s="20">
        <v>0.21290693788879439</v>
      </c>
      <c r="N627" s="20">
        <v>0.22140680735811211</v>
      </c>
      <c r="O627" s="20">
        <v>0.22109499046827011</v>
      </c>
      <c r="P627" s="20">
        <v>0.24702049435446199</v>
      </c>
      <c r="Q627" s="20">
        <v>0.23556854371860711</v>
      </c>
      <c r="R627" s="20">
        <v>0.26988914645900502</v>
      </c>
      <c r="S627" s="20">
        <v>0.22127885672972181</v>
      </c>
      <c r="T627" s="20">
        <v>0.18055693720687899</v>
      </c>
      <c r="U627" s="20">
        <v>0.23093506462295799</v>
      </c>
      <c r="V627" s="20">
        <v>0.26074387336079657</v>
      </c>
      <c r="W627" s="20">
        <v>0.22572677598495089</v>
      </c>
      <c r="X627" s="20">
        <v>0.19298359884232899</v>
      </c>
      <c r="Y627" s="20">
        <v>0.20851939878568709</v>
      </c>
      <c r="AA627" s="20">
        <v>0.24835677440789911</v>
      </c>
      <c r="AB627" s="20">
        <v>0.2341048464518391</v>
      </c>
      <c r="AC627" s="20">
        <v>0.2115137622814687</v>
      </c>
      <c r="AD627" s="20">
        <v>0.218948510629906</v>
      </c>
      <c r="AF627" s="20">
        <v>0.2208878839376858</v>
      </c>
      <c r="AG627" s="20">
        <v>0.26124809125169579</v>
      </c>
      <c r="AI627" s="20">
        <v>0.24372615825436811</v>
      </c>
      <c r="AJ627" s="20">
        <v>0.25127961869712989</v>
      </c>
      <c r="AK627" s="20">
        <v>0.22498670383912669</v>
      </c>
      <c r="AL627" s="20">
        <v>0.2322612402207041</v>
      </c>
      <c r="AM627" s="20">
        <v>0.23062152594382801</v>
      </c>
      <c r="AN627" s="20">
        <v>0.24950709257960921</v>
      </c>
      <c r="AO627" s="20">
        <v>0.16380472176704411</v>
      </c>
      <c r="AP627" s="20">
        <v>0.19016373821364249</v>
      </c>
      <c r="AQ627" s="20">
        <v>0.23423990769424449</v>
      </c>
      <c r="AS627" s="20">
        <v>0.23348658681827361</v>
      </c>
      <c r="AT627" s="20">
        <v>0.14818131883706601</v>
      </c>
    </row>
    <row r="628" spans="2:46" ht="29" x14ac:dyDescent="0.35">
      <c r="B628" s="19" t="s">
        <v>292</v>
      </c>
      <c r="C628" s="20">
        <v>0.40174831339587058</v>
      </c>
      <c r="D628" s="20">
        <v>0.33818001368430678</v>
      </c>
      <c r="E628" s="20">
        <v>0.34409369267990281</v>
      </c>
      <c r="F628" s="20">
        <v>0.39980701246002109</v>
      </c>
      <c r="G628" s="20">
        <v>0.46387811553695152</v>
      </c>
      <c r="H628" s="20">
        <v>0.41324916789933058</v>
      </c>
      <c r="I628" s="20">
        <v>0.43437102565809133</v>
      </c>
      <c r="K628" s="20">
        <v>0.38641051021816608</v>
      </c>
      <c r="L628" s="20">
        <v>0.4173196938919545</v>
      </c>
      <c r="N628" s="20">
        <v>0.42570833532589641</v>
      </c>
      <c r="O628" s="20">
        <v>0.43743657729049162</v>
      </c>
      <c r="P628" s="20">
        <v>0.41801070182520572</v>
      </c>
      <c r="Q628" s="20">
        <v>0.40857422189753551</v>
      </c>
      <c r="R628" s="20">
        <v>0.36202790008486069</v>
      </c>
      <c r="S628" s="20">
        <v>0.43969767192715342</v>
      </c>
      <c r="T628" s="20">
        <v>0.4473325394922687</v>
      </c>
      <c r="U628" s="20">
        <v>0.33783505324476959</v>
      </c>
      <c r="V628" s="20">
        <v>0.36093168196279762</v>
      </c>
      <c r="W628" s="20">
        <v>0.42856123108855682</v>
      </c>
      <c r="X628" s="20">
        <v>0.40655557366101808</v>
      </c>
      <c r="Y628" s="20">
        <v>0.41735870329763869</v>
      </c>
      <c r="AA628" s="20">
        <v>0.39492871585304068</v>
      </c>
      <c r="AB628" s="20">
        <v>0.43613217881660332</v>
      </c>
      <c r="AC628" s="20">
        <v>0.40097492550805502</v>
      </c>
      <c r="AD628" s="20">
        <v>0.37178787915132849</v>
      </c>
      <c r="AF628" s="20">
        <v>0.40653259355450549</v>
      </c>
      <c r="AG628" s="20">
        <v>0.38153241639289642</v>
      </c>
      <c r="AI628" s="20">
        <v>0.42931378153479749</v>
      </c>
      <c r="AJ628" s="20">
        <v>0.39552247601554252</v>
      </c>
      <c r="AK628" s="20">
        <v>0.46358812460449172</v>
      </c>
      <c r="AL628" s="20">
        <v>0.41296363712217682</v>
      </c>
      <c r="AM628" s="20">
        <v>0.37350385174215128</v>
      </c>
      <c r="AN628" s="20">
        <v>0.41026015165232949</v>
      </c>
      <c r="AO628" s="20">
        <v>0.41492667018596668</v>
      </c>
      <c r="AP628" s="20">
        <v>0.41868778385861449</v>
      </c>
      <c r="AQ628" s="20">
        <v>0.33986694799031508</v>
      </c>
      <c r="AS628" s="20">
        <v>0.40992326319103878</v>
      </c>
      <c r="AT628" s="20">
        <v>0.24726469058287601</v>
      </c>
    </row>
    <row r="629" spans="2:46" ht="29" x14ac:dyDescent="0.35">
      <c r="B629" s="19" t="s">
        <v>293</v>
      </c>
      <c r="C629" s="20">
        <v>0.25816959748834228</v>
      </c>
      <c r="D629" s="20">
        <v>0.22777346399702139</v>
      </c>
      <c r="E629" s="20">
        <v>0.25933040798060703</v>
      </c>
      <c r="F629" s="20">
        <v>0.25098806227385762</v>
      </c>
      <c r="G629" s="20">
        <v>0.26729585577615028</v>
      </c>
      <c r="H629" s="20">
        <v>0.30866760012286693</v>
      </c>
      <c r="I629" s="20">
        <v>0.2420871293495003</v>
      </c>
      <c r="K629" s="20">
        <v>0.24981641048582551</v>
      </c>
      <c r="L629" s="20">
        <v>0.26546459543362932</v>
      </c>
      <c r="N629" s="20">
        <v>0.28134317507569551</v>
      </c>
      <c r="O629" s="20">
        <v>0.36229493287527859</v>
      </c>
      <c r="P629" s="20">
        <v>0.24228328752464151</v>
      </c>
      <c r="Q629" s="20">
        <v>0.25454727709333591</v>
      </c>
      <c r="R629" s="20">
        <v>0.2256653752265336</v>
      </c>
      <c r="S629" s="20">
        <v>0.26018036090537411</v>
      </c>
      <c r="T629" s="20">
        <v>0.29448067021619723</v>
      </c>
      <c r="U629" s="20">
        <v>0.23127790165350801</v>
      </c>
      <c r="V629" s="20">
        <v>0.2397147561447483</v>
      </c>
      <c r="W629" s="20">
        <v>0.25321414698404832</v>
      </c>
      <c r="X629" s="20">
        <v>0.28423776154026248</v>
      </c>
      <c r="Y629" s="20">
        <v>0.26021563238882878</v>
      </c>
      <c r="AA629" s="20">
        <v>0.27445351427410081</v>
      </c>
      <c r="AB629" s="20">
        <v>0.2441210167349665</v>
      </c>
      <c r="AC629" s="20">
        <v>0.26827219416809039</v>
      </c>
      <c r="AD629" s="20">
        <v>0.24629374218056391</v>
      </c>
      <c r="AF629" s="20">
        <v>0.25536558848856411</v>
      </c>
      <c r="AG629" s="20">
        <v>0.26762909261159412</v>
      </c>
      <c r="AI629" s="20">
        <v>0.24756639380071729</v>
      </c>
      <c r="AJ629" s="20">
        <v>0.24517758457674599</v>
      </c>
      <c r="AK629" s="20">
        <v>0.31247914827490031</v>
      </c>
      <c r="AL629" s="20">
        <v>0.28493517350823921</v>
      </c>
      <c r="AM629" s="20">
        <v>0.23381817345383649</v>
      </c>
      <c r="AN629" s="20">
        <v>0.32806443215462211</v>
      </c>
      <c r="AO629" s="20">
        <v>0.25129338769842108</v>
      </c>
      <c r="AP629" s="20">
        <v>0.24596180476464771</v>
      </c>
      <c r="AQ629" s="20">
        <v>0.3117549507964596</v>
      </c>
      <c r="AS629" s="20">
        <v>0.26279863649253538</v>
      </c>
      <c r="AT629" s="20">
        <v>0.17069374339403581</v>
      </c>
    </row>
    <row r="630" spans="2:46" ht="29" x14ac:dyDescent="0.35">
      <c r="B630" s="19" t="s">
        <v>294</v>
      </c>
      <c r="C630" s="20">
        <v>0.2270046658394726</v>
      </c>
      <c r="D630" s="20">
        <v>0.21295747755703409</v>
      </c>
      <c r="E630" s="20">
        <v>0.25394875650352972</v>
      </c>
      <c r="F630" s="20">
        <v>0.24884192309590011</v>
      </c>
      <c r="G630" s="20">
        <v>0.21190316887148841</v>
      </c>
      <c r="H630" s="20">
        <v>0.22905565416550119</v>
      </c>
      <c r="I630" s="20">
        <v>0.2076581508828885</v>
      </c>
      <c r="K630" s="20">
        <v>0.2104319651174017</v>
      </c>
      <c r="L630" s="20">
        <v>0.24307210694968129</v>
      </c>
      <c r="N630" s="20">
        <v>0.22091918666943719</v>
      </c>
      <c r="O630" s="20">
        <v>0.17246620433233231</v>
      </c>
      <c r="P630" s="20">
        <v>0.20638818858224819</v>
      </c>
      <c r="Q630" s="20">
        <v>0.26836579882686529</v>
      </c>
      <c r="R630" s="20">
        <v>0.22912249446724969</v>
      </c>
      <c r="S630" s="20">
        <v>0.21327623248014821</v>
      </c>
      <c r="T630" s="20">
        <v>0.21378796492823041</v>
      </c>
      <c r="U630" s="20">
        <v>0.26665599676171231</v>
      </c>
      <c r="V630" s="20">
        <v>0.2229829793075524</v>
      </c>
      <c r="W630" s="20">
        <v>0.23852690121447101</v>
      </c>
      <c r="X630" s="20">
        <v>0.24168617714870741</v>
      </c>
      <c r="Y630" s="20">
        <v>0.20114229463096589</v>
      </c>
      <c r="AA630" s="20">
        <v>0.26588933034038881</v>
      </c>
      <c r="AB630" s="20">
        <v>0.2357695791795279</v>
      </c>
      <c r="AC630" s="20">
        <v>0.2029476429734621</v>
      </c>
      <c r="AD630" s="20">
        <v>0.19781953822324019</v>
      </c>
      <c r="AF630" s="20">
        <v>0.21724757982991541</v>
      </c>
      <c r="AG630" s="20">
        <v>0.25810149571184399</v>
      </c>
      <c r="AI630" s="20">
        <v>0.2330109074179359</v>
      </c>
      <c r="AJ630" s="20">
        <v>0.25359564557749442</v>
      </c>
      <c r="AK630" s="20">
        <v>0.1943601275498098</v>
      </c>
      <c r="AL630" s="20">
        <v>0.23388390214125571</v>
      </c>
      <c r="AM630" s="20">
        <v>0.22213690166721861</v>
      </c>
      <c r="AN630" s="20">
        <v>0.1800392032945439</v>
      </c>
      <c r="AO630" s="20">
        <v>0.24975827449029231</v>
      </c>
      <c r="AP630" s="20">
        <v>0.19374841339382781</v>
      </c>
      <c r="AQ630" s="20">
        <v>0.19365429009738591</v>
      </c>
      <c r="AS630" s="20">
        <v>0.22921432242158379</v>
      </c>
      <c r="AT630" s="20">
        <v>0.1852483538705752</v>
      </c>
    </row>
    <row r="631" spans="2:46" ht="29" x14ac:dyDescent="0.35">
      <c r="B631" s="19" t="s">
        <v>295</v>
      </c>
      <c r="C631" s="20">
        <v>0.41674023688926032</v>
      </c>
      <c r="D631" s="20">
        <v>0.32062406320072429</v>
      </c>
      <c r="E631" s="20">
        <v>0.36047522220982647</v>
      </c>
      <c r="F631" s="20">
        <v>0.36185636702490348</v>
      </c>
      <c r="G631" s="20">
        <v>0.44595299388976378</v>
      </c>
      <c r="H631" s="20">
        <v>0.47248668403511118</v>
      </c>
      <c r="I631" s="20">
        <v>0.50996027807607058</v>
      </c>
      <c r="K631" s="20">
        <v>0.41309010592811712</v>
      </c>
      <c r="L631" s="20">
        <v>0.41988694347192002</v>
      </c>
      <c r="N631" s="20">
        <v>0.42196500400056941</v>
      </c>
      <c r="O631" s="20">
        <v>0.4901565245876135</v>
      </c>
      <c r="P631" s="20">
        <v>0.45818549984590151</v>
      </c>
      <c r="Q631" s="20">
        <v>0.36991635210379159</v>
      </c>
      <c r="R631" s="20">
        <v>0.42701202313124892</v>
      </c>
      <c r="S631" s="20">
        <v>0.40282759298625848</v>
      </c>
      <c r="T631" s="20">
        <v>0.41175766651077728</v>
      </c>
      <c r="U631" s="20">
        <v>0.3658279482227304</v>
      </c>
      <c r="V631" s="20">
        <v>0.37855317907375502</v>
      </c>
      <c r="W631" s="20">
        <v>0.46255871349845601</v>
      </c>
      <c r="X631" s="20">
        <v>0.4159418428840479</v>
      </c>
      <c r="Y631" s="20">
        <v>0.4332918907510131</v>
      </c>
      <c r="AA631" s="20">
        <v>0.47573206232581428</v>
      </c>
      <c r="AB631" s="20">
        <v>0.46167002370184801</v>
      </c>
      <c r="AC631" s="20">
        <v>0.38809676577028668</v>
      </c>
      <c r="AD631" s="20">
        <v>0.33092952336286469</v>
      </c>
      <c r="AF631" s="20">
        <v>0.43098092045729519</v>
      </c>
      <c r="AG631" s="20">
        <v>0.35858732940383781</v>
      </c>
      <c r="AI631" s="20">
        <v>0.46972297971669769</v>
      </c>
      <c r="AJ631" s="20">
        <v>0.3922155040691111</v>
      </c>
      <c r="AK631" s="20">
        <v>0.48703819088816119</v>
      </c>
      <c r="AL631" s="20">
        <v>0.43619049748099642</v>
      </c>
      <c r="AM631" s="20">
        <v>0.44210935988434169</v>
      </c>
      <c r="AN631" s="20">
        <v>0.37858581708950279</v>
      </c>
      <c r="AO631" s="20">
        <v>0.32459337667245008</v>
      </c>
      <c r="AP631" s="20">
        <v>0.39219594269934688</v>
      </c>
      <c r="AQ631" s="20">
        <v>0.36716549639241558</v>
      </c>
      <c r="AS631" s="20">
        <v>0.42563100358426048</v>
      </c>
      <c r="AT631" s="20">
        <v>0.2487296823240773</v>
      </c>
    </row>
    <row r="632" spans="2:46" ht="29" x14ac:dyDescent="0.35">
      <c r="B632" s="19" t="s">
        <v>498</v>
      </c>
      <c r="C632" s="20">
        <v>0.25381634234548411</v>
      </c>
      <c r="D632" s="20">
        <v>0.21556887912503811</v>
      </c>
      <c r="E632" s="20">
        <v>0.2326503682078693</v>
      </c>
      <c r="F632" s="20">
        <v>0.27528617444859182</v>
      </c>
      <c r="G632" s="20">
        <v>0.25941597165766539</v>
      </c>
      <c r="H632" s="20">
        <v>0.23073511471840841</v>
      </c>
      <c r="I632" s="20">
        <v>0.28995092680033241</v>
      </c>
      <c r="K632" s="20">
        <v>0.24582107834141179</v>
      </c>
      <c r="L632" s="20">
        <v>0.26074417410933071</v>
      </c>
      <c r="N632" s="20">
        <v>0.30792853829486599</v>
      </c>
      <c r="O632" s="20">
        <v>0.20187162947330439</v>
      </c>
      <c r="P632" s="20">
        <v>0.25279664829719928</v>
      </c>
      <c r="Q632" s="20">
        <v>0.30573323518756079</v>
      </c>
      <c r="R632" s="20">
        <v>0.2325318918610472</v>
      </c>
      <c r="S632" s="20">
        <v>0.2246303248777462</v>
      </c>
      <c r="T632" s="20">
        <v>0.2594778260042031</v>
      </c>
      <c r="U632" s="20">
        <v>0.2189585970293563</v>
      </c>
      <c r="V632" s="20">
        <v>0.2445410263091809</v>
      </c>
      <c r="W632" s="20">
        <v>0.2751970589958122</v>
      </c>
      <c r="X632" s="20">
        <v>0.23846051403542401</v>
      </c>
      <c r="Y632" s="20">
        <v>0.27409797846127698</v>
      </c>
      <c r="AA632" s="20">
        <v>0.27834671991851623</v>
      </c>
      <c r="AB632" s="20">
        <v>0.2870750458237511</v>
      </c>
      <c r="AC632" s="20">
        <v>0.23007101557866311</v>
      </c>
      <c r="AD632" s="20">
        <v>0.21362286748976431</v>
      </c>
      <c r="AF632" s="20">
        <v>0.2623782818373423</v>
      </c>
      <c r="AG632" s="20">
        <v>0.22362064405235441</v>
      </c>
      <c r="AI632" s="20">
        <v>0.29002887597075239</v>
      </c>
      <c r="AJ632" s="20">
        <v>0.26942528183243097</v>
      </c>
      <c r="AK632" s="20">
        <v>0.27128992038388478</v>
      </c>
      <c r="AL632" s="20">
        <v>0.25778809314580242</v>
      </c>
      <c r="AM632" s="20">
        <v>0.24814930666000279</v>
      </c>
      <c r="AN632" s="20">
        <v>0.35049457828827679</v>
      </c>
      <c r="AO632" s="20">
        <v>0.19234942342118369</v>
      </c>
      <c r="AP632" s="20">
        <v>0.2158922338113887</v>
      </c>
      <c r="AQ632" s="20">
        <v>0.197277085232823</v>
      </c>
      <c r="AS632" s="20">
        <v>0.26232249999659613</v>
      </c>
      <c r="AT632" s="20">
        <v>9.3073819995202575E-2</v>
      </c>
    </row>
    <row r="633" spans="2:46" ht="43.5" x14ac:dyDescent="0.35">
      <c r="B633" s="19" t="s">
        <v>296</v>
      </c>
      <c r="C633" s="20">
        <v>7.2878146217703554E-2</v>
      </c>
      <c r="D633" s="20">
        <v>0.12531339369344169</v>
      </c>
      <c r="E633" s="20">
        <v>0.1171299713424737</v>
      </c>
      <c r="F633" s="20">
        <v>0.1165454220490058</v>
      </c>
      <c r="G633" s="20">
        <v>5.6187625409999442E-2</v>
      </c>
      <c r="H633" s="20">
        <v>2.801830687804242E-2</v>
      </c>
      <c r="I633" s="20">
        <v>1.0183367577732491E-2</v>
      </c>
      <c r="K633" s="20">
        <v>7.6831685445283196E-2</v>
      </c>
      <c r="L633" s="20">
        <v>6.7283686400205572E-2</v>
      </c>
      <c r="N633" s="20">
        <v>5.9644773569132108E-2</v>
      </c>
      <c r="O633" s="20">
        <v>5.4455775554255632E-2</v>
      </c>
      <c r="P633" s="20">
        <v>6.991387675731324E-2</v>
      </c>
      <c r="Q633" s="20">
        <v>6.5456404727857728E-2</v>
      </c>
      <c r="R633" s="20">
        <v>9.8333715406315927E-2</v>
      </c>
      <c r="S633" s="20">
        <v>5.8907694951030563E-2</v>
      </c>
      <c r="T633" s="20">
        <v>4.5071112076906117E-2</v>
      </c>
      <c r="U633" s="20">
        <v>9.9354305893611564E-2</v>
      </c>
      <c r="V633" s="20">
        <v>0.1023684689575057</v>
      </c>
      <c r="W633" s="20">
        <v>4.9001304548626598E-2</v>
      </c>
      <c r="X633" s="20">
        <v>8.1979041826941365E-2</v>
      </c>
      <c r="Y633" s="20">
        <v>5.432527057888456E-2</v>
      </c>
      <c r="AA633" s="20">
        <v>7.2187748736493404E-2</v>
      </c>
      <c r="AB633" s="20">
        <v>6.3257218447379832E-2</v>
      </c>
      <c r="AC633" s="20">
        <v>8.9137350141231864E-2</v>
      </c>
      <c r="AD633" s="20">
        <v>6.9790848812194675E-2</v>
      </c>
      <c r="AF633" s="20">
        <v>6.2946441387134136E-2</v>
      </c>
      <c r="AG633" s="20">
        <v>0.1108826449021322</v>
      </c>
      <c r="AI633" s="20">
        <v>7.4059195341142622E-2</v>
      </c>
      <c r="AJ633" s="20">
        <v>7.5784373994861987E-2</v>
      </c>
      <c r="AK633" s="20">
        <v>6.9755639996226401E-2</v>
      </c>
      <c r="AL633" s="20">
        <v>0.1172501294339532</v>
      </c>
      <c r="AM633" s="20">
        <v>6.1588998128582498E-2</v>
      </c>
      <c r="AN633" s="20">
        <v>0.1022046259308822</v>
      </c>
      <c r="AO633" s="20">
        <v>4.533993737190397E-2</v>
      </c>
      <c r="AP633" s="20">
        <v>3.3288938341937517E-2</v>
      </c>
      <c r="AQ633" s="20">
        <v>0.1098859349064339</v>
      </c>
      <c r="AS633" s="20">
        <v>7.3029917101116879E-2</v>
      </c>
      <c r="AT633" s="20">
        <v>7.0010102193619569E-2</v>
      </c>
    </row>
    <row r="634" spans="2:46" ht="29" x14ac:dyDescent="0.35">
      <c r="B634" s="19" t="s">
        <v>297</v>
      </c>
      <c r="C634" s="20">
        <v>0.2021778596249228</v>
      </c>
      <c r="D634" s="20">
        <v>0.1958620584452308</v>
      </c>
      <c r="E634" s="20">
        <v>0.2160726168609963</v>
      </c>
      <c r="F634" s="20">
        <v>0.20516039559177179</v>
      </c>
      <c r="G634" s="20">
        <v>0.2037423546568545</v>
      </c>
      <c r="H634" s="20">
        <v>0.19576421244535119</v>
      </c>
      <c r="I634" s="20">
        <v>0.19574144283183381</v>
      </c>
      <c r="K634" s="20">
        <v>0.20771390789079519</v>
      </c>
      <c r="L634" s="20">
        <v>0.19647833769907841</v>
      </c>
      <c r="N634" s="20">
        <v>0.19879171701293091</v>
      </c>
      <c r="O634" s="20">
        <v>0.1419905713371814</v>
      </c>
      <c r="P634" s="20">
        <v>0.24646393160511151</v>
      </c>
      <c r="Q634" s="20">
        <v>0.1782120198102371</v>
      </c>
      <c r="R634" s="20">
        <v>0.17815558070142501</v>
      </c>
      <c r="S634" s="20">
        <v>0.18236515854422919</v>
      </c>
      <c r="T634" s="20">
        <v>0.16703514290183261</v>
      </c>
      <c r="U634" s="20">
        <v>0.21090405583507749</v>
      </c>
      <c r="V634" s="20">
        <v>0.19220868658090351</v>
      </c>
      <c r="W634" s="20">
        <v>0.25940275704262472</v>
      </c>
      <c r="X634" s="20">
        <v>0.18086459264425139</v>
      </c>
      <c r="Y634" s="20">
        <v>0.22886140640000671</v>
      </c>
      <c r="AA634" s="20">
        <v>0.19969048651505239</v>
      </c>
      <c r="AB634" s="20">
        <v>0.1820307186406073</v>
      </c>
      <c r="AC634" s="20">
        <v>0.23137028935767431</v>
      </c>
      <c r="AD634" s="20">
        <v>0.19973231310614639</v>
      </c>
      <c r="AF634" s="20">
        <v>0.20408618634665579</v>
      </c>
      <c r="AG634" s="20">
        <v>0.19450385391439909</v>
      </c>
      <c r="AI634" s="20">
        <v>0.19906906607736591</v>
      </c>
      <c r="AJ634" s="20">
        <v>0.22518613719523181</v>
      </c>
      <c r="AK634" s="20">
        <v>0.20674730159714669</v>
      </c>
      <c r="AL634" s="20">
        <v>0.23640063633076869</v>
      </c>
      <c r="AM634" s="20">
        <v>0.21210988712791909</v>
      </c>
      <c r="AN634" s="20">
        <v>0.17513052559598771</v>
      </c>
      <c r="AO634" s="20">
        <v>0.15341670029658469</v>
      </c>
      <c r="AP634" s="20">
        <v>0.1469067426528172</v>
      </c>
      <c r="AQ634" s="20">
        <v>0.1815960105782472</v>
      </c>
      <c r="AS634" s="20">
        <v>0.20429340685807529</v>
      </c>
      <c r="AT634" s="20">
        <v>0.1621999504024613</v>
      </c>
    </row>
    <row r="635" spans="2:46" ht="43.5" x14ac:dyDescent="0.35">
      <c r="B635" s="19" t="s">
        <v>499</v>
      </c>
      <c r="C635" s="20">
        <v>0.11195937247101399</v>
      </c>
      <c r="D635" s="20">
        <v>0.196338804793321</v>
      </c>
      <c r="E635" s="20">
        <v>0.18398302058993629</v>
      </c>
      <c r="F635" s="20">
        <v>0.13488015595595401</v>
      </c>
      <c r="G635" s="20">
        <v>8.5843554396255045E-2</v>
      </c>
      <c r="H635" s="20">
        <v>6.7138773295064069E-2</v>
      </c>
      <c r="I635" s="20">
        <v>2.993764007825192E-2</v>
      </c>
      <c r="K635" s="20">
        <v>0.1030768230721623</v>
      </c>
      <c r="L635" s="20">
        <v>0.1210872505642957</v>
      </c>
      <c r="N635" s="20">
        <v>9.7753774307094976E-2</v>
      </c>
      <c r="O635" s="20">
        <v>0.1034832389626867</v>
      </c>
      <c r="P635" s="20">
        <v>8.5388759292579941E-2</v>
      </c>
      <c r="Q635" s="20">
        <v>6.3586618536028677E-2</v>
      </c>
      <c r="R635" s="20">
        <v>0.11616857334926051</v>
      </c>
      <c r="S635" s="20">
        <v>9.2974669758767517E-2</v>
      </c>
      <c r="T635" s="20">
        <v>9.7263814151410999E-2</v>
      </c>
      <c r="U635" s="20">
        <v>0.14058043933510059</v>
      </c>
      <c r="V635" s="20">
        <v>0.14134965769628091</v>
      </c>
      <c r="W635" s="20">
        <v>0.1083884316313326</v>
      </c>
      <c r="X635" s="20">
        <v>0.1296782685882682</v>
      </c>
      <c r="Y635" s="20">
        <v>0.1035806554380625</v>
      </c>
      <c r="AA635" s="20">
        <v>0.1190298573169969</v>
      </c>
      <c r="AB635" s="20">
        <v>9.4796625984955737E-2</v>
      </c>
      <c r="AC635" s="20">
        <v>0.1169480735508894</v>
      </c>
      <c r="AD635" s="20">
        <v>0.11852807542067401</v>
      </c>
      <c r="AF635" s="20">
        <v>0.10230305088269059</v>
      </c>
      <c r="AG635" s="20">
        <v>0.1517537775681054</v>
      </c>
      <c r="AI635" s="20">
        <v>0.1233629689732008</v>
      </c>
      <c r="AJ635" s="20">
        <v>0.1230885466252168</v>
      </c>
      <c r="AK635" s="20">
        <v>0.1128403987386685</v>
      </c>
      <c r="AL635" s="20">
        <v>0.13119253570949069</v>
      </c>
      <c r="AM635" s="20">
        <v>0.1114796523657131</v>
      </c>
      <c r="AN635" s="20">
        <v>0.1027940741126127</v>
      </c>
      <c r="AO635" s="20">
        <v>7.2884173076385894E-2</v>
      </c>
      <c r="AP635" s="20">
        <v>5.6892894402349237E-2</v>
      </c>
      <c r="AQ635" s="20">
        <v>0.14391035788028969</v>
      </c>
      <c r="AS635" s="20">
        <v>0.11222362592806739</v>
      </c>
      <c r="AT635" s="20">
        <v>0.1069657232854738</v>
      </c>
    </row>
    <row r="636" spans="2:46" x14ac:dyDescent="0.35">
      <c r="B636" s="19" t="s">
        <v>298</v>
      </c>
      <c r="C636" s="20">
        <v>2.613656170363126E-2</v>
      </c>
      <c r="D636" s="20">
        <v>2.4510953297285989E-2</v>
      </c>
      <c r="E636" s="20">
        <v>1.3514145664726191E-2</v>
      </c>
      <c r="F636" s="20">
        <v>1.6633323052978381E-2</v>
      </c>
      <c r="G636" s="20">
        <v>2.1683183510632399E-2</v>
      </c>
      <c r="H636" s="20">
        <v>3.2167705227612191E-2</v>
      </c>
      <c r="I636" s="20">
        <v>4.473152074062154E-2</v>
      </c>
      <c r="K636" s="20">
        <v>2.7710121507714191E-2</v>
      </c>
      <c r="L636" s="20">
        <v>2.4706251221989519E-2</v>
      </c>
      <c r="N636" s="20">
        <v>2.230381212699831E-2</v>
      </c>
      <c r="O636" s="20">
        <v>0</v>
      </c>
      <c r="P636" s="20">
        <v>1.072387842473563E-2</v>
      </c>
      <c r="Q636" s="20">
        <v>3.3030991286907847E-2</v>
      </c>
      <c r="R636" s="20">
        <v>4.2362859850696398E-2</v>
      </c>
      <c r="S636" s="20">
        <v>2.388320635782475E-2</v>
      </c>
      <c r="T636" s="20">
        <v>4.2939004415219383E-2</v>
      </c>
      <c r="U636" s="20">
        <v>2.7483532062945241E-2</v>
      </c>
      <c r="V636" s="20">
        <v>1.6828017356600639E-2</v>
      </c>
      <c r="W636" s="20">
        <v>2.2280820744726981E-2</v>
      </c>
      <c r="X636" s="20">
        <v>3.819632960778372E-2</v>
      </c>
      <c r="Y636" s="20">
        <v>2.1194022418095849E-2</v>
      </c>
      <c r="AA636" s="20">
        <v>1.2774767826804249E-2</v>
      </c>
      <c r="AB636" s="20">
        <v>2.603486433245945E-2</v>
      </c>
      <c r="AC636" s="20">
        <v>1.9105903693475122E-2</v>
      </c>
      <c r="AD636" s="20">
        <v>4.7022162207692703E-2</v>
      </c>
      <c r="AF636" s="20">
        <v>3.014056833348467E-2</v>
      </c>
      <c r="AG636" s="20">
        <v>1.111737231685417E-2</v>
      </c>
      <c r="AI636" s="20">
        <v>2.5481258818945411E-2</v>
      </c>
      <c r="AJ636" s="20">
        <v>1.432640798274608E-2</v>
      </c>
      <c r="AK636" s="20">
        <v>2.399331276808447E-2</v>
      </c>
      <c r="AL636" s="20">
        <v>1.0617749564324149E-2</v>
      </c>
      <c r="AM636" s="20">
        <v>3.0507500682358048E-2</v>
      </c>
      <c r="AN636" s="20">
        <v>3.6289697201599552E-2</v>
      </c>
      <c r="AO636" s="20">
        <v>6.8078891847174097E-2</v>
      </c>
      <c r="AP636" s="20">
        <v>3.9470735778711907E-2</v>
      </c>
      <c r="AQ636" s="20">
        <v>7.8386531117012465E-3</v>
      </c>
      <c r="AS636" s="20">
        <v>2.2672270748322159E-2</v>
      </c>
      <c r="AT636" s="20">
        <v>9.1601944447725167E-2</v>
      </c>
    </row>
    <row r="637" spans="2:46" x14ac:dyDescent="0.35">
      <c r="B637" s="19" t="s">
        <v>197</v>
      </c>
      <c r="C637" s="20">
        <v>3.8375081255265793E-2</v>
      </c>
      <c r="D637" s="20">
        <v>3.016608771551068E-2</v>
      </c>
      <c r="E637" s="20">
        <v>1.8858572921097431E-2</v>
      </c>
      <c r="F637" s="20">
        <v>4.9915711124159129E-2</v>
      </c>
      <c r="G637" s="20">
        <v>3.1806571898622897E-2</v>
      </c>
      <c r="H637" s="20">
        <v>2.4721357765696211E-2</v>
      </c>
      <c r="I637" s="20">
        <v>6.4752856433826611E-2</v>
      </c>
      <c r="K637" s="20">
        <v>3.4292252224285447E-2</v>
      </c>
      <c r="L637" s="20">
        <v>4.251752309857252E-2</v>
      </c>
      <c r="N637" s="20">
        <v>4.3826109860738358E-2</v>
      </c>
      <c r="O637" s="20">
        <v>6.4049445120366158E-2</v>
      </c>
      <c r="P637" s="20">
        <v>3.8020214216507489E-2</v>
      </c>
      <c r="Q637" s="20">
        <v>4.8064483274505111E-2</v>
      </c>
      <c r="R637" s="20">
        <v>2.3204451938659131E-2</v>
      </c>
      <c r="S637" s="20">
        <v>5.0247303754452237E-2</v>
      </c>
      <c r="T637" s="20">
        <v>3.5210734085818707E-2</v>
      </c>
      <c r="U637" s="20">
        <v>3.6587516636212972E-2</v>
      </c>
      <c r="V637" s="20">
        <v>4.6808232937271897E-2</v>
      </c>
      <c r="W637" s="20">
        <v>2.8279983206803069E-2</v>
      </c>
      <c r="X637" s="20">
        <v>4.0378508535187492E-2</v>
      </c>
      <c r="Y637" s="20">
        <v>3.2265783064534488E-2</v>
      </c>
      <c r="AA637" s="20">
        <v>2.1911342813893099E-2</v>
      </c>
      <c r="AB637" s="20">
        <v>2.7358055177377171E-2</v>
      </c>
      <c r="AC637" s="20">
        <v>3.9469890300144368E-2</v>
      </c>
      <c r="AD637" s="20">
        <v>6.6887306715539344E-2</v>
      </c>
      <c r="AF637" s="20">
        <v>4.167084042988646E-2</v>
      </c>
      <c r="AG637" s="20">
        <v>2.6356854483982541E-2</v>
      </c>
      <c r="AI637" s="20">
        <v>7.3372544870250736E-3</v>
      </c>
      <c r="AJ637" s="20">
        <v>2.8516349342551602E-2</v>
      </c>
      <c r="AK637" s="20">
        <v>1.6362616572900751E-2</v>
      </c>
      <c r="AL637" s="20">
        <v>9.2645375884235336E-3</v>
      </c>
      <c r="AM637" s="20">
        <v>2.9969439812321579E-2</v>
      </c>
      <c r="AN637" s="20">
        <v>6.8362792504615494E-2</v>
      </c>
      <c r="AO637" s="20">
        <v>9.2540948048228308E-2</v>
      </c>
      <c r="AP637" s="20">
        <v>0.12749741390020999</v>
      </c>
      <c r="AQ637" s="20">
        <v>3.7189319657680457E-2</v>
      </c>
      <c r="AS637" s="20">
        <v>3.0596786985991071E-2</v>
      </c>
      <c r="AT637" s="20">
        <v>0.18536302713027589</v>
      </c>
    </row>
    <row r="639" spans="2:46" ht="116" x14ac:dyDescent="0.35">
      <c r="B639" s="17" t="s">
        <v>299</v>
      </c>
    </row>
    <row r="640" spans="2:46" x14ac:dyDescent="0.35">
      <c r="B640" s="18" t="s">
        <v>16</v>
      </c>
    </row>
    <row r="641" spans="2:46" ht="29" x14ac:dyDescent="0.35">
      <c r="B641" s="19" t="s">
        <v>300</v>
      </c>
      <c r="C641" s="20">
        <v>0.20587131053171639</v>
      </c>
      <c r="D641" s="20">
        <v>0.13785868752602801</v>
      </c>
      <c r="E641" s="20">
        <v>0.2004169502191501</v>
      </c>
      <c r="F641" s="20">
        <v>0.18904069649690741</v>
      </c>
      <c r="G641" s="20">
        <v>0.22397174931457539</v>
      </c>
      <c r="H641" s="20">
        <v>0.23415832996410441</v>
      </c>
      <c r="I641" s="20">
        <v>0.23568439857528731</v>
      </c>
      <c r="K641" s="20">
        <v>0.20982157086759051</v>
      </c>
      <c r="L641" s="20">
        <v>0.20285032475639511</v>
      </c>
      <c r="N641" s="20">
        <v>0.2423368160084636</v>
      </c>
      <c r="O641" s="20">
        <v>0.2018809096433406</v>
      </c>
      <c r="P641" s="20">
        <v>0.2569476173507762</v>
      </c>
      <c r="Q641" s="20">
        <v>0.16088098469647619</v>
      </c>
      <c r="R641" s="20">
        <v>0.16253340954301251</v>
      </c>
      <c r="S641" s="20">
        <v>0.16793390923922191</v>
      </c>
      <c r="T641" s="20">
        <v>0.2421876518196599</v>
      </c>
      <c r="U641" s="20">
        <v>0.1515224993330245</v>
      </c>
      <c r="V641" s="20">
        <v>0.21241153086198419</v>
      </c>
      <c r="W641" s="20">
        <v>0.23623633234157851</v>
      </c>
      <c r="X641" s="20">
        <v>0.20618918847578999</v>
      </c>
      <c r="Y641" s="20">
        <v>0.2207756194099561</v>
      </c>
      <c r="AA641" s="20">
        <v>0.2302817494123825</v>
      </c>
      <c r="AB641" s="20">
        <v>0.1903838147021486</v>
      </c>
      <c r="AC641" s="20">
        <v>0.20740673562233769</v>
      </c>
      <c r="AD641" s="20">
        <v>0.194738323684535</v>
      </c>
      <c r="AF641" s="20">
        <v>0.2069138122858741</v>
      </c>
      <c r="AG641" s="20">
        <v>0.2038043831582117</v>
      </c>
      <c r="AI641" s="20">
        <v>0.22461455282580201</v>
      </c>
      <c r="AJ641" s="20">
        <v>0.23769242315483269</v>
      </c>
      <c r="AK641" s="20">
        <v>0.17363638905830481</v>
      </c>
      <c r="AL641" s="20">
        <v>0.17734835620172981</v>
      </c>
      <c r="AM641" s="20">
        <v>0.21640487476968751</v>
      </c>
      <c r="AN641" s="20">
        <v>0.18946636641288789</v>
      </c>
      <c r="AO641" s="20">
        <v>0.17934058140137099</v>
      </c>
      <c r="AP641" s="20">
        <v>0.15333703800992049</v>
      </c>
      <c r="AQ641" s="20">
        <v>0.19646232984452139</v>
      </c>
      <c r="AS641" s="20">
        <v>0.20932026388086819</v>
      </c>
      <c r="AT641" s="20">
        <v>0.14069576552654789</v>
      </c>
    </row>
    <row r="642" spans="2:46" x14ac:dyDescent="0.35">
      <c r="B642" s="19" t="s">
        <v>301</v>
      </c>
      <c r="C642" s="20">
        <v>0.158720268073093</v>
      </c>
      <c r="D642" s="20">
        <v>0.21186362720769211</v>
      </c>
      <c r="E642" s="20">
        <v>0.2092250549136298</v>
      </c>
      <c r="F642" s="20">
        <v>0.15774982317276201</v>
      </c>
      <c r="G642" s="20">
        <v>0.14437696141085651</v>
      </c>
      <c r="H642" s="20">
        <v>0.113839150579627</v>
      </c>
      <c r="I642" s="20">
        <v>0.12487100226046779</v>
      </c>
      <c r="K642" s="20">
        <v>0.17728968435422091</v>
      </c>
      <c r="L642" s="20">
        <v>0.1401181223336424</v>
      </c>
      <c r="N642" s="20">
        <v>0.13455195561221039</v>
      </c>
      <c r="O642" s="20">
        <v>0.16540192484158889</v>
      </c>
      <c r="P642" s="20">
        <v>0.12359872357079189</v>
      </c>
      <c r="Q642" s="20">
        <v>0.22275588550077879</v>
      </c>
      <c r="R642" s="20">
        <v>0.16661296565460029</v>
      </c>
      <c r="S642" s="20">
        <v>0.13141713312060341</v>
      </c>
      <c r="T642" s="20">
        <v>9.8463696595316383E-2</v>
      </c>
      <c r="U642" s="20">
        <v>0.1612511429176699</v>
      </c>
      <c r="V642" s="20">
        <v>0.19359757454021301</v>
      </c>
      <c r="W642" s="20">
        <v>0.18060010006329019</v>
      </c>
      <c r="X642" s="20">
        <v>0.1435436070080191</v>
      </c>
      <c r="Y642" s="20">
        <v>0.15849667884004731</v>
      </c>
      <c r="AA642" s="20">
        <v>0.15554546919167081</v>
      </c>
      <c r="AB642" s="20">
        <v>0.16577108480196259</v>
      </c>
      <c r="AC642" s="20">
        <v>0.17603024245094659</v>
      </c>
      <c r="AD642" s="20">
        <v>0.1397822337241944</v>
      </c>
      <c r="AF642" s="20">
        <v>0.15150375767497731</v>
      </c>
      <c r="AG642" s="20">
        <v>0.1856575228907395</v>
      </c>
      <c r="AI642" s="20">
        <v>0.1616480830188069</v>
      </c>
      <c r="AJ642" s="20">
        <v>0.16943815848079349</v>
      </c>
      <c r="AK642" s="20">
        <v>0.2008614218849831</v>
      </c>
      <c r="AL642" s="20">
        <v>0.16661625366942481</v>
      </c>
      <c r="AM642" s="20">
        <v>0.15927116135988911</v>
      </c>
      <c r="AN642" s="20">
        <v>0.19522812009107759</v>
      </c>
      <c r="AO642" s="20">
        <v>0.12031106809853689</v>
      </c>
      <c r="AP642" s="20">
        <v>0.1374977796501492</v>
      </c>
      <c r="AQ642" s="20">
        <v>0.1167189655431565</v>
      </c>
      <c r="AS642" s="20">
        <v>0.1614626483828768</v>
      </c>
      <c r="AT642" s="20">
        <v>0.1068969717836372</v>
      </c>
    </row>
    <row r="643" spans="2:46" ht="29" x14ac:dyDescent="0.35">
      <c r="B643" s="19" t="s">
        <v>302</v>
      </c>
      <c r="C643" s="20">
        <v>0.3400458186102901</v>
      </c>
      <c r="D643" s="20">
        <v>0.29983243619420707</v>
      </c>
      <c r="E643" s="20">
        <v>0.30527726708972103</v>
      </c>
      <c r="F643" s="20">
        <v>0.3302576288289556</v>
      </c>
      <c r="G643" s="20">
        <v>0.33864687477865052</v>
      </c>
      <c r="H643" s="20">
        <v>0.40874903140055402</v>
      </c>
      <c r="I643" s="20">
        <v>0.35805353239237281</v>
      </c>
      <c r="K643" s="20">
        <v>0.33782488710334169</v>
      </c>
      <c r="L643" s="20">
        <v>0.34168566490031582</v>
      </c>
      <c r="N643" s="20">
        <v>0.36848866398050051</v>
      </c>
      <c r="O643" s="20">
        <v>0.29815082452549801</v>
      </c>
      <c r="P643" s="20">
        <v>0.28951965448219341</v>
      </c>
      <c r="Q643" s="20">
        <v>0.35041205679115778</v>
      </c>
      <c r="R643" s="20">
        <v>0.35010513365138729</v>
      </c>
      <c r="S643" s="20">
        <v>0.39964017074289038</v>
      </c>
      <c r="T643" s="20">
        <v>0.33339235733230271</v>
      </c>
      <c r="U643" s="20">
        <v>0.33575881720988421</v>
      </c>
      <c r="V643" s="20">
        <v>0.30348239365636498</v>
      </c>
      <c r="W643" s="20">
        <v>0.31554142887130299</v>
      </c>
      <c r="X643" s="20">
        <v>0.38039644600664818</v>
      </c>
      <c r="Y643" s="20">
        <v>0.34953021458667682</v>
      </c>
      <c r="AA643" s="20">
        <v>0.31579532586682202</v>
      </c>
      <c r="AB643" s="20">
        <v>0.41151895153230889</v>
      </c>
      <c r="AC643" s="20">
        <v>0.31259382865789948</v>
      </c>
      <c r="AD643" s="20">
        <v>0.3134290686234677</v>
      </c>
      <c r="AF643" s="20">
        <v>0.34776225571748087</v>
      </c>
      <c r="AG643" s="20">
        <v>0.30806860456335899</v>
      </c>
      <c r="AI643" s="20">
        <v>0.332825484384142</v>
      </c>
      <c r="AJ643" s="20">
        <v>0.3409267538677267</v>
      </c>
      <c r="AK643" s="20">
        <v>0.30787051292815748</v>
      </c>
      <c r="AL643" s="20">
        <v>0.3616083917339088</v>
      </c>
      <c r="AM643" s="20">
        <v>0.33129722550761098</v>
      </c>
      <c r="AN643" s="20">
        <v>0.3893685428017245</v>
      </c>
      <c r="AO643" s="20">
        <v>0.34555708614564462</v>
      </c>
      <c r="AP643" s="20">
        <v>0.33687522020038602</v>
      </c>
      <c r="AQ643" s="20">
        <v>0.35927725897556928</v>
      </c>
      <c r="AS643" s="20">
        <v>0.34602637601682029</v>
      </c>
      <c r="AT643" s="20">
        <v>0.2270300573210966</v>
      </c>
    </row>
    <row r="644" spans="2:46" x14ac:dyDescent="0.35">
      <c r="B644" s="19" t="s">
        <v>303</v>
      </c>
      <c r="C644" s="20">
        <v>0.21790861904534381</v>
      </c>
      <c r="D644" s="20">
        <v>0.26916635490622892</v>
      </c>
      <c r="E644" s="20">
        <v>0.19896036025450231</v>
      </c>
      <c r="F644" s="20">
        <v>0.21567566383699091</v>
      </c>
      <c r="G644" s="20">
        <v>0.2109940084083419</v>
      </c>
      <c r="H644" s="20">
        <v>0.20891454004982049</v>
      </c>
      <c r="I644" s="20">
        <v>0.21252953137599681</v>
      </c>
      <c r="K644" s="20">
        <v>0.20361734603987081</v>
      </c>
      <c r="L644" s="20">
        <v>0.2317114709399527</v>
      </c>
      <c r="N644" s="20">
        <v>0.18576017459813449</v>
      </c>
      <c r="O644" s="20">
        <v>0.24318378034344479</v>
      </c>
      <c r="P644" s="20">
        <v>0.26926166319199901</v>
      </c>
      <c r="Q644" s="20">
        <v>0.1881789382251865</v>
      </c>
      <c r="R644" s="20">
        <v>0.25178346020494519</v>
      </c>
      <c r="S644" s="20">
        <v>0.2204182065093673</v>
      </c>
      <c r="T644" s="20">
        <v>0.21246820668895261</v>
      </c>
      <c r="U644" s="20">
        <v>0.27517069001457761</v>
      </c>
      <c r="V644" s="20">
        <v>0.1861805877683822</v>
      </c>
      <c r="W644" s="20">
        <v>0.19734560419082081</v>
      </c>
      <c r="X644" s="20">
        <v>0.21687007575771219</v>
      </c>
      <c r="Y644" s="20">
        <v>0.20966764862938009</v>
      </c>
      <c r="AA644" s="20">
        <v>0.24174805490708601</v>
      </c>
      <c r="AB644" s="20">
        <v>0.1828868372057311</v>
      </c>
      <c r="AC644" s="20">
        <v>0.21978998537389721</v>
      </c>
      <c r="AD644" s="20">
        <v>0.2283977413684623</v>
      </c>
      <c r="AF644" s="20">
        <v>0.21893173380711589</v>
      </c>
      <c r="AG644" s="20">
        <v>0.2161776200941003</v>
      </c>
      <c r="AI644" s="20">
        <v>0.24400877935395959</v>
      </c>
      <c r="AJ644" s="20">
        <v>0.19655820340437219</v>
      </c>
      <c r="AK644" s="20">
        <v>0.24472910600225611</v>
      </c>
      <c r="AL644" s="20">
        <v>0.24289444682518721</v>
      </c>
      <c r="AM644" s="20">
        <v>0.21506262694357101</v>
      </c>
      <c r="AN644" s="20">
        <v>0.19310661018371181</v>
      </c>
      <c r="AO644" s="20">
        <v>0.20886663520518339</v>
      </c>
      <c r="AP644" s="20">
        <v>0.18811953715893001</v>
      </c>
      <c r="AQ644" s="20">
        <v>0.24685195785234521</v>
      </c>
      <c r="AS644" s="20">
        <v>0.21845904465927229</v>
      </c>
      <c r="AT644" s="20">
        <v>0.20750711872310379</v>
      </c>
    </row>
    <row r="645" spans="2:46" x14ac:dyDescent="0.35">
      <c r="B645" s="19" t="s">
        <v>304</v>
      </c>
      <c r="C645" s="20">
        <v>2.253903394638964E-2</v>
      </c>
      <c r="D645" s="20">
        <v>3.8847016032777931E-2</v>
      </c>
      <c r="E645" s="20">
        <v>4.8225316983123413E-2</v>
      </c>
      <c r="F645" s="20">
        <v>2.769074643487841E-2</v>
      </c>
      <c r="G645" s="20">
        <v>1.0283862726152631E-2</v>
      </c>
      <c r="H645" s="20">
        <v>9.9746936991810514E-3</v>
      </c>
      <c r="I645" s="20">
        <v>5.0230584541595766E-3</v>
      </c>
      <c r="K645" s="20">
        <v>2.7266348371453371E-2</v>
      </c>
      <c r="L645" s="20">
        <v>1.8014703920490802E-2</v>
      </c>
      <c r="N645" s="20">
        <v>1.545467684157615E-2</v>
      </c>
      <c r="O645" s="20">
        <v>4.4569254490910037E-2</v>
      </c>
      <c r="P645" s="20">
        <v>1.560053743519501E-2</v>
      </c>
      <c r="Q645" s="20">
        <v>2.316110181544967E-2</v>
      </c>
      <c r="R645" s="20">
        <v>1.716514429778911E-2</v>
      </c>
      <c r="S645" s="20">
        <v>6.6399980339587657E-3</v>
      </c>
      <c r="T645" s="20">
        <v>2.4389192356260719E-2</v>
      </c>
      <c r="U645" s="20">
        <v>2.4546279514354681E-2</v>
      </c>
      <c r="V645" s="20">
        <v>4.273926583765842E-2</v>
      </c>
      <c r="W645" s="20">
        <v>1.6856040828598959E-2</v>
      </c>
      <c r="X645" s="20">
        <v>1.7947073907814779E-2</v>
      </c>
      <c r="Y645" s="20">
        <v>2.4101396111928651E-2</v>
      </c>
      <c r="AA645" s="20">
        <v>1.7403782595183031E-2</v>
      </c>
      <c r="AB645" s="20">
        <v>9.7916847363964023E-3</v>
      </c>
      <c r="AC645" s="20">
        <v>2.9093608199443739E-2</v>
      </c>
      <c r="AD645" s="20">
        <v>3.5716544607753732E-2</v>
      </c>
      <c r="AF645" s="20">
        <v>1.7312593519149169E-2</v>
      </c>
      <c r="AG645" s="20">
        <v>4.330046126130143E-2</v>
      </c>
      <c r="AI645" s="20">
        <v>1.060299914291128E-2</v>
      </c>
      <c r="AJ645" s="20">
        <v>2.1353441072364431E-2</v>
      </c>
      <c r="AK645" s="20">
        <v>2.1115894378349018E-2</v>
      </c>
      <c r="AL645" s="20">
        <v>3.740777809278692E-2</v>
      </c>
      <c r="AM645" s="20">
        <v>2.6246204515276469E-2</v>
      </c>
      <c r="AN645" s="20">
        <v>0</v>
      </c>
      <c r="AO645" s="20">
        <v>1.1274724583272579E-2</v>
      </c>
      <c r="AP645" s="20">
        <v>1.090380891846441E-2</v>
      </c>
      <c r="AQ645" s="20">
        <v>5.8823478563669082E-2</v>
      </c>
      <c r="AS645" s="20">
        <v>2.0105030209041391E-2</v>
      </c>
      <c r="AT645" s="20">
        <v>6.8534877921867896E-2</v>
      </c>
    </row>
    <row r="646" spans="2:46" ht="29" x14ac:dyDescent="0.35">
      <c r="B646" s="19" t="s">
        <v>305</v>
      </c>
      <c r="C646" s="20">
        <v>5.4914949793167023E-2</v>
      </c>
      <c r="D646" s="20">
        <v>4.2431878133066127E-2</v>
      </c>
      <c r="E646" s="20">
        <v>3.7895050539873347E-2</v>
      </c>
      <c r="F646" s="20">
        <v>7.9585441229505713E-2</v>
      </c>
      <c r="G646" s="20">
        <v>7.1726543361423103E-2</v>
      </c>
      <c r="H646" s="20">
        <v>2.436425430671316E-2</v>
      </c>
      <c r="I646" s="20">
        <v>6.3838476941715794E-2</v>
      </c>
      <c r="K646" s="20">
        <v>4.4180163263522837E-2</v>
      </c>
      <c r="L646" s="20">
        <v>6.5619713149203049E-2</v>
      </c>
      <c r="N646" s="20">
        <v>5.3407712959114742E-2</v>
      </c>
      <c r="O646" s="20">
        <v>4.6813306155217567E-2</v>
      </c>
      <c r="P646" s="20">
        <v>4.5071803969044207E-2</v>
      </c>
      <c r="Q646" s="20">
        <v>5.4611032970951108E-2</v>
      </c>
      <c r="R646" s="20">
        <v>5.1799886648265507E-2</v>
      </c>
      <c r="S646" s="20">
        <v>7.395058235395835E-2</v>
      </c>
      <c r="T646" s="20">
        <v>8.9098895207507856E-2</v>
      </c>
      <c r="U646" s="20">
        <v>5.1750571010489271E-2</v>
      </c>
      <c r="V646" s="20">
        <v>6.1588647335397068E-2</v>
      </c>
      <c r="W646" s="20">
        <v>5.3420493704408593E-2</v>
      </c>
      <c r="X646" s="20">
        <v>3.5053608844015677E-2</v>
      </c>
      <c r="Y646" s="20">
        <v>3.7428442422010592E-2</v>
      </c>
      <c r="AA646" s="20">
        <v>3.9225618026855771E-2</v>
      </c>
      <c r="AB646" s="20">
        <v>3.9647627021452372E-2</v>
      </c>
      <c r="AC646" s="20">
        <v>5.5085599695475392E-2</v>
      </c>
      <c r="AD646" s="20">
        <v>8.793608799158685E-2</v>
      </c>
      <c r="AF646" s="20">
        <v>5.7575846995402677E-2</v>
      </c>
      <c r="AG646" s="20">
        <v>4.299140803228798E-2</v>
      </c>
      <c r="AI646" s="20">
        <v>2.6300101274378321E-2</v>
      </c>
      <c r="AJ646" s="20">
        <v>3.4031020019910457E-2</v>
      </c>
      <c r="AK646" s="20">
        <v>5.1786675747949568E-2</v>
      </c>
      <c r="AL646" s="20">
        <v>1.412477347696251E-2</v>
      </c>
      <c r="AM646" s="20">
        <v>5.171790690396498E-2</v>
      </c>
      <c r="AN646" s="20">
        <v>3.283036051059797E-2</v>
      </c>
      <c r="AO646" s="20">
        <v>0.1346499045659918</v>
      </c>
      <c r="AP646" s="20">
        <v>0.1732666160621498</v>
      </c>
      <c r="AQ646" s="20">
        <v>2.186600922073835E-2</v>
      </c>
      <c r="AS646" s="20">
        <v>4.4626636851120963E-2</v>
      </c>
      <c r="AT646" s="20">
        <v>0.24933520872374651</v>
      </c>
    </row>
    <row r="648" spans="2:46" ht="116" x14ac:dyDescent="0.35">
      <c r="B648" s="17" t="s">
        <v>306</v>
      </c>
    </row>
    <row r="649" spans="2:46" x14ac:dyDescent="0.35">
      <c r="B649" s="18" t="s">
        <v>16</v>
      </c>
    </row>
    <row r="650" spans="2:46" ht="29" x14ac:dyDescent="0.35">
      <c r="B650" s="19" t="s">
        <v>300</v>
      </c>
      <c r="C650" s="20">
        <v>0.28145179854737301</v>
      </c>
      <c r="D650" s="20">
        <v>0.16303762509215861</v>
      </c>
      <c r="E650" s="20">
        <v>0.2423190606931783</v>
      </c>
      <c r="F650" s="20">
        <v>0.27402698022048549</v>
      </c>
      <c r="G650" s="20">
        <v>0.33299470950537369</v>
      </c>
      <c r="H650" s="20">
        <v>0.34150298893531938</v>
      </c>
      <c r="I650" s="20">
        <v>0.31612323053205688</v>
      </c>
      <c r="K650" s="20">
        <v>0.2799602693560857</v>
      </c>
      <c r="L650" s="20">
        <v>0.28405128966216492</v>
      </c>
      <c r="N650" s="20">
        <v>0.27882569292011478</v>
      </c>
      <c r="O650" s="20">
        <v>0.2445078771420921</v>
      </c>
      <c r="P650" s="20">
        <v>0.26452368010537919</v>
      </c>
      <c r="Q650" s="20">
        <v>0.2286976170593758</v>
      </c>
      <c r="R650" s="20">
        <v>0.26560296368124081</v>
      </c>
      <c r="S650" s="20">
        <v>0.28984518033775453</v>
      </c>
      <c r="T650" s="20">
        <v>0.33813048417047609</v>
      </c>
      <c r="U650" s="20">
        <v>0.25921811018348989</v>
      </c>
      <c r="V650" s="20">
        <v>0.27246097183062862</v>
      </c>
      <c r="W650" s="20">
        <v>0.27880361677550808</v>
      </c>
      <c r="X650" s="20">
        <v>0.31682460438272048</v>
      </c>
      <c r="Y650" s="20">
        <v>0.30548796599984968</v>
      </c>
      <c r="AA650" s="20">
        <v>0.28311221081442489</v>
      </c>
      <c r="AB650" s="20">
        <v>0.31041435415791008</v>
      </c>
      <c r="AC650" s="20">
        <v>0.26285287802792379</v>
      </c>
      <c r="AD650" s="20">
        <v>0.2652361959237956</v>
      </c>
      <c r="AF650" s="20">
        <v>0.28327390813474362</v>
      </c>
      <c r="AG650" s="20">
        <v>0.2731350413515905</v>
      </c>
      <c r="AI650" s="20">
        <v>0.26394127031183368</v>
      </c>
      <c r="AJ650" s="20">
        <v>0.31393259320521039</v>
      </c>
      <c r="AK650" s="20">
        <v>0.21886106581806561</v>
      </c>
      <c r="AL650" s="20">
        <v>0.23014718993196401</v>
      </c>
      <c r="AM650" s="20">
        <v>0.30688458390444279</v>
      </c>
      <c r="AN650" s="20">
        <v>0.24574102495949851</v>
      </c>
      <c r="AO650" s="20">
        <v>0.25600672499503108</v>
      </c>
      <c r="AP650" s="20">
        <v>0.31362426881910638</v>
      </c>
      <c r="AQ650" s="20">
        <v>0.25547761566489657</v>
      </c>
      <c r="AS650" s="20">
        <v>0.28725633639905418</v>
      </c>
      <c r="AT650" s="20">
        <v>0.17176231316204699</v>
      </c>
    </row>
    <row r="651" spans="2:46" x14ac:dyDescent="0.35">
      <c r="B651" s="19" t="s">
        <v>301</v>
      </c>
      <c r="C651" s="20">
        <v>0.22018397204726881</v>
      </c>
      <c r="D651" s="20">
        <v>0.28152116404466782</v>
      </c>
      <c r="E651" s="20">
        <v>0.27765406767060469</v>
      </c>
      <c r="F651" s="20">
        <v>0.22673771359439099</v>
      </c>
      <c r="G651" s="20">
        <v>0.22288185047924111</v>
      </c>
      <c r="H651" s="20">
        <v>0.12082129700976239</v>
      </c>
      <c r="I651" s="20">
        <v>0.19183137530036701</v>
      </c>
      <c r="K651" s="20">
        <v>0.24526409130276761</v>
      </c>
      <c r="L651" s="20">
        <v>0.19547424275875869</v>
      </c>
      <c r="N651" s="20">
        <v>0.18232252704727239</v>
      </c>
      <c r="O651" s="20">
        <v>0.1105212873375928</v>
      </c>
      <c r="P651" s="20">
        <v>0.23526879159005079</v>
      </c>
      <c r="Q651" s="20">
        <v>0.24027033195732739</v>
      </c>
      <c r="R651" s="20">
        <v>0.24115662559835641</v>
      </c>
      <c r="S651" s="20">
        <v>0.17770394664247069</v>
      </c>
      <c r="T651" s="20">
        <v>0.1709954052619683</v>
      </c>
      <c r="U651" s="20">
        <v>0.2362239137012066</v>
      </c>
      <c r="V651" s="20">
        <v>0.26334658994313398</v>
      </c>
      <c r="W651" s="20">
        <v>0.25038501705378718</v>
      </c>
      <c r="X651" s="20">
        <v>0.20086816870307511</v>
      </c>
      <c r="Y651" s="20">
        <v>0.21793444561266551</v>
      </c>
      <c r="AA651" s="20">
        <v>0.26372771243837079</v>
      </c>
      <c r="AB651" s="20">
        <v>0.20863201063802039</v>
      </c>
      <c r="AC651" s="20">
        <v>0.22426760773687651</v>
      </c>
      <c r="AD651" s="20">
        <v>0.18224756516511659</v>
      </c>
      <c r="AF651" s="20">
        <v>0.21088906801697219</v>
      </c>
      <c r="AG651" s="20">
        <v>0.25242204412751618</v>
      </c>
      <c r="AI651" s="20">
        <v>0.22903503549618939</v>
      </c>
      <c r="AJ651" s="20">
        <v>0.2249543132617137</v>
      </c>
      <c r="AK651" s="20">
        <v>0.28357203835102812</v>
      </c>
      <c r="AL651" s="20">
        <v>0.33761277365883158</v>
      </c>
      <c r="AM651" s="20">
        <v>0.20320136174695891</v>
      </c>
      <c r="AN651" s="20">
        <v>0.2240080854111148</v>
      </c>
      <c r="AO651" s="20">
        <v>0.15117918271773989</v>
      </c>
      <c r="AP651" s="20">
        <v>0.1672788241376614</v>
      </c>
      <c r="AQ651" s="20">
        <v>0.15953983494488941</v>
      </c>
      <c r="AS651" s="20">
        <v>0.22850044460681751</v>
      </c>
      <c r="AT651" s="20">
        <v>6.3025965916969351E-2</v>
      </c>
    </row>
    <row r="652" spans="2:46" ht="29" x14ac:dyDescent="0.35">
      <c r="B652" s="19" t="s">
        <v>302</v>
      </c>
      <c r="C652" s="20">
        <v>0.231437935412142</v>
      </c>
      <c r="D652" s="20">
        <v>0.25650230308484839</v>
      </c>
      <c r="E652" s="20">
        <v>0.23179326774171721</v>
      </c>
      <c r="F652" s="20">
        <v>0.242247475509036</v>
      </c>
      <c r="G652" s="20">
        <v>0.2072936232776301</v>
      </c>
      <c r="H652" s="20">
        <v>0.24072968688545321</v>
      </c>
      <c r="I652" s="20">
        <v>0.21898676527831809</v>
      </c>
      <c r="K652" s="20">
        <v>0.22920891809205229</v>
      </c>
      <c r="L652" s="20">
        <v>0.23260284949555929</v>
      </c>
      <c r="N652" s="20">
        <v>0.26499280976931411</v>
      </c>
      <c r="O652" s="20">
        <v>0.33382792376063791</v>
      </c>
      <c r="P652" s="20">
        <v>0.16457569392416699</v>
      </c>
      <c r="Q652" s="20">
        <v>0.21573006591908089</v>
      </c>
      <c r="R652" s="20">
        <v>0.26966081453065088</v>
      </c>
      <c r="S652" s="20">
        <v>0.26849795322574038</v>
      </c>
      <c r="T652" s="20">
        <v>0.1555772672086059</v>
      </c>
      <c r="U652" s="20">
        <v>0.24217954239384459</v>
      </c>
      <c r="V652" s="20">
        <v>0.2074069901184275</v>
      </c>
      <c r="W652" s="20">
        <v>0.20275296745935839</v>
      </c>
      <c r="X652" s="20">
        <v>0.27533945751960631</v>
      </c>
      <c r="Y652" s="20">
        <v>0.2166520427013866</v>
      </c>
      <c r="AA652" s="20">
        <v>0.2315897134567215</v>
      </c>
      <c r="AB652" s="20">
        <v>0.251886830970034</v>
      </c>
      <c r="AC652" s="20">
        <v>0.22902605775269461</v>
      </c>
      <c r="AD652" s="20">
        <v>0.2111624644041093</v>
      </c>
      <c r="AF652" s="20">
        <v>0.23423233231413271</v>
      </c>
      <c r="AG652" s="20">
        <v>0.22294774075909701</v>
      </c>
      <c r="AI652" s="20">
        <v>0.27118366642472491</v>
      </c>
      <c r="AJ652" s="20">
        <v>0.23569541265142371</v>
      </c>
      <c r="AK652" s="20">
        <v>0.21330100830325791</v>
      </c>
      <c r="AL652" s="20">
        <v>0.21620218457619669</v>
      </c>
      <c r="AM652" s="20">
        <v>0.21053664869969049</v>
      </c>
      <c r="AN652" s="20">
        <v>0.24010186764689659</v>
      </c>
      <c r="AO652" s="20">
        <v>0.2161534224478536</v>
      </c>
      <c r="AP652" s="20">
        <v>0.2014163488389494</v>
      </c>
      <c r="AQ652" s="20">
        <v>0.29502983287977708</v>
      </c>
      <c r="AS652" s="20">
        <v>0.2350123713874353</v>
      </c>
      <c r="AT652" s="20">
        <v>0.16389112071454201</v>
      </c>
    </row>
    <row r="653" spans="2:46" x14ac:dyDescent="0.35">
      <c r="B653" s="19" t="s">
        <v>303</v>
      </c>
      <c r="C653" s="20">
        <v>0.1689672918530685</v>
      </c>
      <c r="D653" s="20">
        <v>0.1906260841987058</v>
      </c>
      <c r="E653" s="20">
        <v>0.14914883663171899</v>
      </c>
      <c r="F653" s="20">
        <v>0.1478228851797726</v>
      </c>
      <c r="G653" s="20">
        <v>0.14962637629344031</v>
      </c>
      <c r="H653" s="20">
        <v>0.20639618635526311</v>
      </c>
      <c r="I653" s="20">
        <v>0.17834055791807049</v>
      </c>
      <c r="K653" s="20">
        <v>0.16359397044196769</v>
      </c>
      <c r="L653" s="20">
        <v>0.17490020742283141</v>
      </c>
      <c r="N653" s="20">
        <v>0.1825036656199642</v>
      </c>
      <c r="O653" s="20">
        <v>0.15935998433677531</v>
      </c>
      <c r="P653" s="20">
        <v>0.2112236432323</v>
      </c>
      <c r="Q653" s="20">
        <v>0.19121655378698069</v>
      </c>
      <c r="R653" s="20">
        <v>0.15613219394047009</v>
      </c>
      <c r="S653" s="20">
        <v>0.13059880328269211</v>
      </c>
      <c r="T653" s="20">
        <v>0.2206407344340176</v>
      </c>
      <c r="U653" s="20">
        <v>0.15142626575442689</v>
      </c>
      <c r="V653" s="20">
        <v>0.16350035312973349</v>
      </c>
      <c r="W653" s="20">
        <v>0.1778738182661202</v>
      </c>
      <c r="X653" s="20">
        <v>0.15224815131364031</v>
      </c>
      <c r="Y653" s="20">
        <v>0.16286348367414641</v>
      </c>
      <c r="AA653" s="20">
        <v>0.15753881473768391</v>
      </c>
      <c r="AB653" s="20">
        <v>0.14330617006880411</v>
      </c>
      <c r="AC653" s="20">
        <v>0.19038935153816799</v>
      </c>
      <c r="AD653" s="20">
        <v>0.1894976163480443</v>
      </c>
      <c r="AF653" s="20">
        <v>0.17090659811506551</v>
      </c>
      <c r="AG653" s="20">
        <v>0.1621754761894969</v>
      </c>
      <c r="AI653" s="20">
        <v>0.17086963160344029</v>
      </c>
      <c r="AJ653" s="20">
        <v>0.14662834272459921</v>
      </c>
      <c r="AK653" s="20">
        <v>0.16843020744125611</v>
      </c>
      <c r="AL653" s="20">
        <v>0.14180739969733669</v>
      </c>
      <c r="AM653" s="20">
        <v>0.1983905355556615</v>
      </c>
      <c r="AN653" s="20">
        <v>0.2024077351943552</v>
      </c>
      <c r="AO653" s="20">
        <v>0.18141087572739631</v>
      </c>
      <c r="AP653" s="20">
        <v>0.14916131705300029</v>
      </c>
      <c r="AQ653" s="20">
        <v>0.18367784688087879</v>
      </c>
      <c r="AS653" s="20">
        <v>0.16623589633580629</v>
      </c>
      <c r="AT653" s="20">
        <v>0.22058300637295941</v>
      </c>
    </row>
    <row r="654" spans="2:46" x14ac:dyDescent="0.35">
      <c r="B654" s="19" t="s">
        <v>304</v>
      </c>
      <c r="C654" s="20">
        <v>2.98509425548832E-2</v>
      </c>
      <c r="D654" s="20">
        <v>5.4236434731843093E-2</v>
      </c>
      <c r="E654" s="20">
        <v>6.7530972820215127E-2</v>
      </c>
      <c r="F654" s="20">
        <v>2.720288670915702E-2</v>
      </c>
      <c r="G654" s="20">
        <v>1.5211900186343819E-2</v>
      </c>
      <c r="H654" s="20">
        <v>1.7514371539101181E-2</v>
      </c>
      <c r="I654" s="20">
        <v>5.3503757279714896E-3</v>
      </c>
      <c r="K654" s="20">
        <v>3.3507958735710122E-2</v>
      </c>
      <c r="L654" s="20">
        <v>2.6401377084081822E-2</v>
      </c>
      <c r="N654" s="20">
        <v>2.510691683922912E-2</v>
      </c>
      <c r="O654" s="20">
        <v>6.0070855520783027E-2</v>
      </c>
      <c r="P654" s="20">
        <v>4.3047666108912842E-2</v>
      </c>
      <c r="Q654" s="20">
        <v>1.0110066994593389E-2</v>
      </c>
      <c r="R654" s="20">
        <v>2.82965544161911E-2</v>
      </c>
      <c r="S654" s="20">
        <v>3.1875333285138932E-2</v>
      </c>
      <c r="T654" s="20">
        <v>2.4898808836895062E-2</v>
      </c>
      <c r="U654" s="20">
        <v>5.4877026479953787E-2</v>
      </c>
      <c r="V654" s="20">
        <v>3.3694959410414407E-2</v>
      </c>
      <c r="W654" s="20">
        <v>3.2293879585143931E-2</v>
      </c>
      <c r="X654" s="20">
        <v>1.370306722203637E-2</v>
      </c>
      <c r="Y654" s="20">
        <v>9.7459399593102965E-3</v>
      </c>
      <c r="AA654" s="20">
        <v>2.101047070140475E-2</v>
      </c>
      <c r="AB654" s="20">
        <v>1.8538373595422059E-2</v>
      </c>
      <c r="AC654" s="20">
        <v>3.3028608390368697E-2</v>
      </c>
      <c r="AD654" s="20">
        <v>4.8555487392568007E-2</v>
      </c>
      <c r="AF654" s="20">
        <v>2.5420467641213841E-2</v>
      </c>
      <c r="AG654" s="20">
        <v>4.7669881170186168E-2</v>
      </c>
      <c r="AI654" s="20">
        <v>1.969440306195407E-2</v>
      </c>
      <c r="AJ654" s="20">
        <v>3.3706519205804322E-2</v>
      </c>
      <c r="AK654" s="20">
        <v>2.7444795088618301E-2</v>
      </c>
      <c r="AL654" s="20">
        <v>3.6825024900839033E-2</v>
      </c>
      <c r="AM654" s="20">
        <v>2.7021629277364231E-2</v>
      </c>
      <c r="AN654" s="20">
        <v>1.643739785922314E-2</v>
      </c>
      <c r="AO654" s="20">
        <v>3.3507068651898071E-2</v>
      </c>
      <c r="AP654" s="20">
        <v>1.7425963199339228E-2</v>
      </c>
      <c r="AQ654" s="20">
        <v>5.7582589272835188E-2</v>
      </c>
      <c r="AS654" s="20">
        <v>2.5936850222688618E-2</v>
      </c>
      <c r="AT654" s="20">
        <v>0.1038163097623206</v>
      </c>
    </row>
    <row r="655" spans="2:46" ht="29" x14ac:dyDescent="0.35">
      <c r="B655" s="19" t="s">
        <v>305</v>
      </c>
      <c r="C655" s="20">
        <v>6.810805958526446E-2</v>
      </c>
      <c r="D655" s="20">
        <v>5.4076388847776408E-2</v>
      </c>
      <c r="E655" s="20">
        <v>3.1553794442565557E-2</v>
      </c>
      <c r="F655" s="20">
        <v>8.1962058787157829E-2</v>
      </c>
      <c r="G655" s="20">
        <v>7.1991540257971123E-2</v>
      </c>
      <c r="H655" s="20">
        <v>7.3035469275100878E-2</v>
      </c>
      <c r="I655" s="20">
        <v>8.9367695243215903E-2</v>
      </c>
      <c r="K655" s="20">
        <v>4.8464792071416622E-2</v>
      </c>
      <c r="L655" s="20">
        <v>8.6570033576603825E-2</v>
      </c>
      <c r="N655" s="20">
        <v>6.6248387804105316E-2</v>
      </c>
      <c r="O655" s="20">
        <v>9.1712071902118802E-2</v>
      </c>
      <c r="P655" s="20">
        <v>8.1360525039189766E-2</v>
      </c>
      <c r="Q655" s="20">
        <v>0.11397536428264179</v>
      </c>
      <c r="R655" s="20">
        <v>3.9150847833090627E-2</v>
      </c>
      <c r="S655" s="20">
        <v>0.10147878322620341</v>
      </c>
      <c r="T655" s="20">
        <v>8.9757300088037104E-2</v>
      </c>
      <c r="U655" s="20">
        <v>5.6075141487078199E-2</v>
      </c>
      <c r="V655" s="20">
        <v>5.9590135567661857E-2</v>
      </c>
      <c r="W655" s="20">
        <v>5.7890700860082113E-2</v>
      </c>
      <c r="X655" s="20">
        <v>4.1016550858921447E-2</v>
      </c>
      <c r="Y655" s="20">
        <v>8.7316122052641221E-2</v>
      </c>
      <c r="AA655" s="20">
        <v>4.3021077851394217E-2</v>
      </c>
      <c r="AB655" s="20">
        <v>6.7222260569809344E-2</v>
      </c>
      <c r="AC655" s="20">
        <v>6.0435496553968439E-2</v>
      </c>
      <c r="AD655" s="20">
        <v>0.1033006707663662</v>
      </c>
      <c r="AF655" s="20">
        <v>7.5277625777872295E-2</v>
      </c>
      <c r="AG655" s="20">
        <v>4.1649816402113182E-2</v>
      </c>
      <c r="AI655" s="20">
        <v>4.5275993101857773E-2</v>
      </c>
      <c r="AJ655" s="20">
        <v>4.508281895124857E-2</v>
      </c>
      <c r="AK655" s="20">
        <v>8.8390884997774047E-2</v>
      </c>
      <c r="AL655" s="20">
        <v>3.7405427234831992E-2</v>
      </c>
      <c r="AM655" s="20">
        <v>5.3965240815882047E-2</v>
      </c>
      <c r="AN655" s="20">
        <v>7.130388892891161E-2</v>
      </c>
      <c r="AO655" s="20">
        <v>0.1617427254600812</v>
      </c>
      <c r="AP655" s="20">
        <v>0.15109327795194319</v>
      </c>
      <c r="AQ655" s="20">
        <v>4.8692280356722739E-2</v>
      </c>
      <c r="AS655" s="20">
        <v>5.7058101048198029E-2</v>
      </c>
      <c r="AT655" s="20">
        <v>0.27692128407116162</v>
      </c>
    </row>
    <row r="657" spans="2:46" ht="130.5" x14ac:dyDescent="0.35">
      <c r="B657" s="17" t="s">
        <v>307</v>
      </c>
    </row>
    <row r="658" spans="2:46" x14ac:dyDescent="0.35">
      <c r="B658" s="18" t="s">
        <v>16</v>
      </c>
    </row>
    <row r="659" spans="2:46" ht="29" x14ac:dyDescent="0.35">
      <c r="B659" s="19" t="s">
        <v>300</v>
      </c>
      <c r="C659" s="20">
        <v>0.28667233483964261</v>
      </c>
      <c r="D659" s="20">
        <v>0.19298827306980909</v>
      </c>
      <c r="E659" s="20">
        <v>0.25455264963474622</v>
      </c>
      <c r="F659" s="20">
        <v>0.27277267574897118</v>
      </c>
      <c r="G659" s="20">
        <v>0.29520859508174008</v>
      </c>
      <c r="H659" s="20">
        <v>0.37258088977313703</v>
      </c>
      <c r="I659" s="20">
        <v>0.32194191405857592</v>
      </c>
      <c r="K659" s="20">
        <v>0.28730428371511568</v>
      </c>
      <c r="L659" s="20">
        <v>0.28721961003167051</v>
      </c>
      <c r="N659" s="20">
        <v>0.30393556861361037</v>
      </c>
      <c r="O659" s="20">
        <v>0.2463427705845872</v>
      </c>
      <c r="P659" s="20">
        <v>0.26954595465600462</v>
      </c>
      <c r="Q659" s="20">
        <v>0.20773953300940581</v>
      </c>
      <c r="R659" s="20">
        <v>0.29556095304784202</v>
      </c>
      <c r="S659" s="20">
        <v>0.27025844973298901</v>
      </c>
      <c r="T659" s="20">
        <v>0.31868727280220283</v>
      </c>
      <c r="U659" s="20">
        <v>0.28455223648033973</v>
      </c>
      <c r="V659" s="20">
        <v>0.2460176008005571</v>
      </c>
      <c r="W659" s="20">
        <v>0.30094083529615667</v>
      </c>
      <c r="X659" s="20">
        <v>0.32436653975790591</v>
      </c>
      <c r="Y659" s="20">
        <v>0.31737029075313999</v>
      </c>
      <c r="AA659" s="20">
        <v>0.31090696596215012</v>
      </c>
      <c r="AB659" s="20">
        <v>0.28199230791797769</v>
      </c>
      <c r="AC659" s="20">
        <v>0.31228276865724092</v>
      </c>
      <c r="AD659" s="20">
        <v>0.2421996627125213</v>
      </c>
      <c r="AF659" s="20">
        <v>0.29830170279551038</v>
      </c>
      <c r="AG659" s="20">
        <v>0.24280431394309049</v>
      </c>
      <c r="AI659" s="20">
        <v>0.29911484093193691</v>
      </c>
      <c r="AJ659" s="20">
        <v>0.33508514538117851</v>
      </c>
      <c r="AK659" s="20">
        <v>0.2350650632190818</v>
      </c>
      <c r="AL659" s="20">
        <v>0.2281550827704735</v>
      </c>
      <c r="AM659" s="20">
        <v>0.29631553620183299</v>
      </c>
      <c r="AN659" s="20">
        <v>0.25842252102117341</v>
      </c>
      <c r="AO659" s="20">
        <v>0.25850238415387339</v>
      </c>
      <c r="AP659" s="20">
        <v>0.26696499162218912</v>
      </c>
      <c r="AQ659" s="20">
        <v>0.25971106014790962</v>
      </c>
      <c r="AS659" s="20">
        <v>0.29434222429347001</v>
      </c>
      <c r="AT659" s="20">
        <v>0.14173293593314801</v>
      </c>
    </row>
    <row r="660" spans="2:46" x14ac:dyDescent="0.35">
      <c r="B660" s="19" t="s">
        <v>301</v>
      </c>
      <c r="C660" s="20">
        <v>0.2344885372379773</v>
      </c>
      <c r="D660" s="20">
        <v>0.32875679606709468</v>
      </c>
      <c r="E660" s="20">
        <v>0.27439828967047131</v>
      </c>
      <c r="F660" s="20">
        <v>0.23352052565846301</v>
      </c>
      <c r="G660" s="20">
        <v>0.24621177262505101</v>
      </c>
      <c r="H660" s="20">
        <v>0.17997494234595821</v>
      </c>
      <c r="I660" s="20">
        <v>0.16714437082277911</v>
      </c>
      <c r="K660" s="20">
        <v>0.25487442345090222</v>
      </c>
      <c r="L660" s="20">
        <v>0.21454076190755439</v>
      </c>
      <c r="N660" s="20">
        <v>0.20018138644932551</v>
      </c>
      <c r="O660" s="20">
        <v>0.14067201698552789</v>
      </c>
      <c r="P660" s="20">
        <v>0.2264378426847049</v>
      </c>
      <c r="Q660" s="20">
        <v>0.26401973155519087</v>
      </c>
      <c r="R660" s="20">
        <v>0.23581402401832011</v>
      </c>
      <c r="S660" s="20">
        <v>0.26003358880764499</v>
      </c>
      <c r="T660" s="20">
        <v>0.21902202117732841</v>
      </c>
      <c r="U660" s="20">
        <v>0.22620723770419479</v>
      </c>
      <c r="V660" s="20">
        <v>0.26643385498932809</v>
      </c>
      <c r="W660" s="20">
        <v>0.22457445426481329</v>
      </c>
      <c r="X660" s="20">
        <v>0.25442662025548918</v>
      </c>
      <c r="Y660" s="20">
        <v>0.2341554774249166</v>
      </c>
      <c r="AA660" s="20">
        <v>0.2393616838813529</v>
      </c>
      <c r="AB660" s="20">
        <v>0.2496451887439107</v>
      </c>
      <c r="AC660" s="20">
        <v>0.23195613993856931</v>
      </c>
      <c r="AD660" s="20">
        <v>0.21474050513562359</v>
      </c>
      <c r="AF660" s="20">
        <v>0.22073016411275079</v>
      </c>
      <c r="AG660" s="20">
        <v>0.28161955048802562</v>
      </c>
      <c r="AI660" s="20">
        <v>0.22144036467870501</v>
      </c>
      <c r="AJ660" s="20">
        <v>0.2481397039191898</v>
      </c>
      <c r="AK660" s="20">
        <v>0.28017556538006122</v>
      </c>
      <c r="AL660" s="20">
        <v>0.33529985808842561</v>
      </c>
      <c r="AM660" s="20">
        <v>0.21832768807586139</v>
      </c>
      <c r="AN660" s="20">
        <v>0.1958554235320433</v>
      </c>
      <c r="AO660" s="20">
        <v>0.16847963782655581</v>
      </c>
      <c r="AP660" s="20">
        <v>0.22185375547253011</v>
      </c>
      <c r="AQ660" s="20">
        <v>0.18899894364369041</v>
      </c>
      <c r="AS660" s="20">
        <v>0.24283479081341941</v>
      </c>
      <c r="AT660" s="20">
        <v>7.6767753434231395E-2</v>
      </c>
    </row>
    <row r="661" spans="2:46" ht="29" x14ac:dyDescent="0.35">
      <c r="B661" s="19" t="s">
        <v>302</v>
      </c>
      <c r="C661" s="20">
        <v>0.2674271409475597</v>
      </c>
      <c r="D661" s="20">
        <v>0.25006009184425609</v>
      </c>
      <c r="E661" s="20">
        <v>0.25617857026452562</v>
      </c>
      <c r="F661" s="20">
        <v>0.29426212626940301</v>
      </c>
      <c r="G661" s="20">
        <v>0.24423179575686649</v>
      </c>
      <c r="H661" s="20">
        <v>0.29091302601039581</v>
      </c>
      <c r="I661" s="20">
        <v>0.26935928483818822</v>
      </c>
      <c r="K661" s="20">
        <v>0.26488064949841278</v>
      </c>
      <c r="L661" s="20">
        <v>0.26884807258753551</v>
      </c>
      <c r="N661" s="20">
        <v>0.34035211207496291</v>
      </c>
      <c r="O661" s="20">
        <v>0.33244546645553757</v>
      </c>
      <c r="P661" s="20">
        <v>0.25411789876003232</v>
      </c>
      <c r="Q661" s="20">
        <v>0.26635421243256641</v>
      </c>
      <c r="R661" s="20">
        <v>0.31207555901060913</v>
      </c>
      <c r="S661" s="20">
        <v>0.22906860428701009</v>
      </c>
      <c r="T661" s="20">
        <v>0.25240552861459581</v>
      </c>
      <c r="U661" s="20">
        <v>0.2503869281450915</v>
      </c>
      <c r="V661" s="20">
        <v>0.24246643509318119</v>
      </c>
      <c r="W661" s="20">
        <v>0.23806652540576581</v>
      </c>
      <c r="X661" s="20">
        <v>0.27694704797052699</v>
      </c>
      <c r="Y661" s="20">
        <v>0.2620946075757648</v>
      </c>
      <c r="AA661" s="20">
        <v>0.25108473320747682</v>
      </c>
      <c r="AB661" s="20">
        <v>0.29849966704072511</v>
      </c>
      <c r="AC661" s="20">
        <v>0.25939588609117259</v>
      </c>
      <c r="AD661" s="20">
        <v>0.26000843944029939</v>
      </c>
      <c r="AF661" s="20">
        <v>0.2702553187396397</v>
      </c>
      <c r="AG661" s="20">
        <v>0.26190215946940898</v>
      </c>
      <c r="AI661" s="20">
        <v>0.28633700324209488</v>
      </c>
      <c r="AJ661" s="20">
        <v>0.24853029881367891</v>
      </c>
      <c r="AK661" s="20">
        <v>0.30852150960869801</v>
      </c>
      <c r="AL661" s="20">
        <v>0.24447866203305479</v>
      </c>
      <c r="AM661" s="20">
        <v>0.2632860513251149</v>
      </c>
      <c r="AN661" s="20">
        <v>0.40922742153157388</v>
      </c>
      <c r="AO661" s="20">
        <v>0.26642843759415041</v>
      </c>
      <c r="AP661" s="20">
        <v>0.25060394719011397</v>
      </c>
      <c r="AQ661" s="20">
        <v>0.2636962307889133</v>
      </c>
      <c r="AS661" s="20">
        <v>0.26822461949179321</v>
      </c>
      <c r="AT661" s="20">
        <v>0.25235703315293828</v>
      </c>
    </row>
    <row r="662" spans="2:46" x14ac:dyDescent="0.35">
      <c r="B662" s="19" t="s">
        <v>303</v>
      </c>
      <c r="C662" s="20">
        <v>0.13018601085092779</v>
      </c>
      <c r="D662" s="20">
        <v>0.1204175689591454</v>
      </c>
      <c r="E662" s="20">
        <v>0.14311631878060649</v>
      </c>
      <c r="F662" s="20">
        <v>0.1059438837119094</v>
      </c>
      <c r="G662" s="20">
        <v>0.12924356417389191</v>
      </c>
      <c r="H662" s="20">
        <v>0.1003244201177885</v>
      </c>
      <c r="I662" s="20">
        <v>0.16670177304852679</v>
      </c>
      <c r="K662" s="20">
        <v>0.12523382337469649</v>
      </c>
      <c r="L662" s="20">
        <v>0.13463522214951029</v>
      </c>
      <c r="N662" s="20">
        <v>8.7531523548906309E-2</v>
      </c>
      <c r="O662" s="20">
        <v>0.20429278018639219</v>
      </c>
      <c r="P662" s="20">
        <v>0.17873296657628859</v>
      </c>
      <c r="Q662" s="20">
        <v>0.15896897449260139</v>
      </c>
      <c r="R662" s="20">
        <v>9.2407529071413974E-2</v>
      </c>
      <c r="S662" s="20">
        <v>0.1460623847993783</v>
      </c>
      <c r="T662" s="20">
        <v>0.1464024873934586</v>
      </c>
      <c r="U662" s="20">
        <v>0.14893436283054121</v>
      </c>
      <c r="V662" s="20">
        <v>0.1360399185313951</v>
      </c>
      <c r="W662" s="20">
        <v>0.14661693658941419</v>
      </c>
      <c r="X662" s="20">
        <v>8.4471601728014545E-2</v>
      </c>
      <c r="Y662" s="20">
        <v>0.1168324842270283</v>
      </c>
      <c r="AA662" s="20">
        <v>0.1457264750211722</v>
      </c>
      <c r="AB662" s="20">
        <v>0.1146567270542025</v>
      </c>
      <c r="AC662" s="20">
        <v>0.1244012614599297</v>
      </c>
      <c r="AD662" s="20">
        <v>0.1355252930907096</v>
      </c>
      <c r="AF662" s="20">
        <v>0.1323502813883525</v>
      </c>
      <c r="AG662" s="20">
        <v>0.1244375402041772</v>
      </c>
      <c r="AI662" s="20">
        <v>0.1487051930180455</v>
      </c>
      <c r="AJ662" s="20">
        <v>0.1050158742654812</v>
      </c>
      <c r="AK662" s="20">
        <v>0.1245183318440508</v>
      </c>
      <c r="AL662" s="20">
        <v>0.13263956769352481</v>
      </c>
      <c r="AM662" s="20">
        <v>0.14000578491773111</v>
      </c>
      <c r="AN662" s="20">
        <v>0.1036642734046113</v>
      </c>
      <c r="AO662" s="20">
        <v>0.12991501547221729</v>
      </c>
      <c r="AP662" s="20">
        <v>9.6126557477377736E-2</v>
      </c>
      <c r="AQ662" s="20">
        <v>0.20763005458687361</v>
      </c>
      <c r="AS662" s="20">
        <v>0.1265619340694917</v>
      </c>
      <c r="AT662" s="20">
        <v>0.19867089755685</v>
      </c>
    </row>
    <row r="663" spans="2:46" x14ac:dyDescent="0.35">
      <c r="B663" s="19" t="s">
        <v>304</v>
      </c>
      <c r="C663" s="20">
        <v>1.8788055682713821E-2</v>
      </c>
      <c r="D663" s="20">
        <v>4.9887491036429678E-2</v>
      </c>
      <c r="E663" s="20">
        <v>3.4625563702273189E-2</v>
      </c>
      <c r="F663" s="20">
        <v>1.7167798286841941E-2</v>
      </c>
      <c r="G663" s="20">
        <v>5.2374228385377569E-3</v>
      </c>
      <c r="H663" s="20">
        <v>1.094735824972054E-2</v>
      </c>
      <c r="I663" s="20">
        <v>2.774498601093757E-3</v>
      </c>
      <c r="K663" s="20">
        <v>1.7309232781624499E-2</v>
      </c>
      <c r="L663" s="20">
        <v>2.030832499100935E-2</v>
      </c>
      <c r="N663" s="20">
        <v>1.495071257345847E-2</v>
      </c>
      <c r="O663" s="20">
        <v>2.9329934120675489E-2</v>
      </c>
      <c r="P663" s="20">
        <v>2.4789982527656788E-2</v>
      </c>
      <c r="Q663" s="20">
        <v>1.237294462689603E-2</v>
      </c>
      <c r="R663" s="20">
        <v>2.5556028853976311E-2</v>
      </c>
      <c r="S663" s="20">
        <v>1.587903508458826E-2</v>
      </c>
      <c r="T663" s="20">
        <v>0</v>
      </c>
      <c r="U663" s="20">
        <v>3.9058889914061687E-2</v>
      </c>
      <c r="V663" s="20">
        <v>1.915085863495081E-2</v>
      </c>
      <c r="W663" s="20">
        <v>1.6849652196035229E-2</v>
      </c>
      <c r="X663" s="20">
        <v>2.398298741184169E-2</v>
      </c>
      <c r="Y663" s="20">
        <v>4.9769070922525502E-3</v>
      </c>
      <c r="AA663" s="20">
        <v>1.299903649924827E-2</v>
      </c>
      <c r="AB663" s="20">
        <v>6.4699674873062319E-3</v>
      </c>
      <c r="AC663" s="20">
        <v>1.890000578139853E-2</v>
      </c>
      <c r="AD663" s="20">
        <v>3.7873933023165253E-2</v>
      </c>
      <c r="AF663" s="20">
        <v>1.5433475685341889E-2</v>
      </c>
      <c r="AG663" s="20">
        <v>3.2201973936226688E-2</v>
      </c>
      <c r="AI663" s="20">
        <v>2.1042861851613619E-2</v>
      </c>
      <c r="AJ663" s="20">
        <v>1.6151804849949662E-2</v>
      </c>
      <c r="AK663" s="20">
        <v>0</v>
      </c>
      <c r="AL663" s="20">
        <v>1.8279204872406168E-2</v>
      </c>
      <c r="AM663" s="20">
        <v>1.874076354221119E-2</v>
      </c>
      <c r="AN663" s="20">
        <v>0</v>
      </c>
      <c r="AO663" s="20">
        <v>2.1680098937323769E-2</v>
      </c>
      <c r="AP663" s="20">
        <v>1.0995152688155929E-2</v>
      </c>
      <c r="AQ663" s="20">
        <v>5.8124179763957257E-2</v>
      </c>
      <c r="AS663" s="20">
        <v>1.6578051182430428E-2</v>
      </c>
      <c r="AT663" s="20">
        <v>6.0550942329258027E-2</v>
      </c>
    </row>
    <row r="664" spans="2:46" ht="29" x14ac:dyDescent="0.35">
      <c r="B664" s="19" t="s">
        <v>305</v>
      </c>
      <c r="C664" s="20">
        <v>6.2437920441178803E-2</v>
      </c>
      <c r="D664" s="20">
        <v>5.7889779023264913E-2</v>
      </c>
      <c r="E664" s="20">
        <v>3.7128607947377282E-2</v>
      </c>
      <c r="F664" s="20">
        <v>7.633299032441157E-2</v>
      </c>
      <c r="G664" s="20">
        <v>7.9866849523912861E-2</v>
      </c>
      <c r="H664" s="20">
        <v>4.5259363503000152E-2</v>
      </c>
      <c r="I664" s="20">
        <v>7.2078158630836289E-2</v>
      </c>
      <c r="K664" s="20">
        <v>5.0397587179248457E-2</v>
      </c>
      <c r="L664" s="20">
        <v>7.4448008332719931E-2</v>
      </c>
      <c r="N664" s="20">
        <v>5.3048696739736383E-2</v>
      </c>
      <c r="O664" s="20">
        <v>4.6917031667279521E-2</v>
      </c>
      <c r="P664" s="20">
        <v>4.6375354795312608E-2</v>
      </c>
      <c r="Q664" s="20">
        <v>9.05446038833395E-2</v>
      </c>
      <c r="R664" s="20">
        <v>3.8585905997838461E-2</v>
      </c>
      <c r="S664" s="20">
        <v>7.869793728838928E-2</v>
      </c>
      <c r="T664" s="20">
        <v>6.3482690012414522E-2</v>
      </c>
      <c r="U664" s="20">
        <v>5.0860344925771218E-2</v>
      </c>
      <c r="V664" s="20">
        <v>8.9891331950587641E-2</v>
      </c>
      <c r="W664" s="20">
        <v>7.2951596247814859E-2</v>
      </c>
      <c r="X664" s="20">
        <v>3.5805202876221742E-2</v>
      </c>
      <c r="Y664" s="20">
        <v>6.457023292689737E-2</v>
      </c>
      <c r="AA664" s="20">
        <v>3.9921105428599633E-2</v>
      </c>
      <c r="AB664" s="20">
        <v>4.8736141755877753E-2</v>
      </c>
      <c r="AC664" s="20">
        <v>5.3063938071689042E-2</v>
      </c>
      <c r="AD664" s="20">
        <v>0.1096521665976808</v>
      </c>
      <c r="AF664" s="20">
        <v>6.2929057278404726E-2</v>
      </c>
      <c r="AG664" s="20">
        <v>5.7034461959070908E-2</v>
      </c>
      <c r="AI664" s="20">
        <v>2.3359736277604182E-2</v>
      </c>
      <c r="AJ664" s="20">
        <v>4.707717277052189E-2</v>
      </c>
      <c r="AK664" s="20">
        <v>5.1719529948108252E-2</v>
      </c>
      <c r="AL664" s="20">
        <v>4.1147624542115083E-2</v>
      </c>
      <c r="AM664" s="20">
        <v>6.3324175937248428E-2</v>
      </c>
      <c r="AN664" s="20">
        <v>3.283036051059797E-2</v>
      </c>
      <c r="AO664" s="20">
        <v>0.15499442601587951</v>
      </c>
      <c r="AP664" s="20">
        <v>0.15345559554963301</v>
      </c>
      <c r="AQ664" s="20">
        <v>2.183953106865566E-2</v>
      </c>
      <c r="AS664" s="20">
        <v>5.14583801493953E-2</v>
      </c>
      <c r="AT664" s="20">
        <v>0.26992043759357409</v>
      </c>
    </row>
    <row r="666" spans="2:46" ht="116" x14ac:dyDescent="0.35">
      <c r="B666" s="17" t="s">
        <v>308</v>
      </c>
    </row>
    <row r="667" spans="2:46" x14ac:dyDescent="0.35">
      <c r="B667" s="18" t="s">
        <v>16</v>
      </c>
    </row>
    <row r="668" spans="2:46" ht="29" x14ac:dyDescent="0.35">
      <c r="B668" s="19" t="s">
        <v>300</v>
      </c>
      <c r="C668" s="20">
        <v>0.25927026311099211</v>
      </c>
      <c r="D668" s="20">
        <v>0.16274570082361309</v>
      </c>
      <c r="E668" s="20">
        <v>0.27142164464354418</v>
      </c>
      <c r="F668" s="20">
        <v>0.23083865350903141</v>
      </c>
      <c r="G668" s="20">
        <v>0.28356432459403003</v>
      </c>
      <c r="H668" s="20">
        <v>0.29696288246766339</v>
      </c>
      <c r="I668" s="20">
        <v>0.29193464881331721</v>
      </c>
      <c r="K668" s="20">
        <v>0.26225268064156809</v>
      </c>
      <c r="L668" s="20">
        <v>0.25741118536131019</v>
      </c>
      <c r="N668" s="20">
        <v>0.23742205167273819</v>
      </c>
      <c r="O668" s="20">
        <v>0.23212096390940731</v>
      </c>
      <c r="P668" s="20">
        <v>0.27452668459924978</v>
      </c>
      <c r="Q668" s="20">
        <v>0.25065451232809433</v>
      </c>
      <c r="R668" s="20">
        <v>0.27301033436382222</v>
      </c>
      <c r="S668" s="20">
        <v>0.27420210683252028</v>
      </c>
      <c r="T668" s="20">
        <v>0.27405055184868371</v>
      </c>
      <c r="U668" s="20">
        <v>0.22334598586016649</v>
      </c>
      <c r="V668" s="20">
        <v>0.22649051577426749</v>
      </c>
      <c r="W668" s="20">
        <v>0.2887694657301591</v>
      </c>
      <c r="X668" s="20">
        <v>0.30163312552594851</v>
      </c>
      <c r="Y668" s="20">
        <v>0.25034973974635122</v>
      </c>
      <c r="AA668" s="20">
        <v>0.3039534079699554</v>
      </c>
      <c r="AB668" s="20">
        <v>0.26367220537632158</v>
      </c>
      <c r="AC668" s="20">
        <v>0.22773575742118421</v>
      </c>
      <c r="AD668" s="20">
        <v>0.23350134771182721</v>
      </c>
      <c r="AF668" s="20">
        <v>0.26469025189082529</v>
      </c>
      <c r="AG668" s="20">
        <v>0.24130492982466359</v>
      </c>
      <c r="AI668" s="20">
        <v>0.26261068686727868</v>
      </c>
      <c r="AJ668" s="20">
        <v>0.2949526313854593</v>
      </c>
      <c r="AK668" s="20">
        <v>0.22427597499185919</v>
      </c>
      <c r="AL668" s="20">
        <v>0.18994086749195749</v>
      </c>
      <c r="AM668" s="20">
        <v>0.26828761881882612</v>
      </c>
      <c r="AN668" s="20">
        <v>0.29831012400028573</v>
      </c>
      <c r="AO668" s="20">
        <v>0.23883848298252969</v>
      </c>
      <c r="AP668" s="20">
        <v>0.26039054743005408</v>
      </c>
      <c r="AQ668" s="20">
        <v>0.23339160788851221</v>
      </c>
      <c r="AS668" s="20">
        <v>0.26543547433282139</v>
      </c>
      <c r="AT668" s="20">
        <v>0.14276506261196861</v>
      </c>
    </row>
    <row r="669" spans="2:46" x14ac:dyDescent="0.35">
      <c r="B669" s="19" t="s">
        <v>301</v>
      </c>
      <c r="C669" s="20">
        <v>0.21017221245583359</v>
      </c>
      <c r="D669" s="20">
        <v>0.23280399946071509</v>
      </c>
      <c r="E669" s="20">
        <v>0.25425363739525109</v>
      </c>
      <c r="F669" s="20">
        <v>0.19122221237690029</v>
      </c>
      <c r="G669" s="20">
        <v>0.2140292873897513</v>
      </c>
      <c r="H669" s="20">
        <v>0.16803135043096529</v>
      </c>
      <c r="I669" s="20">
        <v>0.19989665530561959</v>
      </c>
      <c r="K669" s="20">
        <v>0.24966522833781671</v>
      </c>
      <c r="L669" s="20">
        <v>0.17134869275453751</v>
      </c>
      <c r="N669" s="20">
        <v>0.22015058868914819</v>
      </c>
      <c r="O669" s="20">
        <v>0.19973247902945651</v>
      </c>
      <c r="P669" s="20">
        <v>0.19938047691268521</v>
      </c>
      <c r="Q669" s="20">
        <v>0.24806185762196081</v>
      </c>
      <c r="R669" s="20">
        <v>0.22867520695131921</v>
      </c>
      <c r="S669" s="20">
        <v>0.16489616327158399</v>
      </c>
      <c r="T669" s="20">
        <v>0.19760510822053881</v>
      </c>
      <c r="U669" s="20">
        <v>0.190007001194551</v>
      </c>
      <c r="V669" s="20">
        <v>0.23212497331334631</v>
      </c>
      <c r="W669" s="20">
        <v>0.22780958331915091</v>
      </c>
      <c r="X669" s="20">
        <v>0.1963507565689272</v>
      </c>
      <c r="Y669" s="20">
        <v>0.19313551403689949</v>
      </c>
      <c r="AA669" s="20">
        <v>0.21423662557716619</v>
      </c>
      <c r="AB669" s="20">
        <v>0.21953293706980989</v>
      </c>
      <c r="AC669" s="20">
        <v>0.22218141901006891</v>
      </c>
      <c r="AD669" s="20">
        <v>0.1860270839413781</v>
      </c>
      <c r="AF669" s="20">
        <v>0.20273429728209749</v>
      </c>
      <c r="AG669" s="20">
        <v>0.23449579149287861</v>
      </c>
      <c r="AI669" s="20">
        <v>0.23421573508883989</v>
      </c>
      <c r="AJ669" s="20">
        <v>0.21937561700894989</v>
      </c>
      <c r="AK669" s="20">
        <v>0.27043294983479671</v>
      </c>
      <c r="AL669" s="20">
        <v>0.27762205554518932</v>
      </c>
      <c r="AM669" s="20">
        <v>0.19219106448407139</v>
      </c>
      <c r="AN669" s="20">
        <v>0.24848128088737609</v>
      </c>
      <c r="AO669" s="20">
        <v>0.1351714936198804</v>
      </c>
      <c r="AP669" s="20">
        <v>0.14032121029633249</v>
      </c>
      <c r="AQ669" s="20">
        <v>0.1941036364428341</v>
      </c>
      <c r="AS669" s="20">
        <v>0.21619053545642039</v>
      </c>
      <c r="AT669" s="20">
        <v>9.6442787360289606E-2</v>
      </c>
    </row>
    <row r="670" spans="2:46" ht="29" x14ac:dyDescent="0.35">
      <c r="B670" s="19" t="s">
        <v>302</v>
      </c>
      <c r="C670" s="20">
        <v>0.32976660838814459</v>
      </c>
      <c r="D670" s="20">
        <v>0.29846137894575758</v>
      </c>
      <c r="E670" s="20">
        <v>0.27801832219323641</v>
      </c>
      <c r="F670" s="20">
        <v>0.34338390577555972</v>
      </c>
      <c r="G670" s="20">
        <v>0.31358343816172929</v>
      </c>
      <c r="H670" s="20">
        <v>0.36802661103725032</v>
      </c>
      <c r="I670" s="20">
        <v>0.36895414481202221</v>
      </c>
      <c r="K670" s="20">
        <v>0.29666536301500113</v>
      </c>
      <c r="L670" s="20">
        <v>0.36048048754843709</v>
      </c>
      <c r="N670" s="20">
        <v>0.38318585489646939</v>
      </c>
      <c r="O670" s="20">
        <v>0.35331856518198002</v>
      </c>
      <c r="P670" s="20">
        <v>0.32059749610621913</v>
      </c>
      <c r="Q670" s="20">
        <v>0.27067721858996913</v>
      </c>
      <c r="R670" s="20">
        <v>0.31774511641131992</v>
      </c>
      <c r="S670" s="20">
        <v>0.33867687966158111</v>
      </c>
      <c r="T670" s="20">
        <v>0.36435225404815053</v>
      </c>
      <c r="U670" s="20">
        <v>0.28237501541012228</v>
      </c>
      <c r="V670" s="20">
        <v>0.30633516780381442</v>
      </c>
      <c r="W670" s="20">
        <v>0.30392712715272258</v>
      </c>
      <c r="X670" s="20">
        <v>0.36268586246237589</v>
      </c>
      <c r="Y670" s="20">
        <v>0.37170103032537799</v>
      </c>
      <c r="AA670" s="20">
        <v>0.32952942137133739</v>
      </c>
      <c r="AB670" s="20">
        <v>0.35969887756675772</v>
      </c>
      <c r="AC670" s="20">
        <v>0.32362644813036212</v>
      </c>
      <c r="AD670" s="20">
        <v>0.3039676005206966</v>
      </c>
      <c r="AF670" s="20">
        <v>0.3429322106648659</v>
      </c>
      <c r="AG670" s="20">
        <v>0.28299903080095012</v>
      </c>
      <c r="AI670" s="20">
        <v>0.34334093442183761</v>
      </c>
      <c r="AJ670" s="20">
        <v>0.29041039045008749</v>
      </c>
      <c r="AK670" s="20">
        <v>0.33874842960269891</v>
      </c>
      <c r="AL670" s="20">
        <v>0.32250534934235742</v>
      </c>
      <c r="AM670" s="20">
        <v>0.36236244757337188</v>
      </c>
      <c r="AN670" s="20">
        <v>0.29800155902754483</v>
      </c>
      <c r="AO670" s="20">
        <v>0.33317874938820402</v>
      </c>
      <c r="AP670" s="20">
        <v>0.34692742365913548</v>
      </c>
      <c r="AQ670" s="20">
        <v>0.32187026339668579</v>
      </c>
      <c r="AS670" s="20">
        <v>0.33083051479204822</v>
      </c>
      <c r="AT670" s="20">
        <v>0.30966176129708289</v>
      </c>
    </row>
    <row r="671" spans="2:46" x14ac:dyDescent="0.35">
      <c r="B671" s="19" t="s">
        <v>303</v>
      </c>
      <c r="C671" s="20">
        <v>0.12792042226662209</v>
      </c>
      <c r="D671" s="20">
        <v>0.19416564885015269</v>
      </c>
      <c r="E671" s="20">
        <v>0.14044963052351911</v>
      </c>
      <c r="F671" s="20">
        <v>0.1438549959721748</v>
      </c>
      <c r="G671" s="20">
        <v>0.1064310713158388</v>
      </c>
      <c r="H671" s="20">
        <v>0.11759364874799751</v>
      </c>
      <c r="I671" s="20">
        <v>8.4989034132728902E-2</v>
      </c>
      <c r="K671" s="20">
        <v>0.13391747863444431</v>
      </c>
      <c r="L671" s="20">
        <v>0.12258429217945151</v>
      </c>
      <c r="N671" s="20">
        <v>0.1114473771612277</v>
      </c>
      <c r="O671" s="20">
        <v>0.12518050485002011</v>
      </c>
      <c r="P671" s="20">
        <v>0.14461621603952229</v>
      </c>
      <c r="Q671" s="20">
        <v>0.16072271495964771</v>
      </c>
      <c r="R671" s="20">
        <v>0.1298781656033933</v>
      </c>
      <c r="S671" s="20">
        <v>0.13424210497133929</v>
      </c>
      <c r="T671" s="20">
        <v>8.7531148662735966E-2</v>
      </c>
      <c r="U671" s="20">
        <v>0.2082170468414315</v>
      </c>
      <c r="V671" s="20">
        <v>0.13919392371954389</v>
      </c>
      <c r="W671" s="20">
        <v>0.1050644000520696</v>
      </c>
      <c r="X671" s="20">
        <v>9.1217749626103489E-2</v>
      </c>
      <c r="Y671" s="20">
        <v>0.11280528409831871</v>
      </c>
      <c r="AA671" s="20">
        <v>0.1129014603174182</v>
      </c>
      <c r="AB671" s="20">
        <v>0.106557851564466</v>
      </c>
      <c r="AC671" s="20">
        <v>0.15413757492224309</v>
      </c>
      <c r="AD671" s="20">
        <v>0.14330135282103981</v>
      </c>
      <c r="AF671" s="20">
        <v>0.1206773415215608</v>
      </c>
      <c r="AG671" s="20">
        <v>0.1566053322750395</v>
      </c>
      <c r="AI671" s="20">
        <v>0.1133600531498169</v>
      </c>
      <c r="AJ671" s="20">
        <v>0.13630961090682131</v>
      </c>
      <c r="AK671" s="20">
        <v>0.10714951131157099</v>
      </c>
      <c r="AL671" s="20">
        <v>0.158701099691824</v>
      </c>
      <c r="AM671" s="20">
        <v>0.1134823052152112</v>
      </c>
      <c r="AN671" s="20">
        <v>0.1040334123806323</v>
      </c>
      <c r="AO671" s="20">
        <v>0.14625769803408509</v>
      </c>
      <c r="AP671" s="20">
        <v>0.1099466881202797</v>
      </c>
      <c r="AQ671" s="20">
        <v>0.16603048141458279</v>
      </c>
      <c r="AS671" s="20">
        <v>0.12524266679411111</v>
      </c>
      <c r="AT671" s="20">
        <v>0.17852249038517171</v>
      </c>
    </row>
    <row r="672" spans="2:46" x14ac:dyDescent="0.35">
      <c r="B672" s="19" t="s">
        <v>304</v>
      </c>
      <c r="C672" s="20">
        <v>2.189746977035412E-2</v>
      </c>
      <c r="D672" s="20">
        <v>6.0785156885845751E-2</v>
      </c>
      <c r="E672" s="20">
        <v>4.226068653778213E-2</v>
      </c>
      <c r="F672" s="20">
        <v>1.6183187192549169E-2</v>
      </c>
      <c r="G672" s="20">
        <v>8.2676930292604409E-3</v>
      </c>
      <c r="H672" s="20">
        <v>1.467782861760485E-2</v>
      </c>
      <c r="I672" s="20">
        <v>0</v>
      </c>
      <c r="K672" s="20">
        <v>2.115745618842077E-2</v>
      </c>
      <c r="L672" s="20">
        <v>2.2708975388761571E-2</v>
      </c>
      <c r="N672" s="20">
        <v>0</v>
      </c>
      <c r="O672" s="20">
        <v>2.864520253165154E-2</v>
      </c>
      <c r="P672" s="20">
        <v>2.445767413136116E-2</v>
      </c>
      <c r="Q672" s="20">
        <v>1.237294462689603E-2</v>
      </c>
      <c r="R672" s="20">
        <v>2.521371699474809E-2</v>
      </c>
      <c r="S672" s="20">
        <v>5.708738606011724E-3</v>
      </c>
      <c r="T672" s="20">
        <v>1.2659439923506009E-2</v>
      </c>
      <c r="U672" s="20">
        <v>3.9032538534217162E-2</v>
      </c>
      <c r="V672" s="20">
        <v>4.6211022090109369E-2</v>
      </c>
      <c r="W672" s="20">
        <v>2.322902161242198E-2</v>
      </c>
      <c r="X672" s="20">
        <v>0</v>
      </c>
      <c r="Y672" s="20">
        <v>2.450635009505088E-2</v>
      </c>
      <c r="AA672" s="20">
        <v>1.052597888020068E-2</v>
      </c>
      <c r="AB672" s="20">
        <v>7.9727317718805858E-3</v>
      </c>
      <c r="AC672" s="20">
        <v>2.820796335829362E-2</v>
      </c>
      <c r="AD672" s="20">
        <v>4.3238927110202982E-2</v>
      </c>
      <c r="AF672" s="20">
        <v>1.7287192363761968E-2</v>
      </c>
      <c r="AG672" s="20">
        <v>4.025241836546354E-2</v>
      </c>
      <c r="AI672" s="20">
        <v>1.3324778233311321E-2</v>
      </c>
      <c r="AJ672" s="20">
        <v>2.333727533239156E-2</v>
      </c>
      <c r="AK672" s="20">
        <v>2.021509975671008E-2</v>
      </c>
      <c r="AL672" s="20">
        <v>2.7459325424873591E-2</v>
      </c>
      <c r="AM672" s="20">
        <v>2.258232599209619E-2</v>
      </c>
      <c r="AN672" s="20">
        <v>0</v>
      </c>
      <c r="AO672" s="20">
        <v>1.829332396171738E-2</v>
      </c>
      <c r="AP672" s="20">
        <v>5.5507356144568051E-3</v>
      </c>
      <c r="AQ672" s="20">
        <v>6.2042625223029287E-2</v>
      </c>
      <c r="AS672" s="20">
        <v>1.8812709760074649E-2</v>
      </c>
      <c r="AT672" s="20">
        <v>8.0190782125407742E-2</v>
      </c>
    </row>
    <row r="673" spans="2:46" ht="29" x14ac:dyDescent="0.35">
      <c r="B673" s="19" t="s">
        <v>305</v>
      </c>
      <c r="C673" s="20">
        <v>5.0973024008053307E-2</v>
      </c>
      <c r="D673" s="20">
        <v>5.1038115033915629E-2</v>
      </c>
      <c r="E673" s="20">
        <v>1.359607870666712E-2</v>
      </c>
      <c r="F673" s="20">
        <v>7.4517045173784532E-2</v>
      </c>
      <c r="G673" s="20">
        <v>7.4124185509390178E-2</v>
      </c>
      <c r="H673" s="20">
        <v>3.4707678698518797E-2</v>
      </c>
      <c r="I673" s="20">
        <v>5.4225516936312092E-2</v>
      </c>
      <c r="K673" s="20">
        <v>3.6341793182749021E-2</v>
      </c>
      <c r="L673" s="20">
        <v>6.5466366767501991E-2</v>
      </c>
      <c r="N673" s="20">
        <v>4.7794127580416443E-2</v>
      </c>
      <c r="O673" s="20">
        <v>6.1002284497484599E-2</v>
      </c>
      <c r="P673" s="20">
        <v>3.6421452210962123E-2</v>
      </c>
      <c r="Q673" s="20">
        <v>5.751075187343202E-2</v>
      </c>
      <c r="R673" s="20">
        <v>2.5477459675397249E-2</v>
      </c>
      <c r="S673" s="20">
        <v>8.2274006656963647E-2</v>
      </c>
      <c r="T673" s="20">
        <v>6.3801497296385318E-2</v>
      </c>
      <c r="U673" s="20">
        <v>5.7022412159511683E-2</v>
      </c>
      <c r="V673" s="20">
        <v>4.9644397298918327E-2</v>
      </c>
      <c r="W673" s="20">
        <v>5.120040213347582E-2</v>
      </c>
      <c r="X673" s="20">
        <v>4.8112505816644842E-2</v>
      </c>
      <c r="Y673" s="20">
        <v>4.7502081698001353E-2</v>
      </c>
      <c r="AA673" s="20">
        <v>2.88531058839222E-2</v>
      </c>
      <c r="AB673" s="20">
        <v>4.2565396650764122E-2</v>
      </c>
      <c r="AC673" s="20">
        <v>4.4110837157848221E-2</v>
      </c>
      <c r="AD673" s="20">
        <v>8.9963687894855371E-2</v>
      </c>
      <c r="AF673" s="20">
        <v>5.1678706276888572E-2</v>
      </c>
      <c r="AG673" s="20">
        <v>4.4342497241004607E-2</v>
      </c>
      <c r="AI673" s="20">
        <v>3.3147812238915678E-2</v>
      </c>
      <c r="AJ673" s="20">
        <v>3.5614474916290342E-2</v>
      </c>
      <c r="AK673" s="20">
        <v>3.9178034502364352E-2</v>
      </c>
      <c r="AL673" s="20">
        <v>2.3771302503798199E-2</v>
      </c>
      <c r="AM673" s="20">
        <v>4.10942379164232E-2</v>
      </c>
      <c r="AN673" s="20">
        <v>5.1173623704161023E-2</v>
      </c>
      <c r="AO673" s="20">
        <v>0.1282602520135836</v>
      </c>
      <c r="AP673" s="20">
        <v>0.1368633948797412</v>
      </c>
      <c r="AQ673" s="20">
        <v>2.2561385634355689E-2</v>
      </c>
      <c r="AS673" s="20">
        <v>4.348809886452417E-2</v>
      </c>
      <c r="AT673" s="20">
        <v>0.19241711622007929</v>
      </c>
    </row>
    <row r="675" spans="2:46" ht="130.5" x14ac:dyDescent="0.35">
      <c r="B675" s="17" t="s">
        <v>309</v>
      </c>
    </row>
    <row r="676" spans="2:46" x14ac:dyDescent="0.35">
      <c r="B676" s="18" t="s">
        <v>16</v>
      </c>
    </row>
    <row r="677" spans="2:46" ht="29" x14ac:dyDescent="0.35">
      <c r="B677" s="19" t="s">
        <v>300</v>
      </c>
      <c r="C677" s="20">
        <v>0.15400524776383051</v>
      </c>
      <c r="D677" s="20">
        <v>0.1267123258012143</v>
      </c>
      <c r="E677" s="20">
        <v>0.15733278074153881</v>
      </c>
      <c r="F677" s="20">
        <v>0.15210516355468709</v>
      </c>
      <c r="G677" s="20">
        <v>0.1581137820796556</v>
      </c>
      <c r="H677" s="20">
        <v>0.1646384129238985</v>
      </c>
      <c r="I677" s="20">
        <v>0.160593663481195</v>
      </c>
      <c r="K677" s="20">
        <v>0.1642305962926677</v>
      </c>
      <c r="L677" s="20">
        <v>0.14464644729511231</v>
      </c>
      <c r="N677" s="20">
        <v>0.1572591026778633</v>
      </c>
      <c r="O677" s="20">
        <v>0.17126194056135979</v>
      </c>
      <c r="P677" s="20">
        <v>0.22544815847248281</v>
      </c>
      <c r="Q677" s="20">
        <v>0.12184113718183701</v>
      </c>
      <c r="R677" s="20">
        <v>0.152822019549194</v>
      </c>
      <c r="S677" s="20">
        <v>0.13775244639956119</v>
      </c>
      <c r="T677" s="20">
        <v>0.16412684216047749</v>
      </c>
      <c r="U677" s="20">
        <v>0.15713857345635199</v>
      </c>
      <c r="V677" s="20">
        <v>0.140418805073459</v>
      </c>
      <c r="W677" s="20">
        <v>0.16483834772584771</v>
      </c>
      <c r="X677" s="20">
        <v>0.13329060646376589</v>
      </c>
      <c r="Y677" s="20">
        <v>0.14833490080579809</v>
      </c>
      <c r="AA677" s="20">
        <v>0.18406072757730441</v>
      </c>
      <c r="AB677" s="20">
        <v>0.14132066799299201</v>
      </c>
      <c r="AC677" s="20">
        <v>0.1470242595730912</v>
      </c>
      <c r="AD677" s="20">
        <v>0.1403868623324965</v>
      </c>
      <c r="AF677" s="20">
        <v>0.15091402680380631</v>
      </c>
      <c r="AG677" s="20">
        <v>0.1691571887090573</v>
      </c>
      <c r="AI677" s="20">
        <v>0.1693954478232188</v>
      </c>
      <c r="AJ677" s="20">
        <v>0.1848512420833005</v>
      </c>
      <c r="AK677" s="20">
        <v>0.14006437171773239</v>
      </c>
      <c r="AL677" s="20">
        <v>0.12511448915982629</v>
      </c>
      <c r="AM677" s="20">
        <v>0.14047147663652029</v>
      </c>
      <c r="AN677" s="20">
        <v>0.1743585158220527</v>
      </c>
      <c r="AO677" s="20">
        <v>0.12667014455873571</v>
      </c>
      <c r="AP677" s="20">
        <v>0.1065618475858235</v>
      </c>
      <c r="AQ677" s="20">
        <v>0.19703661724378299</v>
      </c>
      <c r="AS677" s="20">
        <v>0.15918108480214579</v>
      </c>
      <c r="AT677" s="20">
        <v>5.6196444431336499E-2</v>
      </c>
    </row>
    <row r="678" spans="2:46" x14ac:dyDescent="0.35">
      <c r="B678" s="19" t="s">
        <v>301</v>
      </c>
      <c r="C678" s="20">
        <v>0.13797005994158559</v>
      </c>
      <c r="D678" s="20">
        <v>0.201706768279867</v>
      </c>
      <c r="E678" s="20">
        <v>0.1949799295533719</v>
      </c>
      <c r="F678" s="20">
        <v>0.14096155481700309</v>
      </c>
      <c r="G678" s="20">
        <v>0.1207252462424151</v>
      </c>
      <c r="H678" s="20">
        <v>7.8766452991378438E-2</v>
      </c>
      <c r="I678" s="20">
        <v>0.10052062320372949</v>
      </c>
      <c r="K678" s="20">
        <v>0.16109737192832621</v>
      </c>
      <c r="L678" s="20">
        <v>0.1139182016965605</v>
      </c>
      <c r="N678" s="20">
        <v>0.13809640756079111</v>
      </c>
      <c r="O678" s="20">
        <v>9.7812957932540037E-2</v>
      </c>
      <c r="P678" s="20">
        <v>0.1383680139592266</v>
      </c>
      <c r="Q678" s="20">
        <v>0.14179931873087029</v>
      </c>
      <c r="R678" s="20">
        <v>0.1414170036214929</v>
      </c>
      <c r="S678" s="20">
        <v>0.12617582091773499</v>
      </c>
      <c r="T678" s="20">
        <v>0.109813025512094</v>
      </c>
      <c r="U678" s="20">
        <v>0.14153254366661519</v>
      </c>
      <c r="V678" s="20">
        <v>0.200033039348681</v>
      </c>
      <c r="W678" s="20">
        <v>0.14090977592487541</v>
      </c>
      <c r="X678" s="20">
        <v>0.1021450694240352</v>
      </c>
      <c r="Y678" s="20">
        <v>0.1049341463053917</v>
      </c>
      <c r="AA678" s="20">
        <v>0.15880594162795761</v>
      </c>
      <c r="AB678" s="20">
        <v>0.12881195849207799</v>
      </c>
      <c r="AC678" s="20">
        <v>0.15702930734877679</v>
      </c>
      <c r="AD678" s="20">
        <v>0.1083132424543615</v>
      </c>
      <c r="AF678" s="20">
        <v>0.1237795397082979</v>
      </c>
      <c r="AG678" s="20">
        <v>0.19393451830474959</v>
      </c>
      <c r="AI678" s="20">
        <v>0.1695324680181659</v>
      </c>
      <c r="AJ678" s="20">
        <v>0.15063736677423459</v>
      </c>
      <c r="AK678" s="20">
        <v>0.148483825378488</v>
      </c>
      <c r="AL678" s="20">
        <v>0.18562243997494521</v>
      </c>
      <c r="AM678" s="20">
        <v>0.1111610528107756</v>
      </c>
      <c r="AN678" s="20">
        <v>0.16166045699228471</v>
      </c>
      <c r="AO678" s="20">
        <v>0.11102049470731321</v>
      </c>
      <c r="AP678" s="20">
        <v>7.9364000437281215E-2</v>
      </c>
      <c r="AQ678" s="20">
        <v>0.1347292681811261</v>
      </c>
      <c r="AS678" s="20">
        <v>0.1396843953191744</v>
      </c>
      <c r="AT678" s="20">
        <v>0.10557392950871949</v>
      </c>
    </row>
    <row r="679" spans="2:46" ht="29" x14ac:dyDescent="0.35">
      <c r="B679" s="19" t="s">
        <v>302</v>
      </c>
      <c r="C679" s="20">
        <v>0.23284972159334541</v>
      </c>
      <c r="D679" s="20">
        <v>0.2311685114983813</v>
      </c>
      <c r="E679" s="20">
        <v>0.248390829650662</v>
      </c>
      <c r="F679" s="20">
        <v>0.2456785274261172</v>
      </c>
      <c r="G679" s="20">
        <v>0.20647903389129019</v>
      </c>
      <c r="H679" s="20">
        <v>0.28091653596307409</v>
      </c>
      <c r="I679" s="20">
        <v>0.20009958788993171</v>
      </c>
      <c r="K679" s="20">
        <v>0.2353634079894297</v>
      </c>
      <c r="L679" s="20">
        <v>0.23034617126223189</v>
      </c>
      <c r="N679" s="20">
        <v>0.27505493959137128</v>
      </c>
      <c r="O679" s="20">
        <v>0.25497546508193031</v>
      </c>
      <c r="P679" s="20">
        <v>0.1950297692412804</v>
      </c>
      <c r="Q679" s="20">
        <v>0.32689119173543979</v>
      </c>
      <c r="R679" s="20">
        <v>0.2138997100010436</v>
      </c>
      <c r="S679" s="20">
        <v>0.26820142737974201</v>
      </c>
      <c r="T679" s="20">
        <v>0.2372112358854982</v>
      </c>
      <c r="U679" s="20">
        <v>0.24048211248390811</v>
      </c>
      <c r="V679" s="20">
        <v>0.1873813564130529</v>
      </c>
      <c r="W679" s="20">
        <v>0.1840825187348929</v>
      </c>
      <c r="X679" s="20">
        <v>0.26126771018282841</v>
      </c>
      <c r="Y679" s="20">
        <v>0.25938792797890409</v>
      </c>
      <c r="AA679" s="20">
        <v>0.22168860721218669</v>
      </c>
      <c r="AB679" s="20">
        <v>0.25837888383606378</v>
      </c>
      <c r="AC679" s="20">
        <v>0.20692541526552061</v>
      </c>
      <c r="AD679" s="20">
        <v>0.2402055184989845</v>
      </c>
      <c r="AF679" s="20">
        <v>0.2381209331800844</v>
      </c>
      <c r="AG679" s="20">
        <v>0.20803696075551281</v>
      </c>
      <c r="AI679" s="20">
        <v>0.22217208770061581</v>
      </c>
      <c r="AJ679" s="20">
        <v>0.2064664715637437</v>
      </c>
      <c r="AK679" s="20">
        <v>0.25432116470207039</v>
      </c>
      <c r="AL679" s="20">
        <v>0.25771747425854341</v>
      </c>
      <c r="AM679" s="20">
        <v>0.26028481949615451</v>
      </c>
      <c r="AN679" s="20">
        <v>0.27356399460257569</v>
      </c>
      <c r="AO679" s="20">
        <v>0.2331920273399796</v>
      </c>
      <c r="AP679" s="20">
        <v>0.1864297530324997</v>
      </c>
      <c r="AQ679" s="20">
        <v>0.24582074076215851</v>
      </c>
      <c r="AS679" s="20">
        <v>0.23599272046550421</v>
      </c>
      <c r="AT679" s="20">
        <v>0.17345585809155031</v>
      </c>
    </row>
    <row r="680" spans="2:46" x14ac:dyDescent="0.35">
      <c r="B680" s="19" t="s">
        <v>303</v>
      </c>
      <c r="C680" s="20">
        <v>0.39482271119084011</v>
      </c>
      <c r="D680" s="20">
        <v>0.35688856349398529</v>
      </c>
      <c r="E680" s="20">
        <v>0.31385710171090808</v>
      </c>
      <c r="F680" s="20">
        <v>0.35505762871670832</v>
      </c>
      <c r="G680" s="20">
        <v>0.43487600399410348</v>
      </c>
      <c r="H680" s="20">
        <v>0.41601930111781749</v>
      </c>
      <c r="I680" s="20">
        <v>0.47135583099126549</v>
      </c>
      <c r="K680" s="20">
        <v>0.37159060060645233</v>
      </c>
      <c r="L680" s="20">
        <v>0.41807417041749489</v>
      </c>
      <c r="N680" s="20">
        <v>0.37196249576409163</v>
      </c>
      <c r="O680" s="20">
        <v>0.37365668022388843</v>
      </c>
      <c r="P680" s="20">
        <v>0.38840683107382551</v>
      </c>
      <c r="Q680" s="20">
        <v>0.28800314618133138</v>
      </c>
      <c r="R680" s="20">
        <v>0.40986890858126329</v>
      </c>
      <c r="S680" s="20">
        <v>0.38014734110289028</v>
      </c>
      <c r="T680" s="20">
        <v>0.41425505583541999</v>
      </c>
      <c r="U680" s="20">
        <v>0.37542863323907072</v>
      </c>
      <c r="V680" s="20">
        <v>0.38038835856112868</v>
      </c>
      <c r="W680" s="20">
        <v>0.42491139628536428</v>
      </c>
      <c r="X680" s="20">
        <v>0.43173275430331448</v>
      </c>
      <c r="Y680" s="20">
        <v>0.42068593008471111</v>
      </c>
      <c r="AA680" s="20">
        <v>0.3833392574489603</v>
      </c>
      <c r="AB680" s="20">
        <v>0.40705162828405361</v>
      </c>
      <c r="AC680" s="20">
        <v>0.39986872905649529</v>
      </c>
      <c r="AD680" s="20">
        <v>0.39093165651984252</v>
      </c>
      <c r="AF680" s="20">
        <v>0.40683308185542799</v>
      </c>
      <c r="AG680" s="20">
        <v>0.35164962023159108</v>
      </c>
      <c r="AI680" s="20">
        <v>0.38707621881574511</v>
      </c>
      <c r="AJ680" s="20">
        <v>0.39954155008129749</v>
      </c>
      <c r="AK680" s="20">
        <v>0.3998394862935995</v>
      </c>
      <c r="AL680" s="20">
        <v>0.37274423795202188</v>
      </c>
      <c r="AM680" s="20">
        <v>0.40336481291640419</v>
      </c>
      <c r="AN680" s="20">
        <v>0.33766375082884881</v>
      </c>
      <c r="AO680" s="20">
        <v>0.36514034645387611</v>
      </c>
      <c r="AP680" s="20">
        <v>0.48544308108675432</v>
      </c>
      <c r="AQ680" s="20">
        <v>0.33228456548551788</v>
      </c>
      <c r="AS680" s="20">
        <v>0.39633936217564902</v>
      </c>
      <c r="AT680" s="20">
        <v>0.36616226133527591</v>
      </c>
    </row>
    <row r="681" spans="2:46" x14ac:dyDescent="0.35">
      <c r="B681" s="19" t="s">
        <v>304</v>
      </c>
      <c r="C681" s="20">
        <v>2.3363036307756529E-2</v>
      </c>
      <c r="D681" s="20">
        <v>4.3525829538747937E-2</v>
      </c>
      <c r="E681" s="20">
        <v>3.8922052852575377E-2</v>
      </c>
      <c r="F681" s="20">
        <v>2.137467339251746E-2</v>
      </c>
      <c r="G681" s="20">
        <v>2.6217548168166949E-2</v>
      </c>
      <c r="H681" s="20">
        <v>1.0398857074955491E-2</v>
      </c>
      <c r="I681" s="20">
        <v>5.3107680781079754E-3</v>
      </c>
      <c r="K681" s="20">
        <v>2.0460276069417992E-2</v>
      </c>
      <c r="L681" s="20">
        <v>2.6292256488011929E-2</v>
      </c>
      <c r="N681" s="20">
        <v>1.493351564345911E-2</v>
      </c>
      <c r="O681" s="20">
        <v>2.8357004198808121E-2</v>
      </c>
      <c r="P681" s="20">
        <v>7.7123040061407551E-3</v>
      </c>
      <c r="Q681" s="20">
        <v>2.9353728139198738E-2</v>
      </c>
      <c r="R681" s="20">
        <v>2.975391651626531E-2</v>
      </c>
      <c r="S681" s="20">
        <v>2.5112634329151191E-2</v>
      </c>
      <c r="T681" s="20">
        <v>1.2659439923506009E-2</v>
      </c>
      <c r="U681" s="20">
        <v>4.9174037603200972E-2</v>
      </c>
      <c r="V681" s="20">
        <v>1.5890204717628781E-2</v>
      </c>
      <c r="W681" s="20">
        <v>1.9359288890851999E-2</v>
      </c>
      <c r="X681" s="20">
        <v>2.454841668665219E-2</v>
      </c>
      <c r="Y681" s="20">
        <v>2.5715374274041469E-2</v>
      </c>
      <c r="AA681" s="20">
        <v>1.643224550204252E-2</v>
      </c>
      <c r="AB681" s="20">
        <v>1.636200803204348E-2</v>
      </c>
      <c r="AC681" s="20">
        <v>3.2056878455620767E-2</v>
      </c>
      <c r="AD681" s="20">
        <v>3.062075547013916E-2</v>
      </c>
      <c r="AF681" s="20">
        <v>2.1812591356518259E-2</v>
      </c>
      <c r="AG681" s="20">
        <v>2.780093378727053E-2</v>
      </c>
      <c r="AI681" s="20">
        <v>1.044670621641614E-2</v>
      </c>
      <c r="AJ681" s="20">
        <v>2.2699037709316149E-2</v>
      </c>
      <c r="AK681" s="20">
        <v>0</v>
      </c>
      <c r="AL681" s="20">
        <v>3.9734826702907289E-2</v>
      </c>
      <c r="AM681" s="20">
        <v>3.1783423085457098E-2</v>
      </c>
      <c r="AN681" s="20">
        <v>0</v>
      </c>
      <c r="AO681" s="20">
        <v>3.8376636158446838E-2</v>
      </c>
      <c r="AP681" s="20">
        <v>5.2778483343806533E-3</v>
      </c>
      <c r="AQ681" s="20">
        <v>4.1146058061325361E-2</v>
      </c>
      <c r="AS681" s="20">
        <v>2.097187924354392E-2</v>
      </c>
      <c r="AT681" s="20">
        <v>6.8549198333213449E-2</v>
      </c>
    </row>
    <row r="682" spans="2:46" ht="29" x14ac:dyDescent="0.35">
      <c r="B682" s="19" t="s">
        <v>305</v>
      </c>
      <c r="C682" s="20">
        <v>5.6989223202641798E-2</v>
      </c>
      <c r="D682" s="20">
        <v>3.9998001387804259E-2</v>
      </c>
      <c r="E682" s="20">
        <v>4.6517305490943607E-2</v>
      </c>
      <c r="F682" s="20">
        <v>8.4822452092966655E-2</v>
      </c>
      <c r="G682" s="20">
        <v>5.358838562436874E-2</v>
      </c>
      <c r="H682" s="20">
        <v>4.9260439928876111E-2</v>
      </c>
      <c r="I682" s="20">
        <v>6.2119526355770317E-2</v>
      </c>
      <c r="K682" s="20">
        <v>4.7257747113706158E-2</v>
      </c>
      <c r="L682" s="20">
        <v>6.6722752840588401E-2</v>
      </c>
      <c r="N682" s="20">
        <v>4.2693538762423523E-2</v>
      </c>
      <c r="O682" s="20">
        <v>7.3935952001473418E-2</v>
      </c>
      <c r="P682" s="20">
        <v>4.503492324704364E-2</v>
      </c>
      <c r="Q682" s="20">
        <v>9.2111478031322885E-2</v>
      </c>
      <c r="R682" s="20">
        <v>5.2238441730740867E-2</v>
      </c>
      <c r="S682" s="20">
        <v>6.2610329870920314E-2</v>
      </c>
      <c r="T682" s="20">
        <v>6.1934400683004279E-2</v>
      </c>
      <c r="U682" s="20">
        <v>3.6244099550853101E-2</v>
      </c>
      <c r="V682" s="20">
        <v>7.5888235886049399E-2</v>
      </c>
      <c r="W682" s="20">
        <v>6.5898672438167646E-2</v>
      </c>
      <c r="X682" s="20">
        <v>4.7015442939403823E-2</v>
      </c>
      <c r="Y682" s="20">
        <v>4.0941720551153298E-2</v>
      </c>
      <c r="AA682" s="20">
        <v>3.5673220631548541E-2</v>
      </c>
      <c r="AB682" s="20">
        <v>4.8074853362769107E-2</v>
      </c>
      <c r="AC682" s="20">
        <v>5.7095410300495412E-2</v>
      </c>
      <c r="AD682" s="20">
        <v>8.9541964724175874E-2</v>
      </c>
      <c r="AF682" s="20">
        <v>5.8539827095865131E-2</v>
      </c>
      <c r="AG682" s="20">
        <v>4.9420778211818603E-2</v>
      </c>
      <c r="AI682" s="20">
        <v>4.1377071425838297E-2</v>
      </c>
      <c r="AJ682" s="20">
        <v>3.5804331788107387E-2</v>
      </c>
      <c r="AK682" s="20">
        <v>5.7291151908109759E-2</v>
      </c>
      <c r="AL682" s="20">
        <v>1.9066531951755891E-2</v>
      </c>
      <c r="AM682" s="20">
        <v>5.2934415054688287E-2</v>
      </c>
      <c r="AN682" s="20">
        <v>5.2753281754238081E-2</v>
      </c>
      <c r="AO682" s="20">
        <v>0.12560035078164869</v>
      </c>
      <c r="AP682" s="20">
        <v>0.13692346952326051</v>
      </c>
      <c r="AQ682" s="20">
        <v>4.8982750266088913E-2</v>
      </c>
      <c r="AS682" s="20">
        <v>4.7830557993982663E-2</v>
      </c>
      <c r="AT682" s="20">
        <v>0.23006230829990429</v>
      </c>
    </row>
    <row r="684" spans="2:46" ht="130.5" x14ac:dyDescent="0.35">
      <c r="B684" s="17" t="s">
        <v>310</v>
      </c>
    </row>
    <row r="685" spans="2:46" x14ac:dyDescent="0.35">
      <c r="B685" s="18" t="s">
        <v>16</v>
      </c>
    </row>
    <row r="686" spans="2:46" ht="29" x14ac:dyDescent="0.35">
      <c r="B686" s="19" t="s">
        <v>300</v>
      </c>
      <c r="C686" s="20">
        <v>0.19859633707364011</v>
      </c>
      <c r="D686" s="20">
        <v>0.12847428205453959</v>
      </c>
      <c r="E686" s="20">
        <v>0.20516356917217901</v>
      </c>
      <c r="F686" s="20">
        <v>0.1711695038550243</v>
      </c>
      <c r="G686" s="20">
        <v>0.2378854492973454</v>
      </c>
      <c r="H686" s="20">
        <v>0.21840137892490979</v>
      </c>
      <c r="I686" s="20">
        <v>0.21720927054404349</v>
      </c>
      <c r="K686" s="20">
        <v>0.20181089198400309</v>
      </c>
      <c r="L686" s="20">
        <v>0.19626416574696459</v>
      </c>
      <c r="N686" s="20">
        <v>0.20495552355895019</v>
      </c>
      <c r="O686" s="20">
        <v>0.1287650042065687</v>
      </c>
      <c r="P686" s="20">
        <v>0.23879376596907009</v>
      </c>
      <c r="Q686" s="20">
        <v>0.191548242698936</v>
      </c>
      <c r="R686" s="20">
        <v>0.22374728535352509</v>
      </c>
      <c r="S686" s="20">
        <v>0.157244505319349</v>
      </c>
      <c r="T686" s="20">
        <v>0.1740012575690088</v>
      </c>
      <c r="U686" s="20">
        <v>0.19499810709973511</v>
      </c>
      <c r="V686" s="20">
        <v>0.18034589938307929</v>
      </c>
      <c r="W686" s="20">
        <v>0.19712593871998221</v>
      </c>
      <c r="X686" s="20">
        <v>0.2170904630067379</v>
      </c>
      <c r="Y686" s="20">
        <v>0.23920315922449431</v>
      </c>
      <c r="AA686" s="20">
        <v>0.21231494363523001</v>
      </c>
      <c r="AB686" s="20">
        <v>0.2055163176521948</v>
      </c>
      <c r="AC686" s="20">
        <v>0.19139091829529831</v>
      </c>
      <c r="AD686" s="20">
        <v>0.1834539239785439</v>
      </c>
      <c r="AF686" s="20">
        <v>0.20390572706360541</v>
      </c>
      <c r="AG686" s="20">
        <v>0.17733837848048059</v>
      </c>
      <c r="AI686" s="20">
        <v>0.24092433492326309</v>
      </c>
      <c r="AJ686" s="20">
        <v>0.21140158624209759</v>
      </c>
      <c r="AK686" s="20">
        <v>0.1135457817438352</v>
      </c>
      <c r="AL686" s="20">
        <v>0.15802480127489421</v>
      </c>
      <c r="AM686" s="20">
        <v>0.20806022407591879</v>
      </c>
      <c r="AN686" s="20">
        <v>0.20326057408791171</v>
      </c>
      <c r="AO686" s="20">
        <v>0.23032527291972871</v>
      </c>
      <c r="AP686" s="20">
        <v>0.1680069112792448</v>
      </c>
      <c r="AQ686" s="20">
        <v>0.17281470972037849</v>
      </c>
      <c r="AS686" s="20">
        <v>0.20432602461359711</v>
      </c>
      <c r="AT686" s="20">
        <v>9.0321312646921448E-2</v>
      </c>
    </row>
    <row r="687" spans="2:46" x14ac:dyDescent="0.35">
      <c r="B687" s="19" t="s">
        <v>301</v>
      </c>
      <c r="C687" s="20">
        <v>0.14217932568497629</v>
      </c>
      <c r="D687" s="20">
        <v>0.18531036822139149</v>
      </c>
      <c r="E687" s="20">
        <v>0.19690236948929149</v>
      </c>
      <c r="F687" s="20">
        <v>0.1474530718927537</v>
      </c>
      <c r="G687" s="20">
        <v>0.14058145235653319</v>
      </c>
      <c r="H687" s="20">
        <v>8.8602580358874722E-2</v>
      </c>
      <c r="I687" s="20">
        <v>0.10201877062546021</v>
      </c>
      <c r="K687" s="20">
        <v>0.1599504824893718</v>
      </c>
      <c r="L687" s="20">
        <v>0.1233744528059732</v>
      </c>
      <c r="N687" s="20">
        <v>0.14261960620780681</v>
      </c>
      <c r="O687" s="20">
        <v>9.5869072000012504E-2</v>
      </c>
      <c r="P687" s="20">
        <v>0.1010804152438441</v>
      </c>
      <c r="Q687" s="20">
        <v>9.7470386909437545E-2</v>
      </c>
      <c r="R687" s="20">
        <v>0.15134669115209259</v>
      </c>
      <c r="S687" s="20">
        <v>8.9677410736307653E-2</v>
      </c>
      <c r="T687" s="20">
        <v>0.1160558660197421</v>
      </c>
      <c r="U687" s="20">
        <v>0.15447586323647791</v>
      </c>
      <c r="V687" s="20">
        <v>0.189997447660813</v>
      </c>
      <c r="W687" s="20">
        <v>0.15888771618286679</v>
      </c>
      <c r="X687" s="20">
        <v>0.14282468834152309</v>
      </c>
      <c r="Y687" s="20">
        <v>0.14435196631077121</v>
      </c>
      <c r="AA687" s="20">
        <v>0.15540595721215739</v>
      </c>
      <c r="AB687" s="20">
        <v>0.12835905049293461</v>
      </c>
      <c r="AC687" s="20">
        <v>0.14681925205884899</v>
      </c>
      <c r="AD687" s="20">
        <v>0.1383951356486646</v>
      </c>
      <c r="AF687" s="20">
        <v>0.13195488744158759</v>
      </c>
      <c r="AG687" s="20">
        <v>0.17606008847074511</v>
      </c>
      <c r="AI687" s="20">
        <v>0.1617639155714623</v>
      </c>
      <c r="AJ687" s="20">
        <v>0.1514549071361273</v>
      </c>
      <c r="AK687" s="20">
        <v>0.167505689148501</v>
      </c>
      <c r="AL687" s="20">
        <v>0.18892290680926069</v>
      </c>
      <c r="AM687" s="20">
        <v>0.12947085515986201</v>
      </c>
      <c r="AN687" s="20">
        <v>0.17518695006998711</v>
      </c>
      <c r="AO687" s="20">
        <v>8.6739533010598807E-2</v>
      </c>
      <c r="AP687" s="20">
        <v>7.6723263363200692E-2</v>
      </c>
      <c r="AQ687" s="20">
        <v>0.15549375336715471</v>
      </c>
      <c r="AS687" s="20">
        <v>0.14291346949148309</v>
      </c>
      <c r="AT687" s="20">
        <v>0.12830606679818371</v>
      </c>
    </row>
    <row r="688" spans="2:46" ht="29" x14ac:dyDescent="0.35">
      <c r="B688" s="19" t="s">
        <v>302</v>
      </c>
      <c r="C688" s="20">
        <v>0.23300596423518979</v>
      </c>
      <c r="D688" s="20">
        <v>0.25369278069831708</v>
      </c>
      <c r="E688" s="20">
        <v>0.21621621420998949</v>
      </c>
      <c r="F688" s="20">
        <v>0.26738243175747411</v>
      </c>
      <c r="G688" s="20">
        <v>0.1972419886681141</v>
      </c>
      <c r="H688" s="20">
        <v>0.26655981509671361</v>
      </c>
      <c r="I688" s="20">
        <v>0.21136187850452201</v>
      </c>
      <c r="K688" s="20">
        <v>0.2390889005677356</v>
      </c>
      <c r="L688" s="20">
        <v>0.2270179399470271</v>
      </c>
      <c r="N688" s="20">
        <v>0.23527610717867439</v>
      </c>
      <c r="O688" s="20">
        <v>0.36928067114029339</v>
      </c>
      <c r="P688" s="20">
        <v>0.22788754252330171</v>
      </c>
      <c r="Q688" s="20">
        <v>0.25768205661512972</v>
      </c>
      <c r="R688" s="20">
        <v>0.2141155359955037</v>
      </c>
      <c r="S688" s="20">
        <v>0.23925909986116131</v>
      </c>
      <c r="T688" s="20">
        <v>0.31986179491763977</v>
      </c>
      <c r="U688" s="20">
        <v>0.21854423820383001</v>
      </c>
      <c r="V688" s="20">
        <v>0.24316478684983919</v>
      </c>
      <c r="W688" s="20">
        <v>0.1758087351595583</v>
      </c>
      <c r="X688" s="20">
        <v>0.27293515412433289</v>
      </c>
      <c r="Y688" s="20">
        <v>0.17326671767139809</v>
      </c>
      <c r="AA688" s="20">
        <v>0.2342501809759</v>
      </c>
      <c r="AB688" s="20">
        <v>0.25102913152445661</v>
      </c>
      <c r="AC688" s="20">
        <v>0.21268296948435</v>
      </c>
      <c r="AD688" s="20">
        <v>0.2299415781584197</v>
      </c>
      <c r="AF688" s="20">
        <v>0.22826171884945251</v>
      </c>
      <c r="AG688" s="20">
        <v>0.25413031880280917</v>
      </c>
      <c r="AI688" s="20">
        <v>0.25272790014850921</v>
      </c>
      <c r="AJ688" s="20">
        <v>0.2533597616896695</v>
      </c>
      <c r="AK688" s="20">
        <v>0.23968934314857379</v>
      </c>
      <c r="AL688" s="20">
        <v>0.21140797553504209</v>
      </c>
      <c r="AM688" s="20">
        <v>0.20840692948328801</v>
      </c>
      <c r="AN688" s="20">
        <v>0.26853440493616559</v>
      </c>
      <c r="AO688" s="20">
        <v>0.1879655850616595</v>
      </c>
      <c r="AP688" s="20">
        <v>0.1985251314026926</v>
      </c>
      <c r="AQ688" s="20">
        <v>0.30836695428779748</v>
      </c>
      <c r="AS688" s="20">
        <v>0.23876612930161589</v>
      </c>
      <c r="AT688" s="20">
        <v>0.1241550000386511</v>
      </c>
    </row>
    <row r="689" spans="2:46" x14ac:dyDescent="0.35">
      <c r="B689" s="19" t="s">
        <v>303</v>
      </c>
      <c r="C689" s="20">
        <v>0.2303215168544909</v>
      </c>
      <c r="D689" s="20">
        <v>0.28422536145802091</v>
      </c>
      <c r="E689" s="20">
        <v>0.2335026497044817</v>
      </c>
      <c r="F689" s="20">
        <v>0.22144522007730019</v>
      </c>
      <c r="G689" s="20">
        <v>0.20296111960545421</v>
      </c>
      <c r="H689" s="20">
        <v>0.25158597686886991</v>
      </c>
      <c r="I689" s="20">
        <v>0.2069299974730304</v>
      </c>
      <c r="K689" s="20">
        <v>0.2236915173999737</v>
      </c>
      <c r="L689" s="20">
        <v>0.23669411712271141</v>
      </c>
      <c r="N689" s="20">
        <v>0.24208396223647941</v>
      </c>
      <c r="O689" s="20">
        <v>0.21420398725849429</v>
      </c>
      <c r="P689" s="20">
        <v>0.21601935754161369</v>
      </c>
      <c r="Q689" s="20">
        <v>0.2147211951658439</v>
      </c>
      <c r="R689" s="20">
        <v>0.24752452921129731</v>
      </c>
      <c r="S689" s="20">
        <v>0.2156303537771358</v>
      </c>
      <c r="T689" s="20">
        <v>0.21050781126651799</v>
      </c>
      <c r="U689" s="20">
        <v>0.2508588009950079</v>
      </c>
      <c r="V689" s="20">
        <v>0.234538495673905</v>
      </c>
      <c r="W689" s="20">
        <v>0.24900573222562769</v>
      </c>
      <c r="X689" s="20">
        <v>0.16009845840022491</v>
      </c>
      <c r="Y689" s="20">
        <v>0.25446997561397938</v>
      </c>
      <c r="AA689" s="20">
        <v>0.22952158793305261</v>
      </c>
      <c r="AB689" s="20">
        <v>0.22763103411801541</v>
      </c>
      <c r="AC689" s="20">
        <v>0.2416628866207205</v>
      </c>
      <c r="AD689" s="20">
        <v>0.2228727292797596</v>
      </c>
      <c r="AF689" s="20">
        <v>0.22629176850987701</v>
      </c>
      <c r="AG689" s="20">
        <v>0.25067730437295138</v>
      </c>
      <c r="AI689" s="20">
        <v>0.175588302786161</v>
      </c>
      <c r="AJ689" s="20">
        <v>0.22652144281138351</v>
      </c>
      <c r="AK689" s="20">
        <v>0.26008188389277198</v>
      </c>
      <c r="AL689" s="20">
        <v>0.26625960174374608</v>
      </c>
      <c r="AM689" s="20">
        <v>0.24768164687426741</v>
      </c>
      <c r="AN689" s="20">
        <v>0.21233076621878061</v>
      </c>
      <c r="AO689" s="20">
        <v>0.23541307490761859</v>
      </c>
      <c r="AP689" s="20">
        <v>0.22766956676278061</v>
      </c>
      <c r="AQ689" s="20">
        <v>0.2275949755943959</v>
      </c>
      <c r="AS689" s="20">
        <v>0.2287436818553763</v>
      </c>
      <c r="AT689" s="20">
        <v>0.2601381729773744</v>
      </c>
    </row>
    <row r="690" spans="2:46" x14ac:dyDescent="0.35">
      <c r="B690" s="19" t="s">
        <v>304</v>
      </c>
      <c r="C690" s="20">
        <v>2.2983258034873291E-2</v>
      </c>
      <c r="D690" s="20">
        <v>4.7073355131013607E-2</v>
      </c>
      <c r="E690" s="20">
        <v>4.2372295543579443E-2</v>
      </c>
      <c r="F690" s="20">
        <v>2.3607783137859158E-2</v>
      </c>
      <c r="G690" s="20">
        <v>1.264106786309215E-2</v>
      </c>
      <c r="H690" s="20">
        <v>3.5839051662028619E-3</v>
      </c>
      <c r="I690" s="20">
        <v>1.2090650353792261E-2</v>
      </c>
      <c r="K690" s="20">
        <v>2.760600392521349E-2</v>
      </c>
      <c r="L690" s="20">
        <v>1.8562835674769469E-2</v>
      </c>
      <c r="N690" s="20">
        <v>1.0223840904023059E-2</v>
      </c>
      <c r="O690" s="20">
        <v>5.8388734766201787E-2</v>
      </c>
      <c r="P690" s="20">
        <v>1.635544695481974E-2</v>
      </c>
      <c r="Q690" s="20">
        <v>3.1403998230525913E-2</v>
      </c>
      <c r="R690" s="20">
        <v>2.7923547747238861E-2</v>
      </c>
      <c r="S690" s="20">
        <v>3.284749071938204E-2</v>
      </c>
      <c r="T690" s="20">
        <v>1.8966707674675891E-2</v>
      </c>
      <c r="U690" s="20">
        <v>1.527813898447242E-2</v>
      </c>
      <c r="V690" s="20">
        <v>2.2731830508004841E-2</v>
      </c>
      <c r="W690" s="20">
        <v>2.24150069293108E-2</v>
      </c>
      <c r="X690" s="20">
        <v>1.216275971327728E-2</v>
      </c>
      <c r="Y690" s="20">
        <v>3.075354512137574E-2</v>
      </c>
      <c r="AA690" s="20">
        <v>2.5922605586947159E-2</v>
      </c>
      <c r="AB690" s="20">
        <v>1.6373388744088599E-2</v>
      </c>
      <c r="AC690" s="20">
        <v>1.572964500389953E-2</v>
      </c>
      <c r="AD690" s="20">
        <v>3.3228116301685283E-2</v>
      </c>
      <c r="AF690" s="20">
        <v>2.185714828759568E-2</v>
      </c>
      <c r="AG690" s="20">
        <v>2.7826730877716921E-2</v>
      </c>
      <c r="AI690" s="20">
        <v>1.9925333042960049E-2</v>
      </c>
      <c r="AJ690" s="20">
        <v>1.1053500149032129E-2</v>
      </c>
      <c r="AK690" s="20">
        <v>2.0580828406934319E-2</v>
      </c>
      <c r="AL690" s="20">
        <v>1.8530568920182761E-2</v>
      </c>
      <c r="AM690" s="20">
        <v>3.2563880908340788E-2</v>
      </c>
      <c r="AN690" s="20">
        <v>1.6842152655870361E-2</v>
      </c>
      <c r="AO690" s="20">
        <v>4.4045395901711179E-2</v>
      </c>
      <c r="AP690" s="20">
        <v>2.595034838492663E-2</v>
      </c>
      <c r="AQ690" s="20">
        <v>2.2916307944652509E-2</v>
      </c>
      <c r="AS690" s="20">
        <v>1.9621564261315939E-2</v>
      </c>
      <c r="AT690" s="20">
        <v>8.6509841798601689E-2</v>
      </c>
    </row>
    <row r="691" spans="2:46" ht="29" x14ac:dyDescent="0.35">
      <c r="B691" s="19" t="s">
        <v>305</v>
      </c>
      <c r="C691" s="20">
        <v>0.1729135981168296</v>
      </c>
      <c r="D691" s="20">
        <v>0.1012238524367174</v>
      </c>
      <c r="E691" s="20">
        <v>0.1058429018804789</v>
      </c>
      <c r="F691" s="20">
        <v>0.16894198927958839</v>
      </c>
      <c r="G691" s="20">
        <v>0.208688922209461</v>
      </c>
      <c r="H691" s="20">
        <v>0.17126634358442941</v>
      </c>
      <c r="I691" s="20">
        <v>0.25038943249915169</v>
      </c>
      <c r="K691" s="20">
        <v>0.14785220363370241</v>
      </c>
      <c r="L691" s="20">
        <v>0.1980864887025541</v>
      </c>
      <c r="N691" s="20">
        <v>0.164840959914066</v>
      </c>
      <c r="O691" s="20">
        <v>0.1334925306284292</v>
      </c>
      <c r="P691" s="20">
        <v>0.19986347176735009</v>
      </c>
      <c r="Q691" s="20">
        <v>0.207174120380127</v>
      </c>
      <c r="R691" s="20">
        <v>0.13534241054034241</v>
      </c>
      <c r="S691" s="20">
        <v>0.26534113958666428</v>
      </c>
      <c r="T691" s="20">
        <v>0.16060656255241551</v>
      </c>
      <c r="U691" s="20">
        <v>0.1658448514804767</v>
      </c>
      <c r="V691" s="20">
        <v>0.1292215399243585</v>
      </c>
      <c r="W691" s="20">
        <v>0.19675687078265411</v>
      </c>
      <c r="X691" s="20">
        <v>0.19488847641390389</v>
      </c>
      <c r="Y691" s="20">
        <v>0.15795463605798099</v>
      </c>
      <c r="AA691" s="20">
        <v>0.1425847246567129</v>
      </c>
      <c r="AB691" s="20">
        <v>0.17109107746831001</v>
      </c>
      <c r="AC691" s="20">
        <v>0.19171432853688269</v>
      </c>
      <c r="AD691" s="20">
        <v>0.192108516632927</v>
      </c>
      <c r="AF691" s="20">
        <v>0.18772874984788179</v>
      </c>
      <c r="AG691" s="20">
        <v>0.11396717899529669</v>
      </c>
      <c r="AI691" s="20">
        <v>0.14907021352764441</v>
      </c>
      <c r="AJ691" s="20">
        <v>0.14620880197168989</v>
      </c>
      <c r="AK691" s="20">
        <v>0.19859647365938379</v>
      </c>
      <c r="AL691" s="20">
        <v>0.156854145716874</v>
      </c>
      <c r="AM691" s="20">
        <v>0.173816463498323</v>
      </c>
      <c r="AN691" s="20">
        <v>0.1238451520312845</v>
      </c>
      <c r="AO691" s="20">
        <v>0.21551113819868331</v>
      </c>
      <c r="AP691" s="20">
        <v>0.3031247788071546</v>
      </c>
      <c r="AQ691" s="20">
        <v>0.11281329908562079</v>
      </c>
      <c r="AS691" s="20">
        <v>0.1656291304766116</v>
      </c>
      <c r="AT691" s="20">
        <v>0.31056960574026748</v>
      </c>
    </row>
    <row r="693" spans="2:46" ht="145" x14ac:dyDescent="0.35">
      <c r="B693" s="17" t="s">
        <v>311</v>
      </c>
    </row>
    <row r="694" spans="2:46" x14ac:dyDescent="0.35">
      <c r="B694" s="18" t="s">
        <v>16</v>
      </c>
    </row>
    <row r="695" spans="2:46" ht="29" x14ac:dyDescent="0.35">
      <c r="B695" s="19" t="s">
        <v>300</v>
      </c>
      <c r="C695" s="20">
        <v>0.2453157884972377</v>
      </c>
      <c r="D695" s="20">
        <v>0.1842140226620205</v>
      </c>
      <c r="E695" s="20">
        <v>0.30149532798847972</v>
      </c>
      <c r="F695" s="20">
        <v>0.25946371612791391</v>
      </c>
      <c r="G695" s="20">
        <v>0.2321533272533845</v>
      </c>
      <c r="H695" s="20">
        <v>0.27364251348993868</v>
      </c>
      <c r="I695" s="20">
        <v>0.220721788945754</v>
      </c>
      <c r="K695" s="20">
        <v>0.25314041022454831</v>
      </c>
      <c r="L695" s="20">
        <v>0.2377569930648247</v>
      </c>
      <c r="N695" s="20">
        <v>0.27121765943427051</v>
      </c>
      <c r="O695" s="20">
        <v>0.30320944838915043</v>
      </c>
      <c r="P695" s="20">
        <v>0.2400970978807829</v>
      </c>
      <c r="Q695" s="20">
        <v>0.25234915984780082</v>
      </c>
      <c r="R695" s="20">
        <v>0.23928890241605541</v>
      </c>
      <c r="S695" s="20">
        <v>0.23645598792453329</v>
      </c>
      <c r="T695" s="20">
        <v>0.29887163316683679</v>
      </c>
      <c r="U695" s="20">
        <v>0.1751820039044219</v>
      </c>
      <c r="V695" s="20">
        <v>0.26055864877650842</v>
      </c>
      <c r="W695" s="20">
        <v>0.21851908291075919</v>
      </c>
      <c r="X695" s="20">
        <v>0.225326499094926</v>
      </c>
      <c r="Y695" s="20">
        <v>0.27646593238349348</v>
      </c>
      <c r="AA695" s="20">
        <v>0.27617205138313922</v>
      </c>
      <c r="AB695" s="20">
        <v>0.2439162513366003</v>
      </c>
      <c r="AC695" s="20">
        <v>0.24682297928639671</v>
      </c>
      <c r="AD695" s="20">
        <v>0.2121519630554618</v>
      </c>
      <c r="AF695" s="20">
        <v>0.24166644949245869</v>
      </c>
      <c r="AG695" s="20">
        <v>0.25985701724530291</v>
      </c>
      <c r="AI695" s="20">
        <v>0.26757699512290672</v>
      </c>
      <c r="AJ695" s="20">
        <v>0.30261303630949082</v>
      </c>
      <c r="AK695" s="20">
        <v>0.17868415002406279</v>
      </c>
      <c r="AL695" s="20">
        <v>0.23750693489885341</v>
      </c>
      <c r="AM695" s="20">
        <v>0.22478081817766829</v>
      </c>
      <c r="AN695" s="20">
        <v>0.21488473241673339</v>
      </c>
      <c r="AO695" s="20">
        <v>0.25489124891181869</v>
      </c>
      <c r="AP695" s="20">
        <v>0.18789615399230691</v>
      </c>
      <c r="AQ695" s="20">
        <v>0.2140296320681663</v>
      </c>
      <c r="AS695" s="20">
        <v>0.25353431521228542</v>
      </c>
      <c r="AT695" s="20">
        <v>9.0008684118888252E-2</v>
      </c>
    </row>
    <row r="696" spans="2:46" x14ac:dyDescent="0.35">
      <c r="B696" s="19" t="s">
        <v>301</v>
      </c>
      <c r="C696" s="20">
        <v>0.18836542398624051</v>
      </c>
      <c r="D696" s="20">
        <v>0.30835393987527521</v>
      </c>
      <c r="E696" s="20">
        <v>0.25508187023164919</v>
      </c>
      <c r="F696" s="20">
        <v>0.18895871766760361</v>
      </c>
      <c r="G696" s="20">
        <v>0.15384658151845049</v>
      </c>
      <c r="H696" s="20">
        <v>0.1097030023755876</v>
      </c>
      <c r="I696" s="20">
        <v>0.13453619130240779</v>
      </c>
      <c r="K696" s="20">
        <v>0.20281065737745271</v>
      </c>
      <c r="L696" s="20">
        <v>0.1739106422744269</v>
      </c>
      <c r="N696" s="20">
        <v>0.1501709697859186</v>
      </c>
      <c r="O696" s="20">
        <v>9.5893161655519629E-2</v>
      </c>
      <c r="P696" s="20">
        <v>0.1239120639177532</v>
      </c>
      <c r="Q696" s="20">
        <v>0.25355513086276837</v>
      </c>
      <c r="R696" s="20">
        <v>0.18969943338074061</v>
      </c>
      <c r="S696" s="20">
        <v>0.1487634733971504</v>
      </c>
      <c r="T696" s="20">
        <v>0.17669009955366399</v>
      </c>
      <c r="U696" s="20">
        <v>0.24209285822157989</v>
      </c>
      <c r="V696" s="20">
        <v>0.24049799767563451</v>
      </c>
      <c r="W696" s="20">
        <v>0.18354228973525669</v>
      </c>
      <c r="X696" s="20">
        <v>0.16424833471837461</v>
      </c>
      <c r="Y696" s="20">
        <v>0.20052068914641669</v>
      </c>
      <c r="AA696" s="20">
        <v>0.20992081859776821</v>
      </c>
      <c r="AB696" s="20">
        <v>0.17349460890292051</v>
      </c>
      <c r="AC696" s="20">
        <v>0.18162003198139251</v>
      </c>
      <c r="AD696" s="20">
        <v>0.1861359889914368</v>
      </c>
      <c r="AF696" s="20">
        <v>0.17285472266087229</v>
      </c>
      <c r="AG696" s="20">
        <v>0.2436762417209774</v>
      </c>
      <c r="AI696" s="20">
        <v>0.21316436798249211</v>
      </c>
      <c r="AJ696" s="20">
        <v>0.18761677988609179</v>
      </c>
      <c r="AK696" s="20">
        <v>0.25571662028377878</v>
      </c>
      <c r="AL696" s="20">
        <v>0.23347726254567289</v>
      </c>
      <c r="AM696" s="20">
        <v>0.17620501289302551</v>
      </c>
      <c r="AN696" s="20">
        <v>0.1682889871083609</v>
      </c>
      <c r="AO696" s="20">
        <v>0.1606004665136814</v>
      </c>
      <c r="AP696" s="20">
        <v>0.1185699313778714</v>
      </c>
      <c r="AQ696" s="20">
        <v>0.18076121062232561</v>
      </c>
      <c r="AS696" s="20">
        <v>0.19090407011977309</v>
      </c>
      <c r="AT696" s="20">
        <v>0.14039213221384231</v>
      </c>
    </row>
    <row r="697" spans="2:46" ht="29" x14ac:dyDescent="0.35">
      <c r="B697" s="19" t="s">
        <v>302</v>
      </c>
      <c r="C697" s="20">
        <v>0.19980529633514729</v>
      </c>
      <c r="D697" s="20">
        <v>0.19423470359456399</v>
      </c>
      <c r="E697" s="20">
        <v>0.1912514101896142</v>
      </c>
      <c r="F697" s="20">
        <v>0.20919763210301059</v>
      </c>
      <c r="G697" s="20">
        <v>0.19786520103693769</v>
      </c>
      <c r="H697" s="20">
        <v>0.2368586875263643</v>
      </c>
      <c r="I697" s="20">
        <v>0.17955091654533531</v>
      </c>
      <c r="K697" s="20">
        <v>0.2227515280397632</v>
      </c>
      <c r="L697" s="20">
        <v>0.17821151241702979</v>
      </c>
      <c r="N697" s="20">
        <v>0.2015645409391208</v>
      </c>
      <c r="O697" s="20">
        <v>0.27761796916487608</v>
      </c>
      <c r="P697" s="20">
        <v>0.26503260551640778</v>
      </c>
      <c r="Q697" s="20">
        <v>0.16592106242259591</v>
      </c>
      <c r="R697" s="20">
        <v>0.21526324517853529</v>
      </c>
      <c r="S697" s="20">
        <v>0.22080428402136759</v>
      </c>
      <c r="T697" s="20">
        <v>0.17162346377045051</v>
      </c>
      <c r="U697" s="20">
        <v>0.1887198710945622</v>
      </c>
      <c r="V697" s="20">
        <v>0.1613401837430499</v>
      </c>
      <c r="W697" s="20">
        <v>0.20489915220507471</v>
      </c>
      <c r="X697" s="20">
        <v>0.2041836999191329</v>
      </c>
      <c r="Y697" s="20">
        <v>0.19500267427971349</v>
      </c>
      <c r="AA697" s="20">
        <v>0.19928451152198731</v>
      </c>
      <c r="AB697" s="20">
        <v>0.2143223151382023</v>
      </c>
      <c r="AC697" s="20">
        <v>0.19428757888010689</v>
      </c>
      <c r="AD697" s="20">
        <v>0.18903213612003131</v>
      </c>
      <c r="AF697" s="20">
        <v>0.19806318402772949</v>
      </c>
      <c r="AG697" s="20">
        <v>0.2106520478020085</v>
      </c>
      <c r="AI697" s="20">
        <v>0.18926484274633529</v>
      </c>
      <c r="AJ697" s="20">
        <v>0.1945947637991125</v>
      </c>
      <c r="AK697" s="20">
        <v>0.1611707124443664</v>
      </c>
      <c r="AL697" s="20">
        <v>0.234102080414546</v>
      </c>
      <c r="AM697" s="20">
        <v>0.22219363177877571</v>
      </c>
      <c r="AN697" s="20">
        <v>0.21313504324984761</v>
      </c>
      <c r="AO697" s="20">
        <v>0.16915007626264261</v>
      </c>
      <c r="AP697" s="20">
        <v>0.15701355642814679</v>
      </c>
      <c r="AQ697" s="20">
        <v>0.24316507692657119</v>
      </c>
      <c r="AS697" s="20">
        <v>0.199735330950357</v>
      </c>
      <c r="AT697" s="20">
        <v>0.20112744587547929</v>
      </c>
    </row>
    <row r="698" spans="2:46" x14ac:dyDescent="0.35">
      <c r="B698" s="19" t="s">
        <v>303</v>
      </c>
      <c r="C698" s="20">
        <v>0.23178996789182321</v>
      </c>
      <c r="D698" s="20">
        <v>0.18610766977504231</v>
      </c>
      <c r="E698" s="20">
        <v>0.1776434193600411</v>
      </c>
      <c r="F698" s="20">
        <v>0.179313753317944</v>
      </c>
      <c r="G698" s="20">
        <v>0.24547395475429201</v>
      </c>
      <c r="H698" s="20">
        <v>0.27873908519199547</v>
      </c>
      <c r="I698" s="20">
        <v>0.30619046350334372</v>
      </c>
      <c r="K698" s="20">
        <v>0.21140750030768679</v>
      </c>
      <c r="L698" s="20">
        <v>0.25060195394489082</v>
      </c>
      <c r="N698" s="20">
        <v>0.24110902843558291</v>
      </c>
      <c r="O698" s="20">
        <v>0.14421759231325451</v>
      </c>
      <c r="P698" s="20">
        <v>0.27581998155241388</v>
      </c>
      <c r="Q698" s="20">
        <v>0.22630890166919501</v>
      </c>
      <c r="R698" s="20">
        <v>0.25216449180269163</v>
      </c>
      <c r="S698" s="20">
        <v>0.24710213864619901</v>
      </c>
      <c r="T698" s="20">
        <v>0.2003735743437387</v>
      </c>
      <c r="U698" s="20">
        <v>0.27007835183460299</v>
      </c>
      <c r="V698" s="20">
        <v>0.18983620512189769</v>
      </c>
      <c r="W698" s="20">
        <v>0.24901586784392091</v>
      </c>
      <c r="X698" s="20">
        <v>0.23810369956617611</v>
      </c>
      <c r="Y698" s="20">
        <v>0.2117955450886144</v>
      </c>
      <c r="AA698" s="20">
        <v>0.20834765488841461</v>
      </c>
      <c r="AB698" s="20">
        <v>0.2384073129901895</v>
      </c>
      <c r="AC698" s="20">
        <v>0.25616797712898831</v>
      </c>
      <c r="AD698" s="20">
        <v>0.22932077670874951</v>
      </c>
      <c r="AF698" s="20">
        <v>0.24141365813081991</v>
      </c>
      <c r="AG698" s="20">
        <v>0.1991413198635068</v>
      </c>
      <c r="AI698" s="20">
        <v>0.23706898888921221</v>
      </c>
      <c r="AJ698" s="20">
        <v>0.194362679372997</v>
      </c>
      <c r="AK698" s="20">
        <v>0.27423165566423452</v>
      </c>
      <c r="AL698" s="20">
        <v>0.20575548282552189</v>
      </c>
      <c r="AM698" s="20">
        <v>0.26693815627620682</v>
      </c>
      <c r="AN698" s="20">
        <v>0.23361161919183829</v>
      </c>
      <c r="AO698" s="20">
        <v>0.199629898051425</v>
      </c>
      <c r="AP698" s="20">
        <v>0.25344874977385412</v>
      </c>
      <c r="AQ698" s="20">
        <v>0.24216976815133179</v>
      </c>
      <c r="AS698" s="20">
        <v>0.23327997187373539</v>
      </c>
      <c r="AT698" s="20">
        <v>0.20363307165404601</v>
      </c>
    </row>
    <row r="699" spans="2:46" x14ac:dyDescent="0.35">
      <c r="B699" s="19" t="s">
        <v>304</v>
      </c>
      <c r="C699" s="20">
        <v>2.9319725030698379E-2</v>
      </c>
      <c r="D699" s="20">
        <v>5.7759436708942742E-2</v>
      </c>
      <c r="E699" s="20">
        <v>2.9975096729148679E-2</v>
      </c>
      <c r="F699" s="20">
        <v>3.2626027573564018E-2</v>
      </c>
      <c r="G699" s="20">
        <v>4.4563882976867503E-2</v>
      </c>
      <c r="H699" s="20">
        <v>1.435469993947578E-2</v>
      </c>
      <c r="I699" s="20">
        <v>4.8249456718571703E-3</v>
      </c>
      <c r="K699" s="20">
        <v>2.871442445637043E-2</v>
      </c>
      <c r="L699" s="20">
        <v>3.002983902879915E-2</v>
      </c>
      <c r="N699" s="20">
        <v>3.1735311557687967E-2</v>
      </c>
      <c r="O699" s="20">
        <v>2.9852622540919721E-2</v>
      </c>
      <c r="P699" s="20">
        <v>1.8340881944119491E-2</v>
      </c>
      <c r="Q699" s="20">
        <v>0</v>
      </c>
      <c r="R699" s="20">
        <v>3.2818120510179759E-2</v>
      </c>
      <c r="S699" s="20">
        <v>1.1805394480659681E-2</v>
      </c>
      <c r="T699" s="20">
        <v>3.2951431225765493E-2</v>
      </c>
      <c r="U699" s="20">
        <v>3.9976290559202328E-2</v>
      </c>
      <c r="V699" s="20">
        <v>4.5133060752973582E-2</v>
      </c>
      <c r="W699" s="20">
        <v>2.3436547523369568E-2</v>
      </c>
      <c r="X699" s="20">
        <v>4.4275904822240739E-2</v>
      </c>
      <c r="Y699" s="20">
        <v>1.4349749548905531E-2</v>
      </c>
      <c r="AA699" s="20">
        <v>2.3386307082340539E-2</v>
      </c>
      <c r="AB699" s="20">
        <v>1.545770212620134E-2</v>
      </c>
      <c r="AC699" s="20">
        <v>3.3956713509483941E-2</v>
      </c>
      <c r="AD699" s="20">
        <v>4.625145641175786E-2</v>
      </c>
      <c r="AF699" s="20">
        <v>2.857503196581504E-2</v>
      </c>
      <c r="AG699" s="20">
        <v>3.0749448149469599E-2</v>
      </c>
      <c r="AI699" s="20">
        <v>2.9744201311889151E-2</v>
      </c>
      <c r="AJ699" s="20">
        <v>2.4087401270816329E-2</v>
      </c>
      <c r="AK699" s="20">
        <v>3.5594314951993063E-2</v>
      </c>
      <c r="AL699" s="20">
        <v>3.6836508527644113E-2</v>
      </c>
      <c r="AM699" s="20">
        <v>1.8901340291723089E-2</v>
      </c>
      <c r="AN699" s="20">
        <v>6.9124679268062025E-2</v>
      </c>
      <c r="AO699" s="20">
        <v>2.374687112115581E-2</v>
      </c>
      <c r="AP699" s="20">
        <v>2.6751963204533741E-2</v>
      </c>
      <c r="AQ699" s="20">
        <v>5.8316039971805303E-2</v>
      </c>
      <c r="AS699" s="20">
        <v>2.713877414909047E-2</v>
      </c>
      <c r="AT699" s="20">
        <v>7.0533579771081101E-2</v>
      </c>
    </row>
    <row r="700" spans="2:46" ht="29" x14ac:dyDescent="0.35">
      <c r="B700" s="19" t="s">
        <v>305</v>
      </c>
      <c r="C700" s="20">
        <v>0.10540379825885279</v>
      </c>
      <c r="D700" s="20">
        <v>6.9330227384155077E-2</v>
      </c>
      <c r="E700" s="20">
        <v>4.4552875501067048E-2</v>
      </c>
      <c r="F700" s="20">
        <v>0.13044015320996399</v>
      </c>
      <c r="G700" s="20">
        <v>0.1260970524600678</v>
      </c>
      <c r="H700" s="20">
        <v>8.6702011476638155E-2</v>
      </c>
      <c r="I700" s="20">
        <v>0.15417569403130199</v>
      </c>
      <c r="K700" s="20">
        <v>8.1175479594178604E-2</v>
      </c>
      <c r="L700" s="20">
        <v>0.1294890592700286</v>
      </c>
      <c r="N700" s="20">
        <v>0.1042024898474191</v>
      </c>
      <c r="O700" s="20">
        <v>0.14920920593627959</v>
      </c>
      <c r="P700" s="20">
        <v>7.679736918852241E-2</v>
      </c>
      <c r="Q700" s="20">
        <v>0.10186574519764011</v>
      </c>
      <c r="R700" s="20">
        <v>7.0765806711797205E-2</v>
      </c>
      <c r="S700" s="20">
        <v>0.13506872153009011</v>
      </c>
      <c r="T700" s="20">
        <v>0.1194897979395447</v>
      </c>
      <c r="U700" s="20">
        <v>8.3950624385630723E-2</v>
      </c>
      <c r="V700" s="20">
        <v>0.1026339039299357</v>
      </c>
      <c r="W700" s="20">
        <v>0.1205870597816189</v>
      </c>
      <c r="X700" s="20">
        <v>0.12386186187914951</v>
      </c>
      <c r="Y700" s="20">
        <v>0.101865409552856</v>
      </c>
      <c r="AA700" s="20">
        <v>8.2888656526350205E-2</v>
      </c>
      <c r="AB700" s="20">
        <v>0.11440180950588601</v>
      </c>
      <c r="AC700" s="20">
        <v>8.7144719213631719E-2</v>
      </c>
      <c r="AD700" s="20">
        <v>0.13710767871256269</v>
      </c>
      <c r="AF700" s="20">
        <v>0.11742695372230449</v>
      </c>
      <c r="AG700" s="20">
        <v>5.592392521873478E-2</v>
      </c>
      <c r="AI700" s="20">
        <v>6.3180603947164599E-2</v>
      </c>
      <c r="AJ700" s="20">
        <v>9.672533936149158E-2</v>
      </c>
      <c r="AK700" s="20">
        <v>9.460254663156438E-2</v>
      </c>
      <c r="AL700" s="20">
        <v>5.2321730787761728E-2</v>
      </c>
      <c r="AM700" s="20">
        <v>9.0981040582600564E-2</v>
      </c>
      <c r="AN700" s="20">
        <v>0.1009549387651577</v>
      </c>
      <c r="AO700" s="20">
        <v>0.19198143913927671</v>
      </c>
      <c r="AP700" s="20">
        <v>0.25631964522328698</v>
      </c>
      <c r="AQ700" s="20">
        <v>6.1558272259799637E-2</v>
      </c>
      <c r="AS700" s="20">
        <v>9.5407537694758529E-2</v>
      </c>
      <c r="AT700" s="20">
        <v>0.29430508636666292</v>
      </c>
    </row>
    <row r="702" spans="2:46" ht="116" x14ac:dyDescent="0.35">
      <c r="B702" s="17" t="s">
        <v>312</v>
      </c>
    </row>
    <row r="703" spans="2:46" x14ac:dyDescent="0.35">
      <c r="B703" s="18" t="s">
        <v>16</v>
      </c>
    </row>
    <row r="704" spans="2:46" x14ac:dyDescent="0.35">
      <c r="B704" s="19" t="s">
        <v>313</v>
      </c>
      <c r="C704" s="20">
        <v>0.14671632595855191</v>
      </c>
      <c r="D704" s="20">
        <v>0.14697880012887221</v>
      </c>
      <c r="E704" s="20">
        <v>0.25163588634360351</v>
      </c>
      <c r="F704" s="20">
        <v>0.13558771223592619</v>
      </c>
      <c r="G704" s="20">
        <v>0.1197248314010031</v>
      </c>
      <c r="H704" s="20">
        <v>0.13493914552982919</v>
      </c>
      <c r="I704" s="20">
        <v>0.1003527880944949</v>
      </c>
      <c r="K704" s="20">
        <v>0.14447013887075569</v>
      </c>
      <c r="L704" s="20">
        <v>0.1483903228508307</v>
      </c>
      <c r="N704" s="20">
        <v>0.15843365234927581</v>
      </c>
      <c r="O704" s="20">
        <v>0.1154237128584263</v>
      </c>
      <c r="P704" s="20">
        <v>0.15148078093363601</v>
      </c>
      <c r="Q704" s="20">
        <v>0.20841685469779411</v>
      </c>
      <c r="R704" s="20">
        <v>0.201123835273358</v>
      </c>
      <c r="S704" s="20">
        <v>9.066593946851495E-2</v>
      </c>
      <c r="T704" s="20">
        <v>0.1159699953568411</v>
      </c>
      <c r="U704" s="20">
        <v>0.13231220399471669</v>
      </c>
      <c r="V704" s="20">
        <v>0.1974357665801218</v>
      </c>
      <c r="W704" s="20">
        <v>0.1054897292343533</v>
      </c>
      <c r="X704" s="20">
        <v>0.1283977399400042</v>
      </c>
      <c r="Y704" s="20">
        <v>0.1342418077248623</v>
      </c>
      <c r="AA704" s="20">
        <v>0.1747622955987603</v>
      </c>
      <c r="AB704" s="20">
        <v>0.11964687103873931</v>
      </c>
      <c r="AC704" s="20">
        <v>0.1463433438622557</v>
      </c>
      <c r="AD704" s="20">
        <v>0.14591166557806279</v>
      </c>
      <c r="AF704" s="20">
        <v>0.13305395519676749</v>
      </c>
      <c r="AG704" s="20">
        <v>0.20066024385805609</v>
      </c>
      <c r="AI704" s="20">
        <v>0.18862147459037501</v>
      </c>
      <c r="AJ704" s="20">
        <v>0.18003349779641659</v>
      </c>
      <c r="AK704" s="20">
        <v>0.14069369319812031</v>
      </c>
      <c r="AL704" s="20">
        <v>0.12736567401251889</v>
      </c>
      <c r="AM704" s="20">
        <v>0.1552011530392236</v>
      </c>
      <c r="AN704" s="20">
        <v>3.4296377532709248E-2</v>
      </c>
      <c r="AO704" s="20">
        <v>0.1086164232895242</v>
      </c>
      <c r="AP704" s="20">
        <v>8.1926549725148221E-2</v>
      </c>
      <c r="AQ704" s="20">
        <v>0.1207824875743322</v>
      </c>
      <c r="AS704" s="20">
        <v>0.15113963442632419</v>
      </c>
      <c r="AT704" s="20">
        <v>6.3128201989309532E-2</v>
      </c>
    </row>
    <row r="705" spans="2:46" x14ac:dyDescent="0.35">
      <c r="B705" s="19" t="s">
        <v>314</v>
      </c>
      <c r="C705" s="20">
        <v>0.33096516109649349</v>
      </c>
      <c r="D705" s="20">
        <v>0.30643204577555272</v>
      </c>
      <c r="E705" s="20">
        <v>0.33945161075197189</v>
      </c>
      <c r="F705" s="20">
        <v>0.38139604678400668</v>
      </c>
      <c r="G705" s="20">
        <v>0.37175731031802312</v>
      </c>
      <c r="H705" s="20">
        <v>0.2968567719168006</v>
      </c>
      <c r="I705" s="20">
        <v>0.28928896101765911</v>
      </c>
      <c r="K705" s="20">
        <v>0.32273629177533519</v>
      </c>
      <c r="L705" s="20">
        <v>0.33843443293906822</v>
      </c>
      <c r="N705" s="20">
        <v>0.32108874300400891</v>
      </c>
      <c r="O705" s="20">
        <v>0.25383997053041929</v>
      </c>
      <c r="P705" s="20">
        <v>0.34515442963580961</v>
      </c>
      <c r="Q705" s="20">
        <v>0.28251027512431343</v>
      </c>
      <c r="R705" s="20">
        <v>0.34375358031037062</v>
      </c>
      <c r="S705" s="20">
        <v>0.33602812722656539</v>
      </c>
      <c r="T705" s="20">
        <v>0.26962953211716512</v>
      </c>
      <c r="U705" s="20">
        <v>0.31246871448895169</v>
      </c>
      <c r="V705" s="20">
        <v>0.33323405179883703</v>
      </c>
      <c r="W705" s="20">
        <v>0.35918612032894442</v>
      </c>
      <c r="X705" s="20">
        <v>0.34058193542272319</v>
      </c>
      <c r="Y705" s="20">
        <v>0.37327246938604092</v>
      </c>
      <c r="AA705" s="20">
        <v>0.32981182997037589</v>
      </c>
      <c r="AB705" s="20">
        <v>0.34242551039389968</v>
      </c>
      <c r="AC705" s="20">
        <v>0.32749233242413661</v>
      </c>
      <c r="AD705" s="20">
        <v>0.32223177537543107</v>
      </c>
      <c r="AF705" s="20">
        <v>0.32224840643631542</v>
      </c>
      <c r="AG705" s="20">
        <v>0.36937549741506143</v>
      </c>
      <c r="AI705" s="20">
        <v>0.37423321981214303</v>
      </c>
      <c r="AJ705" s="20">
        <v>0.40168696350162542</v>
      </c>
      <c r="AK705" s="20">
        <v>0.32610455352335949</v>
      </c>
      <c r="AL705" s="20">
        <v>0.33226608365803878</v>
      </c>
      <c r="AM705" s="20">
        <v>0.30490038272252862</v>
      </c>
      <c r="AN705" s="20">
        <v>0.34516598482835958</v>
      </c>
      <c r="AO705" s="20">
        <v>0.27673604581676697</v>
      </c>
      <c r="AP705" s="20">
        <v>0.23197038876948189</v>
      </c>
      <c r="AQ705" s="20">
        <v>0.26190453993669632</v>
      </c>
      <c r="AS705" s="20">
        <v>0.34092659817373988</v>
      </c>
      <c r="AT705" s="20">
        <v>0.14272193922052931</v>
      </c>
    </row>
    <row r="706" spans="2:46" x14ac:dyDescent="0.35">
      <c r="B706" s="19" t="s">
        <v>315</v>
      </c>
      <c r="C706" s="20">
        <v>0.30454259075400048</v>
      </c>
      <c r="D706" s="20">
        <v>0.29331195304288588</v>
      </c>
      <c r="E706" s="20">
        <v>0.22284778500617811</v>
      </c>
      <c r="F706" s="20">
        <v>0.28737571192285649</v>
      </c>
      <c r="G706" s="20">
        <v>0.30328455349470629</v>
      </c>
      <c r="H706" s="20">
        <v>0.34164648330853398</v>
      </c>
      <c r="I706" s="20">
        <v>0.36830315258213953</v>
      </c>
      <c r="K706" s="20">
        <v>0.32471520883404381</v>
      </c>
      <c r="L706" s="20">
        <v>0.285045868290143</v>
      </c>
      <c r="N706" s="20">
        <v>0.31672920245151281</v>
      </c>
      <c r="O706" s="20">
        <v>0.35674875063335798</v>
      </c>
      <c r="P706" s="20">
        <v>0.27888440632071582</v>
      </c>
      <c r="Q706" s="20">
        <v>0.38741256122800588</v>
      </c>
      <c r="R706" s="20">
        <v>0.26315283115509902</v>
      </c>
      <c r="S706" s="20">
        <v>0.30159720658764688</v>
      </c>
      <c r="T706" s="20">
        <v>0.37579201477925211</v>
      </c>
      <c r="U706" s="20">
        <v>0.32336366262411559</v>
      </c>
      <c r="V706" s="20">
        <v>0.27108188425617952</v>
      </c>
      <c r="W706" s="20">
        <v>0.27374911031329952</v>
      </c>
      <c r="X706" s="20">
        <v>0.33124004255996597</v>
      </c>
      <c r="Y706" s="20">
        <v>0.30438633680841037</v>
      </c>
      <c r="AA706" s="20">
        <v>0.28381270594091168</v>
      </c>
      <c r="AB706" s="20">
        <v>0.31857933866063959</v>
      </c>
      <c r="AC706" s="20">
        <v>0.30458087322851041</v>
      </c>
      <c r="AD706" s="20">
        <v>0.31173008059398982</v>
      </c>
      <c r="AF706" s="20">
        <v>0.3192749574154643</v>
      </c>
      <c r="AG706" s="20">
        <v>0.24258987869790899</v>
      </c>
      <c r="AI706" s="20">
        <v>0.29581107098858239</v>
      </c>
      <c r="AJ706" s="20">
        <v>0.253973808001001</v>
      </c>
      <c r="AK706" s="20">
        <v>0.32970971932720872</v>
      </c>
      <c r="AL706" s="20">
        <v>0.31864668134957042</v>
      </c>
      <c r="AM706" s="20">
        <v>0.31754734534239359</v>
      </c>
      <c r="AN706" s="20">
        <v>0.39459060968805387</v>
      </c>
      <c r="AO706" s="20">
        <v>0.34842695505662691</v>
      </c>
      <c r="AP706" s="20">
        <v>0.29736637681050271</v>
      </c>
      <c r="AQ706" s="20">
        <v>0.33587960468555972</v>
      </c>
      <c r="AS706" s="20">
        <v>0.30368497054642468</v>
      </c>
      <c r="AT706" s="20">
        <v>0.32074920730622059</v>
      </c>
    </row>
    <row r="707" spans="2:46" x14ac:dyDescent="0.35">
      <c r="B707" s="19" t="s">
        <v>316</v>
      </c>
      <c r="C707" s="20">
        <v>0.1059436451933824</v>
      </c>
      <c r="D707" s="20">
        <v>0.13933068127011539</v>
      </c>
      <c r="E707" s="20">
        <v>0.1056072188193754</v>
      </c>
      <c r="F707" s="20">
        <v>0.1015008166965653</v>
      </c>
      <c r="G707" s="20">
        <v>8.6036202819013363E-2</v>
      </c>
      <c r="H707" s="20">
        <v>0.1198584385258547</v>
      </c>
      <c r="I707" s="20">
        <v>9.4366525263909637E-2</v>
      </c>
      <c r="K707" s="20">
        <v>0.1106089296619327</v>
      </c>
      <c r="L707" s="20">
        <v>0.1018186326486671</v>
      </c>
      <c r="N707" s="20">
        <v>0.1226917917077965</v>
      </c>
      <c r="O707" s="20">
        <v>0.15245600355070699</v>
      </c>
      <c r="P707" s="20">
        <v>7.2940450382685068E-2</v>
      </c>
      <c r="Q707" s="20">
        <v>4.1659136757004778E-2</v>
      </c>
      <c r="R707" s="20">
        <v>0.12345856924658059</v>
      </c>
      <c r="S707" s="20">
        <v>6.965745028202433E-2</v>
      </c>
      <c r="T707" s="20">
        <v>0.12695599062892679</v>
      </c>
      <c r="U707" s="20">
        <v>0.15047257911555639</v>
      </c>
      <c r="V707" s="20">
        <v>7.3669334167350109E-2</v>
      </c>
      <c r="W707" s="20">
        <v>0.14402895804916621</v>
      </c>
      <c r="X707" s="20">
        <v>9.5218621615764443E-2</v>
      </c>
      <c r="Y707" s="20">
        <v>7.5238015677862466E-2</v>
      </c>
      <c r="AA707" s="20">
        <v>0.1161217274897456</v>
      </c>
      <c r="AB707" s="20">
        <v>9.2918861177342549E-2</v>
      </c>
      <c r="AC707" s="20">
        <v>0.1245370478073165</v>
      </c>
      <c r="AD707" s="20">
        <v>9.2832938542485047E-2</v>
      </c>
      <c r="AF707" s="20">
        <v>0.11252627037844851</v>
      </c>
      <c r="AG707" s="20">
        <v>8.2537836350952118E-2</v>
      </c>
      <c r="AI707" s="20">
        <v>9.5497347264287394E-2</v>
      </c>
      <c r="AJ707" s="20">
        <v>9.6034587663248627E-2</v>
      </c>
      <c r="AK707" s="20">
        <v>9.9060128533780753E-2</v>
      </c>
      <c r="AL707" s="20">
        <v>0.114897443982502</v>
      </c>
      <c r="AM707" s="20">
        <v>0.1320433762378721</v>
      </c>
      <c r="AN707" s="20">
        <v>0.1736527642955539</v>
      </c>
      <c r="AO707" s="20">
        <v>8.6126972064154164E-2</v>
      </c>
      <c r="AP707" s="20">
        <v>8.6871736027033714E-2</v>
      </c>
      <c r="AQ707" s="20">
        <v>9.0587124838987856E-2</v>
      </c>
      <c r="AS707" s="20">
        <v>0.1046123379881263</v>
      </c>
      <c r="AT707" s="20">
        <v>0.1311016174498677</v>
      </c>
    </row>
    <row r="708" spans="2:46" x14ac:dyDescent="0.35">
      <c r="B708" s="19" t="s">
        <v>317</v>
      </c>
      <c r="C708" s="20">
        <v>3.8970109375929957E-2</v>
      </c>
      <c r="D708" s="20">
        <v>6.6750880529301851E-2</v>
      </c>
      <c r="E708" s="20">
        <v>5.1568421145097562E-2</v>
      </c>
      <c r="F708" s="20">
        <v>2.9485628610987621E-2</v>
      </c>
      <c r="G708" s="20">
        <v>3.8525404317885252E-2</v>
      </c>
      <c r="H708" s="20">
        <v>3.7085765056410432E-2</v>
      </c>
      <c r="I708" s="20">
        <v>1.957393070930024E-2</v>
      </c>
      <c r="K708" s="20">
        <v>3.9703126958863362E-2</v>
      </c>
      <c r="L708" s="20">
        <v>3.841264995693687E-2</v>
      </c>
      <c r="N708" s="20">
        <v>2.5751740532894429E-2</v>
      </c>
      <c r="O708" s="20">
        <v>5.8860667556098527E-2</v>
      </c>
      <c r="P708" s="20">
        <v>7.9837790520010471E-2</v>
      </c>
      <c r="Q708" s="20">
        <v>2.1810706663885831E-2</v>
      </c>
      <c r="R708" s="20">
        <v>4.0764092977525222E-2</v>
      </c>
      <c r="S708" s="20">
        <v>6.8016283475904438E-2</v>
      </c>
      <c r="T708" s="20">
        <v>3.5197074446756807E-2</v>
      </c>
      <c r="U708" s="20">
        <v>2.969198650965818E-2</v>
      </c>
      <c r="V708" s="20">
        <v>3.8124070923925099E-2</v>
      </c>
      <c r="W708" s="20">
        <v>3.9263669126822998E-2</v>
      </c>
      <c r="X708" s="20">
        <v>1.6295830567160639E-2</v>
      </c>
      <c r="Y708" s="20">
        <v>3.5594324924800802E-2</v>
      </c>
      <c r="AA708" s="20">
        <v>4.0525135510437522E-2</v>
      </c>
      <c r="AB708" s="20">
        <v>2.71385763105427E-2</v>
      </c>
      <c r="AC708" s="20">
        <v>3.2706175969942512E-2</v>
      </c>
      <c r="AD708" s="20">
        <v>5.4635035023273347E-2</v>
      </c>
      <c r="AF708" s="20">
        <v>3.6500430676477513E-2</v>
      </c>
      <c r="AG708" s="20">
        <v>4.9358878323925659E-2</v>
      </c>
      <c r="AI708" s="20">
        <v>1.6063666611471589E-2</v>
      </c>
      <c r="AJ708" s="20">
        <v>2.5855387553728688E-2</v>
      </c>
      <c r="AK708" s="20">
        <v>2.8014354317467152E-2</v>
      </c>
      <c r="AL708" s="20">
        <v>5.1569359922993531E-2</v>
      </c>
      <c r="AM708" s="20">
        <v>4.2041592934663238E-2</v>
      </c>
      <c r="AN708" s="20">
        <v>0</v>
      </c>
      <c r="AO708" s="20">
        <v>3.2667093609363908E-2</v>
      </c>
      <c r="AP708" s="20">
        <v>5.7323210174772009E-2</v>
      </c>
      <c r="AQ708" s="20">
        <v>0.1184787102835944</v>
      </c>
      <c r="AS708" s="20">
        <v>3.5588377716828407E-2</v>
      </c>
      <c r="AT708" s="20">
        <v>0.1028753529761027</v>
      </c>
    </row>
    <row r="709" spans="2:46" x14ac:dyDescent="0.35">
      <c r="B709" s="19" t="s">
        <v>197</v>
      </c>
      <c r="C709" s="20">
        <v>7.2862167621641646E-2</v>
      </c>
      <c r="D709" s="20">
        <v>4.7195639253271963E-2</v>
      </c>
      <c r="E709" s="20">
        <v>2.888907793377337E-2</v>
      </c>
      <c r="F709" s="20">
        <v>6.4654083749657448E-2</v>
      </c>
      <c r="G709" s="20">
        <v>8.0671697649368893E-2</v>
      </c>
      <c r="H709" s="20">
        <v>6.9613395662571201E-2</v>
      </c>
      <c r="I709" s="20">
        <v>0.1281146423324967</v>
      </c>
      <c r="K709" s="20">
        <v>5.7766303899069157E-2</v>
      </c>
      <c r="L709" s="20">
        <v>8.7898093314354081E-2</v>
      </c>
      <c r="N709" s="20">
        <v>5.5304869954511449E-2</v>
      </c>
      <c r="O709" s="20">
        <v>6.2670894870990618E-2</v>
      </c>
      <c r="P709" s="20">
        <v>7.1702142207142661E-2</v>
      </c>
      <c r="Q709" s="20">
        <v>5.8190465528995962E-2</v>
      </c>
      <c r="R709" s="20">
        <v>2.7747091037066539E-2</v>
      </c>
      <c r="S709" s="20">
        <v>0.13403499295934401</v>
      </c>
      <c r="T709" s="20">
        <v>7.6455392671058026E-2</v>
      </c>
      <c r="U709" s="20">
        <v>5.1690853267001458E-2</v>
      </c>
      <c r="V709" s="20">
        <v>8.6454892273586423E-2</v>
      </c>
      <c r="W709" s="20">
        <v>7.8282412947413588E-2</v>
      </c>
      <c r="X709" s="20">
        <v>8.8265829894381517E-2</v>
      </c>
      <c r="Y709" s="20">
        <v>7.726704547802285E-2</v>
      </c>
      <c r="AA709" s="20">
        <v>5.4966305489769038E-2</v>
      </c>
      <c r="AB709" s="20">
        <v>9.9290842418836039E-2</v>
      </c>
      <c r="AC709" s="20">
        <v>6.4340226707838524E-2</v>
      </c>
      <c r="AD709" s="20">
        <v>7.265850488675793E-2</v>
      </c>
      <c r="AF709" s="20">
        <v>7.6395979896526717E-2</v>
      </c>
      <c r="AG709" s="20">
        <v>5.5477665354095658E-2</v>
      </c>
      <c r="AI709" s="20">
        <v>2.9773220733140759E-2</v>
      </c>
      <c r="AJ709" s="20">
        <v>4.2415755483979578E-2</v>
      </c>
      <c r="AK709" s="20">
        <v>7.6417551100063735E-2</v>
      </c>
      <c r="AL709" s="20">
        <v>5.5254757074376298E-2</v>
      </c>
      <c r="AM709" s="20">
        <v>4.8266149723318871E-2</v>
      </c>
      <c r="AN709" s="20">
        <v>5.229426365532331E-2</v>
      </c>
      <c r="AO709" s="20">
        <v>0.14742651016356401</v>
      </c>
      <c r="AP709" s="20">
        <v>0.24454173849306141</v>
      </c>
      <c r="AQ709" s="20">
        <v>7.2367532680829544E-2</v>
      </c>
      <c r="AS709" s="20">
        <v>6.4048081148556382E-2</v>
      </c>
      <c r="AT709" s="20">
        <v>0.23942368105796999</v>
      </c>
    </row>
    <row r="711" spans="2:46" ht="101.5" x14ac:dyDescent="0.35">
      <c r="B711" s="17" t="s">
        <v>318</v>
      </c>
    </row>
    <row r="712" spans="2:46" x14ac:dyDescent="0.35">
      <c r="B712" s="18" t="s">
        <v>16</v>
      </c>
    </row>
    <row r="713" spans="2:46" x14ac:dyDescent="0.35">
      <c r="B713" s="19" t="s">
        <v>313</v>
      </c>
      <c r="C713" s="20">
        <v>0.1191074745301977</v>
      </c>
      <c r="D713" s="20">
        <v>0.15302686552248931</v>
      </c>
      <c r="E713" s="20">
        <v>0.1755901402407303</v>
      </c>
      <c r="F713" s="20">
        <v>0.1302476921100387</v>
      </c>
      <c r="G713" s="20">
        <v>0.1180588773632401</v>
      </c>
      <c r="H713" s="20">
        <v>8.9034624704241713E-2</v>
      </c>
      <c r="I713" s="20">
        <v>6.2696250183296373E-2</v>
      </c>
      <c r="K713" s="20">
        <v>0.1125137205253751</v>
      </c>
      <c r="L713" s="20">
        <v>0.1250346992114823</v>
      </c>
      <c r="N713" s="20">
        <v>8.3529963440237859E-2</v>
      </c>
      <c r="O713" s="20">
        <v>0.1008782742606224</v>
      </c>
      <c r="P713" s="20">
        <v>0.1089795072133434</v>
      </c>
      <c r="Q713" s="20">
        <v>0.1512881515588296</v>
      </c>
      <c r="R713" s="20">
        <v>0.13439500241450489</v>
      </c>
      <c r="S713" s="20">
        <v>5.9847033457101947E-2</v>
      </c>
      <c r="T713" s="20">
        <v>0.1227287288239317</v>
      </c>
      <c r="U713" s="20">
        <v>0.1113317183711202</v>
      </c>
      <c r="V713" s="20">
        <v>0.17319011521605909</v>
      </c>
      <c r="W713" s="20">
        <v>0.117740640963426</v>
      </c>
      <c r="X713" s="20">
        <v>0.1072112510204309</v>
      </c>
      <c r="Y713" s="20">
        <v>0.11960164706124821</v>
      </c>
      <c r="AA713" s="20">
        <v>0.14299322770868969</v>
      </c>
      <c r="AB713" s="20">
        <v>0.11937253899979459</v>
      </c>
      <c r="AC713" s="20">
        <v>9.2042120939646185E-2</v>
      </c>
      <c r="AD713" s="20">
        <v>0.1176809146198881</v>
      </c>
      <c r="AF713" s="20">
        <v>0.10043890807195489</v>
      </c>
      <c r="AG713" s="20">
        <v>0.18947158645874621</v>
      </c>
      <c r="AI713" s="20">
        <v>0.1675832415184953</v>
      </c>
      <c r="AJ713" s="20">
        <v>0.15063642354252341</v>
      </c>
      <c r="AK713" s="20">
        <v>6.3645421622926163E-2</v>
      </c>
      <c r="AL713" s="20">
        <v>0.14220733708162769</v>
      </c>
      <c r="AM713" s="20">
        <v>0.1008974806023786</v>
      </c>
      <c r="AN713" s="20">
        <v>4.9156109274254907E-2</v>
      </c>
      <c r="AO713" s="20">
        <v>0.1196527595466365</v>
      </c>
      <c r="AP713" s="20">
        <v>7.6332952494017961E-2</v>
      </c>
      <c r="AQ713" s="20">
        <v>6.9469639635825919E-2</v>
      </c>
      <c r="AS713" s="20">
        <v>0.1225307157248464</v>
      </c>
      <c r="AT713" s="20">
        <v>5.4417817130149967E-2</v>
      </c>
    </row>
    <row r="714" spans="2:46" x14ac:dyDescent="0.35">
      <c r="B714" s="19" t="s">
        <v>314</v>
      </c>
      <c r="C714" s="20">
        <v>0.30951114390311801</v>
      </c>
      <c r="D714" s="20">
        <v>0.29954502692844909</v>
      </c>
      <c r="E714" s="20">
        <v>0.33592177090199221</v>
      </c>
      <c r="F714" s="20">
        <v>0.3217231147220917</v>
      </c>
      <c r="G714" s="20">
        <v>0.33298663461636191</v>
      </c>
      <c r="H714" s="20">
        <v>0.26595374807459621</v>
      </c>
      <c r="I714" s="20">
        <v>0.2950194115846862</v>
      </c>
      <c r="K714" s="20">
        <v>0.31966213011912592</v>
      </c>
      <c r="L714" s="20">
        <v>0.29890499649837782</v>
      </c>
      <c r="N714" s="20">
        <v>0.29995683423530839</v>
      </c>
      <c r="O714" s="20">
        <v>0.20695435274501431</v>
      </c>
      <c r="P714" s="20">
        <v>0.31819379002824733</v>
      </c>
      <c r="Q714" s="20">
        <v>0.34300322580186399</v>
      </c>
      <c r="R714" s="20">
        <v>0.3785621329987357</v>
      </c>
      <c r="S714" s="20">
        <v>0.35176056667140287</v>
      </c>
      <c r="T714" s="20">
        <v>0.22052293874954951</v>
      </c>
      <c r="U714" s="20">
        <v>0.28695837045206518</v>
      </c>
      <c r="V714" s="20">
        <v>0.32273630420058419</v>
      </c>
      <c r="W714" s="20">
        <v>0.26484453065612218</v>
      </c>
      <c r="X714" s="20">
        <v>0.31426436325324902</v>
      </c>
      <c r="Y714" s="20">
        <v>0.34304666965363739</v>
      </c>
      <c r="AA714" s="20">
        <v>0.34592681002119308</v>
      </c>
      <c r="AB714" s="20">
        <v>0.2882658729105112</v>
      </c>
      <c r="AC714" s="20">
        <v>0.30331938980029721</v>
      </c>
      <c r="AD714" s="20">
        <v>0.29732182458375322</v>
      </c>
      <c r="AF714" s="20">
        <v>0.30838361738888659</v>
      </c>
      <c r="AG714" s="20">
        <v>0.31172665820776529</v>
      </c>
      <c r="AI714" s="20">
        <v>0.30498019008240063</v>
      </c>
      <c r="AJ714" s="20">
        <v>0.37001623893569469</v>
      </c>
      <c r="AK714" s="20">
        <v>0.37373626757182249</v>
      </c>
      <c r="AL714" s="20">
        <v>0.26982279279429211</v>
      </c>
      <c r="AM714" s="20">
        <v>0.31025660736505689</v>
      </c>
      <c r="AN714" s="20">
        <v>0.27804336183596418</v>
      </c>
      <c r="AO714" s="20">
        <v>0.2495087783666694</v>
      </c>
      <c r="AP714" s="20">
        <v>0.19099705150228199</v>
      </c>
      <c r="AQ714" s="20">
        <v>0.33339909041728438</v>
      </c>
      <c r="AS714" s="20">
        <v>0.31885930990317651</v>
      </c>
      <c r="AT714" s="20">
        <v>0.1328570253420655</v>
      </c>
    </row>
    <row r="715" spans="2:46" x14ac:dyDescent="0.35">
      <c r="B715" s="19" t="s">
        <v>315</v>
      </c>
      <c r="C715" s="20">
        <v>0.30086652790087809</v>
      </c>
      <c r="D715" s="20">
        <v>0.26308891098442638</v>
      </c>
      <c r="E715" s="20">
        <v>0.27152967286626972</v>
      </c>
      <c r="F715" s="20">
        <v>0.31094414750123889</v>
      </c>
      <c r="G715" s="20">
        <v>0.29042008488722493</v>
      </c>
      <c r="H715" s="20">
        <v>0.33689467540939239</v>
      </c>
      <c r="I715" s="20">
        <v>0.32593991441083858</v>
      </c>
      <c r="K715" s="20">
        <v>0.31621097340251042</v>
      </c>
      <c r="L715" s="20">
        <v>0.28710578849610469</v>
      </c>
      <c r="N715" s="20">
        <v>0.32137007347501101</v>
      </c>
      <c r="O715" s="20">
        <v>0.33678691617317691</v>
      </c>
      <c r="P715" s="20">
        <v>0.30143516817166321</v>
      </c>
      <c r="Q715" s="20">
        <v>0.32202457308875138</v>
      </c>
      <c r="R715" s="20">
        <v>0.24253264911483641</v>
      </c>
      <c r="S715" s="20">
        <v>0.30639831231395359</v>
      </c>
      <c r="T715" s="20">
        <v>0.39683728381081479</v>
      </c>
      <c r="U715" s="20">
        <v>0.29351694241132992</v>
      </c>
      <c r="V715" s="20">
        <v>0.23750625682752161</v>
      </c>
      <c r="W715" s="20">
        <v>0.3572646648787543</v>
      </c>
      <c r="X715" s="20">
        <v>0.29769524362629801</v>
      </c>
      <c r="Y715" s="20">
        <v>0.27735772417918592</v>
      </c>
      <c r="AA715" s="20">
        <v>0.2692010899997001</v>
      </c>
      <c r="AB715" s="20">
        <v>0.29765817149664381</v>
      </c>
      <c r="AC715" s="20">
        <v>0.33906228097445218</v>
      </c>
      <c r="AD715" s="20">
        <v>0.30429345948486908</v>
      </c>
      <c r="AF715" s="20">
        <v>0.31141686458286522</v>
      </c>
      <c r="AG715" s="20">
        <v>0.26382259859831869</v>
      </c>
      <c r="AI715" s="20">
        <v>0.30876166870405097</v>
      </c>
      <c r="AJ715" s="20">
        <v>0.27651270026592001</v>
      </c>
      <c r="AK715" s="20">
        <v>0.28031100561524902</v>
      </c>
      <c r="AL715" s="20">
        <v>0.32416850207228648</v>
      </c>
      <c r="AM715" s="20">
        <v>0.3345051878993372</v>
      </c>
      <c r="AN715" s="20">
        <v>0.31702143752350459</v>
      </c>
      <c r="AO715" s="20">
        <v>0.28694983447153199</v>
      </c>
      <c r="AP715" s="20">
        <v>0.27874075072109161</v>
      </c>
      <c r="AQ715" s="20">
        <v>0.28503521160158313</v>
      </c>
      <c r="AS715" s="20">
        <v>0.29874882543602399</v>
      </c>
      <c r="AT715" s="20">
        <v>0.34088516495771443</v>
      </c>
    </row>
    <row r="716" spans="2:46" x14ac:dyDescent="0.35">
      <c r="B716" s="19" t="s">
        <v>316</v>
      </c>
      <c r="C716" s="20">
        <v>0.13043136980422529</v>
      </c>
      <c r="D716" s="20">
        <v>0.15921462032942829</v>
      </c>
      <c r="E716" s="20">
        <v>0.1388030703613192</v>
      </c>
      <c r="F716" s="20">
        <v>0.1121877436565622</v>
      </c>
      <c r="G716" s="20">
        <v>0.1155149482297885</v>
      </c>
      <c r="H716" s="20">
        <v>0.15278708383557951</v>
      </c>
      <c r="I716" s="20">
        <v>0.1163822271132222</v>
      </c>
      <c r="K716" s="20">
        <v>0.12841245825076961</v>
      </c>
      <c r="L716" s="20">
        <v>0.13293243771248331</v>
      </c>
      <c r="N716" s="20">
        <v>0.15177818705250709</v>
      </c>
      <c r="O716" s="20">
        <v>0.17070209815426821</v>
      </c>
      <c r="P716" s="20">
        <v>0.12347652764202589</v>
      </c>
      <c r="Q716" s="20">
        <v>0.1010086283075594</v>
      </c>
      <c r="R716" s="20">
        <v>0.13431855593522921</v>
      </c>
      <c r="S716" s="20">
        <v>8.3992016144947737E-2</v>
      </c>
      <c r="T716" s="20">
        <v>0.1441451325571694</v>
      </c>
      <c r="U716" s="20">
        <v>0.18105883979790829</v>
      </c>
      <c r="V716" s="20">
        <v>0.1121429152821526</v>
      </c>
      <c r="W716" s="20">
        <v>0.1261236638789234</v>
      </c>
      <c r="X716" s="20">
        <v>0.1243485027036212</v>
      </c>
      <c r="Y716" s="20">
        <v>0.12812941754650889</v>
      </c>
      <c r="AA716" s="20">
        <v>0.12779750671609219</v>
      </c>
      <c r="AB716" s="20">
        <v>0.13540897819905981</v>
      </c>
      <c r="AC716" s="20">
        <v>0.14589128824438641</v>
      </c>
      <c r="AD716" s="20">
        <v>0.1136675012503761</v>
      </c>
      <c r="AF716" s="20">
        <v>0.1352600941595711</v>
      </c>
      <c r="AG716" s="20">
        <v>0.11433829929367161</v>
      </c>
      <c r="AI716" s="20">
        <v>0.1098004980209721</v>
      </c>
      <c r="AJ716" s="20">
        <v>0.1151098972102321</v>
      </c>
      <c r="AK716" s="20">
        <v>0.1355556425837238</v>
      </c>
      <c r="AL716" s="20">
        <v>0.12436406440096311</v>
      </c>
      <c r="AM716" s="20">
        <v>0.14826216606810139</v>
      </c>
      <c r="AN716" s="20">
        <v>0.2307695885810814</v>
      </c>
      <c r="AO716" s="20">
        <v>0.13454661937568491</v>
      </c>
      <c r="AP716" s="20">
        <v>0.11061707711525889</v>
      </c>
      <c r="AQ716" s="20">
        <v>0.15250475244395439</v>
      </c>
      <c r="AS716" s="20">
        <v>0.1303096840094449</v>
      </c>
      <c r="AT716" s="20">
        <v>0.13273089003292129</v>
      </c>
    </row>
    <row r="717" spans="2:46" x14ac:dyDescent="0.35">
      <c r="B717" s="19" t="s">
        <v>317</v>
      </c>
      <c r="C717" s="20">
        <v>4.7852620344992172E-2</v>
      </c>
      <c r="D717" s="20">
        <v>5.4081879510855912E-2</v>
      </c>
      <c r="E717" s="20">
        <v>3.9770867488925991E-2</v>
      </c>
      <c r="F717" s="20">
        <v>4.1102778991895871E-2</v>
      </c>
      <c r="G717" s="20">
        <v>4.3238647218762243E-2</v>
      </c>
      <c r="H717" s="20">
        <v>6.3472685057069114E-2</v>
      </c>
      <c r="I717" s="20">
        <v>4.8998106999727058E-2</v>
      </c>
      <c r="K717" s="20">
        <v>5.2624125715404098E-2</v>
      </c>
      <c r="L717" s="20">
        <v>4.2272822363470637E-2</v>
      </c>
      <c r="N717" s="20">
        <v>5.5754067094936181E-2</v>
      </c>
      <c r="O717" s="20">
        <v>0.1081174473296722</v>
      </c>
      <c r="P717" s="20">
        <v>4.7045021030504147E-2</v>
      </c>
      <c r="Q717" s="20">
        <v>2.228438343445013E-2</v>
      </c>
      <c r="R717" s="20">
        <v>4.8696868747620518E-2</v>
      </c>
      <c r="S717" s="20">
        <v>3.0749653710472981E-2</v>
      </c>
      <c r="T717" s="20">
        <v>3.9132099742491579E-2</v>
      </c>
      <c r="U717" s="20">
        <v>6.0223891945527817E-2</v>
      </c>
      <c r="V717" s="20">
        <v>5.0352509104594288E-2</v>
      </c>
      <c r="W717" s="20">
        <v>5.256382987860448E-2</v>
      </c>
      <c r="X717" s="20">
        <v>3.5472637610402723E-2</v>
      </c>
      <c r="Y717" s="20">
        <v>4.0710277094220891E-2</v>
      </c>
      <c r="AA717" s="20">
        <v>4.5216324733871487E-2</v>
      </c>
      <c r="AB717" s="20">
        <v>3.6007299266276403E-2</v>
      </c>
      <c r="AC717" s="20">
        <v>4.4857581853627607E-2</v>
      </c>
      <c r="AD717" s="20">
        <v>6.5972465125936477E-2</v>
      </c>
      <c r="AF717" s="20">
        <v>4.9428909712104702E-2</v>
      </c>
      <c r="AG717" s="20">
        <v>4.2706898083072722E-2</v>
      </c>
      <c r="AI717" s="20">
        <v>5.1588883273176157E-2</v>
      </c>
      <c r="AJ717" s="20">
        <v>2.9402683930143669E-2</v>
      </c>
      <c r="AK717" s="20">
        <v>3.5567120052546718E-2</v>
      </c>
      <c r="AL717" s="20">
        <v>6.5197170590463996E-2</v>
      </c>
      <c r="AM717" s="20">
        <v>4.8478032986327503E-2</v>
      </c>
      <c r="AN717" s="20">
        <v>3.6902564986508637E-2</v>
      </c>
      <c r="AO717" s="20">
        <v>3.8001464554020502E-2</v>
      </c>
      <c r="AP717" s="20">
        <v>6.8270118230761692E-2</v>
      </c>
      <c r="AQ717" s="20">
        <v>8.1276187791030768E-2</v>
      </c>
      <c r="AS717" s="20">
        <v>4.5580559454896009E-2</v>
      </c>
      <c r="AT717" s="20">
        <v>9.0788198709183032E-2</v>
      </c>
    </row>
    <row r="718" spans="2:46" x14ac:dyDescent="0.35">
      <c r="B718" s="19" t="s">
        <v>197</v>
      </c>
      <c r="C718" s="20">
        <v>9.2230863516588726E-2</v>
      </c>
      <c r="D718" s="20">
        <v>7.104269672435097E-2</v>
      </c>
      <c r="E718" s="20">
        <v>3.8384478140762512E-2</v>
      </c>
      <c r="F718" s="20">
        <v>8.379452301817239E-2</v>
      </c>
      <c r="G718" s="20">
        <v>9.9780807684622441E-2</v>
      </c>
      <c r="H718" s="20">
        <v>9.1857182919121219E-2</v>
      </c>
      <c r="I718" s="20">
        <v>0.1509640897082295</v>
      </c>
      <c r="K718" s="20">
        <v>7.0576591986815013E-2</v>
      </c>
      <c r="L718" s="20">
        <v>0.1137492557180811</v>
      </c>
      <c r="N718" s="20">
        <v>8.7610874701999394E-2</v>
      </c>
      <c r="O718" s="20">
        <v>7.6560911337246018E-2</v>
      </c>
      <c r="P718" s="20">
        <v>0.1008699859142158</v>
      </c>
      <c r="Q718" s="20">
        <v>6.0391037808545461E-2</v>
      </c>
      <c r="R718" s="20">
        <v>6.1494790789073342E-2</v>
      </c>
      <c r="S718" s="20">
        <v>0.1672524177021209</v>
      </c>
      <c r="T718" s="20">
        <v>7.6633816316043046E-2</v>
      </c>
      <c r="U718" s="20">
        <v>6.691023702204861E-2</v>
      </c>
      <c r="V718" s="20">
        <v>0.1040718993690882</v>
      </c>
      <c r="W718" s="20">
        <v>8.1462669744169686E-2</v>
      </c>
      <c r="X718" s="20">
        <v>0.1210080017859982</v>
      </c>
      <c r="Y718" s="20">
        <v>9.1154264465198517E-2</v>
      </c>
      <c r="AA718" s="20">
        <v>6.886504082045343E-2</v>
      </c>
      <c r="AB718" s="20">
        <v>0.12328713912771409</v>
      </c>
      <c r="AC718" s="20">
        <v>7.4827338187590395E-2</v>
      </c>
      <c r="AD718" s="20">
        <v>0.101063834935177</v>
      </c>
      <c r="AF718" s="20">
        <v>9.507160608461733E-2</v>
      </c>
      <c r="AG718" s="20">
        <v>7.7933959358425467E-2</v>
      </c>
      <c r="AI718" s="20">
        <v>5.7285518400904838E-2</v>
      </c>
      <c r="AJ718" s="20">
        <v>5.8322056115486048E-2</v>
      </c>
      <c r="AK718" s="20">
        <v>0.11118454255373179</v>
      </c>
      <c r="AL718" s="20">
        <v>7.4240133060366656E-2</v>
      </c>
      <c r="AM718" s="20">
        <v>5.760052507879844E-2</v>
      </c>
      <c r="AN718" s="20">
        <v>8.8106937798686114E-2</v>
      </c>
      <c r="AO718" s="20">
        <v>0.1713405436854569</v>
      </c>
      <c r="AP718" s="20">
        <v>0.27504204993658782</v>
      </c>
      <c r="AQ718" s="20">
        <v>7.8315118110321241E-2</v>
      </c>
      <c r="AS718" s="20">
        <v>8.3970905471612345E-2</v>
      </c>
      <c r="AT718" s="20">
        <v>0.24832090382796571</v>
      </c>
    </row>
    <row r="720" spans="2:46" ht="116" x14ac:dyDescent="0.35">
      <c r="B720" s="17" t="s">
        <v>319</v>
      </c>
    </row>
    <row r="721" spans="2:46" x14ac:dyDescent="0.35">
      <c r="B721" s="18" t="s">
        <v>16</v>
      </c>
    </row>
    <row r="722" spans="2:46" x14ac:dyDescent="0.35">
      <c r="B722" s="19" t="s">
        <v>313</v>
      </c>
      <c r="C722" s="20">
        <v>0.14606987975953009</v>
      </c>
      <c r="D722" s="20">
        <v>0.15569200117090409</v>
      </c>
      <c r="E722" s="20">
        <v>0.24418294496390361</v>
      </c>
      <c r="F722" s="20">
        <v>0.1289018761712156</v>
      </c>
      <c r="G722" s="20">
        <v>0.12626768118336221</v>
      </c>
      <c r="H722" s="20">
        <v>0.1249994878104745</v>
      </c>
      <c r="I722" s="20">
        <v>0.1042929363126177</v>
      </c>
      <c r="K722" s="20">
        <v>0.13941445328936389</v>
      </c>
      <c r="L722" s="20">
        <v>0.15204654719409269</v>
      </c>
      <c r="N722" s="20">
        <v>0.11160538552650651</v>
      </c>
      <c r="O722" s="20">
        <v>7.3863548372785914E-2</v>
      </c>
      <c r="P722" s="20">
        <v>0.14068796338108219</v>
      </c>
      <c r="Q722" s="20">
        <v>0.20674544042001089</v>
      </c>
      <c r="R722" s="20">
        <v>0.15959315450899611</v>
      </c>
      <c r="S722" s="20">
        <v>0.13445868639960371</v>
      </c>
      <c r="T722" s="20">
        <v>0.1223723805727404</v>
      </c>
      <c r="U722" s="20">
        <v>0.1584204739586455</v>
      </c>
      <c r="V722" s="20">
        <v>0.2075189789109485</v>
      </c>
      <c r="W722" s="20">
        <v>0.1252634314154091</v>
      </c>
      <c r="X722" s="20">
        <v>0.10291718206839109</v>
      </c>
      <c r="Y722" s="20">
        <v>0.15333200792406371</v>
      </c>
      <c r="AA722" s="20">
        <v>0.1689504068419079</v>
      </c>
      <c r="AB722" s="20">
        <v>0.12888922410653411</v>
      </c>
      <c r="AC722" s="20">
        <v>0.13974426301398979</v>
      </c>
      <c r="AD722" s="20">
        <v>0.14486049833932629</v>
      </c>
      <c r="AF722" s="20">
        <v>0.13068970487264769</v>
      </c>
      <c r="AG722" s="20">
        <v>0.2087941039311986</v>
      </c>
      <c r="AI722" s="20">
        <v>0.19683821581253569</v>
      </c>
      <c r="AJ722" s="20">
        <v>0.17987622904604131</v>
      </c>
      <c r="AK722" s="20">
        <v>7.9340220753133225E-2</v>
      </c>
      <c r="AL722" s="20">
        <v>0.16649914364887369</v>
      </c>
      <c r="AM722" s="20">
        <v>0.14664458314665649</v>
      </c>
      <c r="AN722" s="20">
        <v>8.7856519170856517E-2</v>
      </c>
      <c r="AO722" s="20">
        <v>0.1227221658666367</v>
      </c>
      <c r="AP722" s="20">
        <v>7.9477515445177782E-2</v>
      </c>
      <c r="AQ722" s="20">
        <v>9.0365887789834634E-2</v>
      </c>
      <c r="AS722" s="20">
        <v>0.14979515917305949</v>
      </c>
      <c r="AT722" s="20">
        <v>7.5672547150487504E-2</v>
      </c>
    </row>
    <row r="723" spans="2:46" x14ac:dyDescent="0.35">
      <c r="B723" s="19" t="s">
        <v>314</v>
      </c>
      <c r="C723" s="20">
        <v>0.3344551888352888</v>
      </c>
      <c r="D723" s="20">
        <v>0.3447558199778461</v>
      </c>
      <c r="E723" s="20">
        <v>0.34987218272226772</v>
      </c>
      <c r="F723" s="20">
        <v>0.37206923073895343</v>
      </c>
      <c r="G723" s="20">
        <v>0.34178146029404433</v>
      </c>
      <c r="H723" s="20">
        <v>0.32956860212568151</v>
      </c>
      <c r="I723" s="20">
        <v>0.28187757001521202</v>
      </c>
      <c r="K723" s="20">
        <v>0.33197248759045422</v>
      </c>
      <c r="L723" s="20">
        <v>0.33632792743474421</v>
      </c>
      <c r="N723" s="20">
        <v>0.32386273759550882</v>
      </c>
      <c r="O723" s="20">
        <v>0.26025243033738021</v>
      </c>
      <c r="P723" s="20">
        <v>0.33306899721102018</v>
      </c>
      <c r="Q723" s="20">
        <v>0.35424893656505102</v>
      </c>
      <c r="R723" s="20">
        <v>0.39235100138993589</v>
      </c>
      <c r="S723" s="20">
        <v>0.31400464545090628</v>
      </c>
      <c r="T723" s="20">
        <v>0.36526810567071188</v>
      </c>
      <c r="U723" s="20">
        <v>0.27693889373626401</v>
      </c>
      <c r="V723" s="20">
        <v>0.34806749957450589</v>
      </c>
      <c r="W723" s="20">
        <v>0.30869570166604487</v>
      </c>
      <c r="X723" s="20">
        <v>0.3328848553567757</v>
      </c>
      <c r="Y723" s="20">
        <v>0.36000734201356888</v>
      </c>
      <c r="AA723" s="20">
        <v>0.36143695909351142</v>
      </c>
      <c r="AB723" s="20">
        <v>0.30838246923822732</v>
      </c>
      <c r="AC723" s="20">
        <v>0.32424445565193871</v>
      </c>
      <c r="AD723" s="20">
        <v>0.34209505798010131</v>
      </c>
      <c r="AF723" s="20">
        <v>0.32280259004607259</v>
      </c>
      <c r="AG723" s="20">
        <v>0.37788463831064451</v>
      </c>
      <c r="AI723" s="20">
        <v>0.30293922698394338</v>
      </c>
      <c r="AJ723" s="20">
        <v>0.42106184952232589</v>
      </c>
      <c r="AK723" s="20">
        <v>0.315327221321199</v>
      </c>
      <c r="AL723" s="20">
        <v>0.35358090899764549</v>
      </c>
      <c r="AM723" s="20">
        <v>0.32290364413298589</v>
      </c>
      <c r="AN723" s="20">
        <v>0.22647615717333161</v>
      </c>
      <c r="AO723" s="20">
        <v>0.2830998500291238</v>
      </c>
      <c r="AP723" s="20">
        <v>0.27082915878934222</v>
      </c>
      <c r="AQ723" s="20">
        <v>0.31122478558903272</v>
      </c>
      <c r="AS723" s="20">
        <v>0.34394846694870518</v>
      </c>
      <c r="AT723" s="20">
        <v>0.15505885832831859</v>
      </c>
    </row>
    <row r="724" spans="2:46" x14ac:dyDescent="0.35">
      <c r="B724" s="19" t="s">
        <v>315</v>
      </c>
      <c r="C724" s="20">
        <v>0.3183632982845504</v>
      </c>
      <c r="D724" s="20">
        <v>0.2628070205673132</v>
      </c>
      <c r="E724" s="20">
        <v>0.24577199227419719</v>
      </c>
      <c r="F724" s="20">
        <v>0.32543687628120682</v>
      </c>
      <c r="G724" s="20">
        <v>0.34248145986339368</v>
      </c>
      <c r="H724" s="20">
        <v>0.35099736910461232</v>
      </c>
      <c r="I724" s="20">
        <v>0.36704446069773661</v>
      </c>
      <c r="K724" s="20">
        <v>0.34209430627162712</v>
      </c>
      <c r="L724" s="20">
        <v>0.29648476452922451</v>
      </c>
      <c r="N724" s="20">
        <v>0.37121781075786742</v>
      </c>
      <c r="O724" s="20">
        <v>0.45453657798352692</v>
      </c>
      <c r="P724" s="20">
        <v>0.32707166131147508</v>
      </c>
      <c r="Q724" s="20">
        <v>0.1936552877698785</v>
      </c>
      <c r="R724" s="20">
        <v>0.29548652810988979</v>
      </c>
      <c r="S724" s="20">
        <v>0.3022862076689567</v>
      </c>
      <c r="T724" s="20">
        <v>0.31934166577264472</v>
      </c>
      <c r="U724" s="20">
        <v>0.35113147096334257</v>
      </c>
      <c r="V724" s="20">
        <v>0.25077524410782509</v>
      </c>
      <c r="W724" s="20">
        <v>0.35000535971434149</v>
      </c>
      <c r="X724" s="20">
        <v>0.33042537876500211</v>
      </c>
      <c r="Y724" s="20">
        <v>0.32831438770799182</v>
      </c>
      <c r="AA724" s="20">
        <v>0.29420195242024011</v>
      </c>
      <c r="AB724" s="20">
        <v>0.35573571388842212</v>
      </c>
      <c r="AC724" s="20">
        <v>0.34281078356983768</v>
      </c>
      <c r="AD724" s="20">
        <v>0.28358738308494208</v>
      </c>
      <c r="AF724" s="20">
        <v>0.34120733575186629</v>
      </c>
      <c r="AG724" s="20">
        <v>0.2315809308013641</v>
      </c>
      <c r="AI724" s="20">
        <v>0.34155093977479578</v>
      </c>
      <c r="AJ724" s="20">
        <v>0.25134814299454877</v>
      </c>
      <c r="AK724" s="20">
        <v>0.36587857029776222</v>
      </c>
      <c r="AL724" s="20">
        <v>0.28841696330696331</v>
      </c>
      <c r="AM724" s="20">
        <v>0.36145895814957152</v>
      </c>
      <c r="AN724" s="20">
        <v>0.46972926908921869</v>
      </c>
      <c r="AO724" s="20">
        <v>0.31038732071182817</v>
      </c>
      <c r="AP724" s="20">
        <v>0.25318885836308658</v>
      </c>
      <c r="AQ724" s="20">
        <v>0.39333109111552039</v>
      </c>
      <c r="AS724" s="20">
        <v>0.31502956660083509</v>
      </c>
      <c r="AT724" s="20">
        <v>0.38136147697565409</v>
      </c>
    </row>
    <row r="725" spans="2:46" x14ac:dyDescent="0.35">
      <c r="B725" s="19" t="s">
        <v>316</v>
      </c>
      <c r="C725" s="20">
        <v>7.4335077063997279E-2</v>
      </c>
      <c r="D725" s="20">
        <v>0.12391394878165531</v>
      </c>
      <c r="E725" s="20">
        <v>0.10222593443534719</v>
      </c>
      <c r="F725" s="20">
        <v>8.1927712207634923E-2</v>
      </c>
      <c r="G725" s="20">
        <v>6.406605847524062E-2</v>
      </c>
      <c r="H725" s="20">
        <v>4.6642133719824383E-2</v>
      </c>
      <c r="I725" s="20">
        <v>3.9400950675577188E-2</v>
      </c>
      <c r="K725" s="20">
        <v>8.0580988300745088E-2</v>
      </c>
      <c r="L725" s="20">
        <v>6.7501760348125758E-2</v>
      </c>
      <c r="N725" s="20">
        <v>9.8729708379804895E-2</v>
      </c>
      <c r="O725" s="20">
        <v>8.8228589716367822E-2</v>
      </c>
      <c r="P725" s="20">
        <v>7.9516891266883674E-2</v>
      </c>
      <c r="Q725" s="20">
        <v>6.9640559818248224E-2</v>
      </c>
      <c r="R725" s="20">
        <v>7.2993953173048132E-2</v>
      </c>
      <c r="S725" s="20">
        <v>6.1981491655887143E-2</v>
      </c>
      <c r="T725" s="20">
        <v>7.5718820174672186E-2</v>
      </c>
      <c r="U725" s="20">
        <v>8.9369660545540602E-2</v>
      </c>
      <c r="V725" s="20">
        <v>7.3736967609933424E-2</v>
      </c>
      <c r="W725" s="20">
        <v>6.6391532993387889E-2</v>
      </c>
      <c r="X725" s="20">
        <v>6.5776003534819924E-2</v>
      </c>
      <c r="Y725" s="20">
        <v>6.113146334385116E-2</v>
      </c>
      <c r="AA725" s="20">
        <v>6.7183757887860407E-2</v>
      </c>
      <c r="AB725" s="20">
        <v>6.4392296700596513E-2</v>
      </c>
      <c r="AC725" s="20">
        <v>8.8988206866070688E-2</v>
      </c>
      <c r="AD725" s="20">
        <v>7.917978962033291E-2</v>
      </c>
      <c r="AF725" s="20">
        <v>7.201989096747248E-2</v>
      </c>
      <c r="AG725" s="20">
        <v>8.2784275592098458E-2</v>
      </c>
      <c r="AI725" s="20">
        <v>6.1132015519001402E-2</v>
      </c>
      <c r="AJ725" s="20">
        <v>6.8596942618191978E-2</v>
      </c>
      <c r="AK725" s="20">
        <v>8.0066332072276911E-2</v>
      </c>
      <c r="AL725" s="20">
        <v>8.3135864033179116E-2</v>
      </c>
      <c r="AM725" s="20">
        <v>6.4015552691512712E-2</v>
      </c>
      <c r="AN725" s="20">
        <v>0.12777523316412651</v>
      </c>
      <c r="AO725" s="20">
        <v>7.9906458162905633E-2</v>
      </c>
      <c r="AP725" s="20">
        <v>0.1068332013665443</v>
      </c>
      <c r="AQ725" s="20">
        <v>6.71226248222873E-2</v>
      </c>
      <c r="AS725" s="20">
        <v>7.5498510464915028E-2</v>
      </c>
      <c r="AT725" s="20">
        <v>5.2349448873149247E-2</v>
      </c>
    </row>
    <row r="726" spans="2:46" x14ac:dyDescent="0.35">
      <c r="B726" s="19" t="s">
        <v>317</v>
      </c>
      <c r="C726" s="20">
        <v>2.7110260344327178E-2</v>
      </c>
      <c r="D726" s="20">
        <v>4.7469760507741363E-2</v>
      </c>
      <c r="E726" s="20">
        <v>2.6317733113837921E-2</v>
      </c>
      <c r="F726" s="20">
        <v>1.034006958942236E-2</v>
      </c>
      <c r="G726" s="20">
        <v>2.5298490513676081E-2</v>
      </c>
      <c r="H726" s="20">
        <v>4.1938793488427759E-2</v>
      </c>
      <c r="I726" s="20">
        <v>1.9333413795392891E-2</v>
      </c>
      <c r="K726" s="20">
        <v>3.5285398841411818E-2</v>
      </c>
      <c r="L726" s="20">
        <v>1.9237951297741349E-2</v>
      </c>
      <c r="N726" s="20">
        <v>1.475656447924447E-2</v>
      </c>
      <c r="O726" s="20">
        <v>5.9873605409051803E-2</v>
      </c>
      <c r="P726" s="20">
        <v>2.833573105591777E-2</v>
      </c>
      <c r="Q726" s="20">
        <v>6.6216385879339354E-2</v>
      </c>
      <c r="R726" s="20">
        <v>2.9344167622166111E-2</v>
      </c>
      <c r="S726" s="20">
        <v>1.74347734018022E-2</v>
      </c>
      <c r="T726" s="20">
        <v>1.8693772802020111E-2</v>
      </c>
      <c r="U726" s="20">
        <v>3.1440728613687061E-2</v>
      </c>
      <c r="V726" s="20">
        <v>2.5517789592022319E-2</v>
      </c>
      <c r="W726" s="20">
        <v>3.3413426016920073E-2</v>
      </c>
      <c r="X726" s="20">
        <v>2.8916745181007921E-2</v>
      </c>
      <c r="Y726" s="20">
        <v>1.0442911814948551E-2</v>
      </c>
      <c r="AA726" s="20">
        <v>2.9581703433689089E-2</v>
      </c>
      <c r="AB726" s="20">
        <v>1.733436285543772E-2</v>
      </c>
      <c r="AC726" s="20">
        <v>3.0697116319427259E-2</v>
      </c>
      <c r="AD726" s="20">
        <v>3.1633303331874633E-2</v>
      </c>
      <c r="AF726" s="20">
        <v>2.8793487671307329E-2</v>
      </c>
      <c r="AG726" s="20">
        <v>2.1125618527825119E-2</v>
      </c>
      <c r="AI726" s="20">
        <v>2.6113364954257982E-2</v>
      </c>
      <c r="AJ726" s="20">
        <v>1.913374100839256E-2</v>
      </c>
      <c r="AK726" s="20">
        <v>2.0956408546749732E-2</v>
      </c>
      <c r="AL726" s="20">
        <v>3.4447276372815763E-2</v>
      </c>
      <c r="AM726" s="20">
        <v>2.9632203148554071E-2</v>
      </c>
      <c r="AN726" s="20">
        <v>1.643739785922314E-2</v>
      </c>
      <c r="AO726" s="20">
        <v>2.2127406311580739E-2</v>
      </c>
      <c r="AP726" s="20">
        <v>3.8096122338546257E-2</v>
      </c>
      <c r="AQ726" s="20">
        <v>4.125994684612936E-2</v>
      </c>
      <c r="AS726" s="20">
        <v>2.4225003853988632E-2</v>
      </c>
      <c r="AT726" s="20">
        <v>8.1633515720849245E-2</v>
      </c>
    </row>
    <row r="727" spans="2:46" x14ac:dyDescent="0.35">
      <c r="B727" s="19" t="s">
        <v>197</v>
      </c>
      <c r="C727" s="20">
        <v>9.9666295712306258E-2</v>
      </c>
      <c r="D727" s="20">
        <v>6.5361448994539939E-2</v>
      </c>
      <c r="E727" s="20">
        <v>3.1629212490446347E-2</v>
      </c>
      <c r="F727" s="20">
        <v>8.1324235011566839E-2</v>
      </c>
      <c r="G727" s="20">
        <v>0.1001048496702831</v>
      </c>
      <c r="H727" s="20">
        <v>0.10585361375097969</v>
      </c>
      <c r="I727" s="20">
        <v>0.18805066850346369</v>
      </c>
      <c r="K727" s="20">
        <v>7.0652365706398004E-2</v>
      </c>
      <c r="L727" s="20">
        <v>0.1284010491960714</v>
      </c>
      <c r="N727" s="20">
        <v>7.982779326106787E-2</v>
      </c>
      <c r="O727" s="20">
        <v>6.324524818088742E-2</v>
      </c>
      <c r="P727" s="20">
        <v>9.1318755773620738E-2</v>
      </c>
      <c r="Q727" s="20">
        <v>0.10949338954747199</v>
      </c>
      <c r="R727" s="20">
        <v>5.0231195195963953E-2</v>
      </c>
      <c r="S727" s="20">
        <v>0.16983419542284389</v>
      </c>
      <c r="T727" s="20">
        <v>9.8605255007210832E-2</v>
      </c>
      <c r="U727" s="20">
        <v>9.2698772182520428E-2</v>
      </c>
      <c r="V727" s="20">
        <v>9.4383520204764579E-2</v>
      </c>
      <c r="W727" s="20">
        <v>0.1162305481938965</v>
      </c>
      <c r="X727" s="20">
        <v>0.13907983509400329</v>
      </c>
      <c r="Y727" s="20">
        <v>8.6771887195575659E-2</v>
      </c>
      <c r="AA727" s="20">
        <v>7.8645220322791087E-2</v>
      </c>
      <c r="AB727" s="20">
        <v>0.1252659332107823</v>
      </c>
      <c r="AC727" s="20">
        <v>7.3515174578735937E-2</v>
      </c>
      <c r="AD727" s="20">
        <v>0.1186439676434228</v>
      </c>
      <c r="AF727" s="20">
        <v>0.1044869906906335</v>
      </c>
      <c r="AG727" s="20">
        <v>7.7830432836869148E-2</v>
      </c>
      <c r="AI727" s="20">
        <v>7.1426236955465613E-2</v>
      </c>
      <c r="AJ727" s="20">
        <v>5.9983094810499418E-2</v>
      </c>
      <c r="AK727" s="20">
        <v>0.13843124700887899</v>
      </c>
      <c r="AL727" s="20">
        <v>7.3919843640522731E-2</v>
      </c>
      <c r="AM727" s="20">
        <v>7.5345058730719297E-2</v>
      </c>
      <c r="AN727" s="20">
        <v>7.172542354324353E-2</v>
      </c>
      <c r="AO727" s="20">
        <v>0.18175679891792501</v>
      </c>
      <c r="AP727" s="20">
        <v>0.25157514369730272</v>
      </c>
      <c r="AQ727" s="20">
        <v>9.6695663837195495E-2</v>
      </c>
      <c r="AS727" s="20">
        <v>9.1503292958496574E-2</v>
      </c>
      <c r="AT727" s="20">
        <v>0.25392415295154108</v>
      </c>
    </row>
    <row r="729" spans="2:46" ht="116" x14ac:dyDescent="0.35">
      <c r="B729" s="17" t="s">
        <v>320</v>
      </c>
    </row>
    <row r="730" spans="2:46" x14ac:dyDescent="0.35">
      <c r="B730" s="18" t="s">
        <v>16</v>
      </c>
    </row>
    <row r="731" spans="2:46" x14ac:dyDescent="0.35">
      <c r="B731" s="19" t="s">
        <v>313</v>
      </c>
      <c r="C731" s="20">
        <v>0.28317273550914929</v>
      </c>
      <c r="D731" s="20">
        <v>0.22997260623736829</v>
      </c>
      <c r="E731" s="20">
        <v>0.25079863703656152</v>
      </c>
      <c r="F731" s="20">
        <v>0.25685919509780769</v>
      </c>
      <c r="G731" s="20">
        <v>0.27401941837037341</v>
      </c>
      <c r="H731" s="20">
        <v>0.33445610748486759</v>
      </c>
      <c r="I731" s="20">
        <v>0.33928430863104891</v>
      </c>
      <c r="K731" s="20">
        <v>0.25462288607983352</v>
      </c>
      <c r="L731" s="20">
        <v>0.31128467738068238</v>
      </c>
      <c r="N731" s="20">
        <v>0.32376622098376062</v>
      </c>
      <c r="O731" s="20">
        <v>0.28104450577813062</v>
      </c>
      <c r="P731" s="20">
        <v>0.27189380074746922</v>
      </c>
      <c r="Q731" s="20">
        <v>0.34271538006830671</v>
      </c>
      <c r="R731" s="20">
        <v>0.32838957365249533</v>
      </c>
      <c r="S731" s="20">
        <v>0.22618124725132169</v>
      </c>
      <c r="T731" s="20">
        <v>0.25199793787212871</v>
      </c>
      <c r="U731" s="20">
        <v>0.27686387594699402</v>
      </c>
      <c r="V731" s="20">
        <v>0.26621789282586528</v>
      </c>
      <c r="W731" s="20">
        <v>0.29458462277565323</v>
      </c>
      <c r="X731" s="20">
        <v>0.2439568746561494</v>
      </c>
      <c r="Y731" s="20">
        <v>0.29395204958419952</v>
      </c>
      <c r="AA731" s="20">
        <v>0.31315946443098752</v>
      </c>
      <c r="AB731" s="20">
        <v>0.30310793642617101</v>
      </c>
      <c r="AC731" s="20">
        <v>0.27150882932740078</v>
      </c>
      <c r="AD731" s="20">
        <v>0.24130360693803179</v>
      </c>
      <c r="AF731" s="20">
        <v>0.28598585124789522</v>
      </c>
      <c r="AG731" s="20">
        <v>0.27559103215689262</v>
      </c>
      <c r="AI731" s="20">
        <v>0.32850219820275722</v>
      </c>
      <c r="AJ731" s="20">
        <v>0.28085294382686121</v>
      </c>
      <c r="AK731" s="20">
        <v>0.3037321280204951</v>
      </c>
      <c r="AL731" s="20">
        <v>0.29387991413803011</v>
      </c>
      <c r="AM731" s="20">
        <v>0.28056714160039831</v>
      </c>
      <c r="AN731" s="20">
        <v>0.33921582235945058</v>
      </c>
      <c r="AO731" s="20">
        <v>0.23428749056886311</v>
      </c>
      <c r="AP731" s="20">
        <v>0.24703243701573949</v>
      </c>
      <c r="AQ731" s="20">
        <v>0.24893436069803221</v>
      </c>
      <c r="AS731" s="20">
        <v>0.29160556187146552</v>
      </c>
      <c r="AT731" s="20">
        <v>0.12381596884453799</v>
      </c>
    </row>
    <row r="732" spans="2:46" x14ac:dyDescent="0.35">
      <c r="B732" s="19" t="s">
        <v>314</v>
      </c>
      <c r="C732" s="20">
        <v>0.36278536288035962</v>
      </c>
      <c r="D732" s="20">
        <v>0.29878706712197689</v>
      </c>
      <c r="E732" s="20">
        <v>0.33363777639265513</v>
      </c>
      <c r="F732" s="20">
        <v>0.38304190794010518</v>
      </c>
      <c r="G732" s="20">
        <v>0.42282041323390429</v>
      </c>
      <c r="H732" s="20">
        <v>0.36914162375644649</v>
      </c>
      <c r="I732" s="20">
        <v>0.35971143857708721</v>
      </c>
      <c r="K732" s="20">
        <v>0.37360148787672748</v>
      </c>
      <c r="L732" s="20">
        <v>0.35158770160366493</v>
      </c>
      <c r="N732" s="20">
        <v>0.32893766279250519</v>
      </c>
      <c r="O732" s="20">
        <v>0.36414014501847258</v>
      </c>
      <c r="P732" s="20">
        <v>0.3767944138129522</v>
      </c>
      <c r="Q732" s="20">
        <v>0.32170091214583041</v>
      </c>
      <c r="R732" s="20">
        <v>0.40081588131005152</v>
      </c>
      <c r="S732" s="20">
        <v>0.37957493394992697</v>
      </c>
      <c r="T732" s="20">
        <v>0.39862876703877731</v>
      </c>
      <c r="U732" s="20">
        <v>0.30652885326085472</v>
      </c>
      <c r="V732" s="20">
        <v>0.33535495544580279</v>
      </c>
      <c r="W732" s="20">
        <v>0.37507693047517221</v>
      </c>
      <c r="X732" s="20">
        <v>0.39207514443543379</v>
      </c>
      <c r="Y732" s="20">
        <v>0.37222031045495207</v>
      </c>
      <c r="AA732" s="20">
        <v>0.41118075102387619</v>
      </c>
      <c r="AB732" s="20">
        <v>0.34971579050445811</v>
      </c>
      <c r="AC732" s="20">
        <v>0.34789812942148562</v>
      </c>
      <c r="AD732" s="20">
        <v>0.33715433715100318</v>
      </c>
      <c r="AF732" s="20">
        <v>0.37110169272534871</v>
      </c>
      <c r="AG732" s="20">
        <v>0.32921260345536502</v>
      </c>
      <c r="AI732" s="20">
        <v>0.36168040263551421</v>
      </c>
      <c r="AJ732" s="20">
        <v>0.40982509907668963</v>
      </c>
      <c r="AK732" s="20">
        <v>0.33330380338010229</v>
      </c>
      <c r="AL732" s="20">
        <v>0.37248990129177167</v>
      </c>
      <c r="AM732" s="20">
        <v>0.37714218005666689</v>
      </c>
      <c r="AN732" s="20">
        <v>0.29188581046887863</v>
      </c>
      <c r="AO732" s="20">
        <v>0.25580679980984311</v>
      </c>
      <c r="AP732" s="20">
        <v>0.34585109377196899</v>
      </c>
      <c r="AQ732" s="20">
        <v>0.3428867761432422</v>
      </c>
      <c r="AS732" s="20">
        <v>0.37366157238847109</v>
      </c>
      <c r="AT732" s="20">
        <v>0.15725550772708499</v>
      </c>
    </row>
    <row r="733" spans="2:46" x14ac:dyDescent="0.35">
      <c r="B733" s="19" t="s">
        <v>315</v>
      </c>
      <c r="C733" s="20">
        <v>0.20550568461389121</v>
      </c>
      <c r="D733" s="20">
        <v>0.227480125512347</v>
      </c>
      <c r="E733" s="20">
        <v>0.25636019653237307</v>
      </c>
      <c r="F733" s="20">
        <v>0.2329002950309538</v>
      </c>
      <c r="G733" s="20">
        <v>0.1816938066572292</v>
      </c>
      <c r="H733" s="20">
        <v>0.18436072009574789</v>
      </c>
      <c r="I733" s="20">
        <v>0.16086449282420959</v>
      </c>
      <c r="K733" s="20">
        <v>0.23138121555565189</v>
      </c>
      <c r="L733" s="20">
        <v>0.1800382488379495</v>
      </c>
      <c r="N733" s="20">
        <v>0.2421295801008736</v>
      </c>
      <c r="O733" s="20">
        <v>0.19710807719684431</v>
      </c>
      <c r="P733" s="20">
        <v>0.22402300301849201</v>
      </c>
      <c r="Q733" s="20">
        <v>0.21744718516487371</v>
      </c>
      <c r="R733" s="20">
        <v>0.17660543688360339</v>
      </c>
      <c r="S733" s="20">
        <v>0.20941429350581089</v>
      </c>
      <c r="T733" s="20">
        <v>0.18398959531381509</v>
      </c>
      <c r="U733" s="20">
        <v>0.25557973481281349</v>
      </c>
      <c r="V733" s="20">
        <v>0.19068672578169171</v>
      </c>
      <c r="W733" s="20">
        <v>0.17361805710894701</v>
      </c>
      <c r="X733" s="20">
        <v>0.23627818865296299</v>
      </c>
      <c r="Y733" s="20">
        <v>0.19663419732299281</v>
      </c>
      <c r="AA733" s="20">
        <v>0.1595341507735315</v>
      </c>
      <c r="AB733" s="20">
        <v>0.21378968755734401</v>
      </c>
      <c r="AC733" s="20">
        <v>0.2337322458854115</v>
      </c>
      <c r="AD733" s="20">
        <v>0.219825917060812</v>
      </c>
      <c r="AF733" s="20">
        <v>0.20208903812083381</v>
      </c>
      <c r="AG733" s="20">
        <v>0.21572974452159499</v>
      </c>
      <c r="AI733" s="20">
        <v>0.20571339551557391</v>
      </c>
      <c r="AJ733" s="20">
        <v>0.18277423973567991</v>
      </c>
      <c r="AK733" s="20">
        <v>0.23065213343815449</v>
      </c>
      <c r="AL733" s="20">
        <v>0.16912581689413561</v>
      </c>
      <c r="AM733" s="20">
        <v>0.20511235449150331</v>
      </c>
      <c r="AN733" s="20">
        <v>0.26327631171958871</v>
      </c>
      <c r="AO733" s="20">
        <v>0.24638869832389301</v>
      </c>
      <c r="AP733" s="20">
        <v>0.19107758638901509</v>
      </c>
      <c r="AQ733" s="20">
        <v>0.26158688807571628</v>
      </c>
      <c r="AS733" s="20">
        <v>0.20018122929056389</v>
      </c>
      <c r="AT733" s="20">
        <v>0.30612295670279049</v>
      </c>
    </row>
    <row r="734" spans="2:46" x14ac:dyDescent="0.35">
      <c r="B734" s="19" t="s">
        <v>316</v>
      </c>
      <c r="C734" s="20">
        <v>5.8731785256766422E-2</v>
      </c>
      <c r="D734" s="20">
        <v>0.1216399144002452</v>
      </c>
      <c r="E734" s="20">
        <v>9.1389113301816427E-2</v>
      </c>
      <c r="F734" s="20">
        <v>3.1741468508063447E-2</v>
      </c>
      <c r="G734" s="20">
        <v>4.7754701819460073E-2</v>
      </c>
      <c r="H734" s="20">
        <v>4.4794935810034832E-2</v>
      </c>
      <c r="I734" s="20">
        <v>3.0503035977959669E-2</v>
      </c>
      <c r="K734" s="20">
        <v>6.8859312037326842E-2</v>
      </c>
      <c r="L734" s="20">
        <v>4.9081545049757952E-2</v>
      </c>
      <c r="N734" s="20">
        <v>3.5077486075390567E-2</v>
      </c>
      <c r="O734" s="20">
        <v>0.11131750476162509</v>
      </c>
      <c r="P734" s="20">
        <v>3.8670537885344317E-2</v>
      </c>
      <c r="Q734" s="20">
        <v>4.1159797483904532E-2</v>
      </c>
      <c r="R734" s="20">
        <v>3.8784163833738942E-2</v>
      </c>
      <c r="S734" s="20">
        <v>5.6162088702742051E-2</v>
      </c>
      <c r="T734" s="20">
        <v>8.9954161654488454E-2</v>
      </c>
      <c r="U734" s="20">
        <v>4.908381355946876E-2</v>
      </c>
      <c r="V734" s="20">
        <v>7.7055284609280336E-2</v>
      </c>
      <c r="W734" s="20">
        <v>5.6385968380599262E-2</v>
      </c>
      <c r="X734" s="20">
        <v>5.392847420257009E-2</v>
      </c>
      <c r="Y734" s="20">
        <v>7.5048210038304836E-2</v>
      </c>
      <c r="AA734" s="20">
        <v>5.2292154689475602E-2</v>
      </c>
      <c r="AB734" s="20">
        <v>4.6333262065619073E-2</v>
      </c>
      <c r="AC734" s="20">
        <v>6.5520966139569162E-2</v>
      </c>
      <c r="AD734" s="20">
        <v>7.2984724189617253E-2</v>
      </c>
      <c r="AF734" s="20">
        <v>5.3744478335894179E-2</v>
      </c>
      <c r="AG734" s="20">
        <v>7.7241771693303748E-2</v>
      </c>
      <c r="AI734" s="20">
        <v>4.2834581938202297E-2</v>
      </c>
      <c r="AJ734" s="20">
        <v>6.2401196175804113E-2</v>
      </c>
      <c r="AK734" s="20">
        <v>4.196182626979466E-2</v>
      </c>
      <c r="AL734" s="20">
        <v>8.6184225011383397E-2</v>
      </c>
      <c r="AM734" s="20">
        <v>6.6756957486705501E-2</v>
      </c>
      <c r="AN734" s="20">
        <v>3.4060016367781387E-2</v>
      </c>
      <c r="AO734" s="20">
        <v>8.6914959988374299E-2</v>
      </c>
      <c r="AP734" s="20">
        <v>3.2176107252942628E-2</v>
      </c>
      <c r="AQ734" s="20">
        <v>4.1995606289876267E-2</v>
      </c>
      <c r="AS734" s="20">
        <v>5.7404448648297288E-2</v>
      </c>
      <c r="AT734" s="20">
        <v>8.3814724370327554E-2</v>
      </c>
    </row>
    <row r="735" spans="2:46" x14ac:dyDescent="0.35">
      <c r="B735" s="19" t="s">
        <v>317</v>
      </c>
      <c r="C735" s="20">
        <v>3.6237366013515779E-2</v>
      </c>
      <c r="D735" s="20">
        <v>6.2338422940255593E-2</v>
      </c>
      <c r="E735" s="20">
        <v>5.6942310241011318E-2</v>
      </c>
      <c r="F735" s="20">
        <v>3.8092863509595787E-2</v>
      </c>
      <c r="G735" s="20">
        <v>1.797575942947429E-2</v>
      </c>
      <c r="H735" s="20">
        <v>3.1647095966933853E-2</v>
      </c>
      <c r="I735" s="20">
        <v>1.8426401032948989E-2</v>
      </c>
      <c r="K735" s="20">
        <v>2.911537333619342E-2</v>
      </c>
      <c r="L735" s="20">
        <v>4.3338643964629602E-2</v>
      </c>
      <c r="N735" s="20">
        <v>3.7518542458592319E-2</v>
      </c>
      <c r="O735" s="20">
        <v>3.0218232979863299E-2</v>
      </c>
      <c r="P735" s="20">
        <v>3.4528516150500822E-2</v>
      </c>
      <c r="Q735" s="20">
        <v>6.5215031108677879E-2</v>
      </c>
      <c r="R735" s="20">
        <v>3.4023791021124322E-2</v>
      </c>
      <c r="S735" s="20">
        <v>2.5976580974706159E-2</v>
      </c>
      <c r="T735" s="20">
        <v>3.5584894424329112E-2</v>
      </c>
      <c r="U735" s="20">
        <v>3.9966338521424567E-2</v>
      </c>
      <c r="V735" s="20">
        <v>6.9000961400892916E-2</v>
      </c>
      <c r="W735" s="20">
        <v>3.06118357261384E-2</v>
      </c>
      <c r="X735" s="20">
        <v>1.548015677769243E-2</v>
      </c>
      <c r="Y735" s="20">
        <v>9.2869461133105648E-3</v>
      </c>
      <c r="AA735" s="20">
        <v>3.4418418552777587E-2</v>
      </c>
      <c r="AB735" s="20">
        <v>2.7105161185739909E-2</v>
      </c>
      <c r="AC735" s="20">
        <v>3.9473149837043878E-2</v>
      </c>
      <c r="AD735" s="20">
        <v>4.5088767193016861E-2</v>
      </c>
      <c r="AF735" s="20">
        <v>3.0988909676537089E-2</v>
      </c>
      <c r="AG735" s="20">
        <v>5.7364016103026237E-2</v>
      </c>
      <c r="AI735" s="20">
        <v>1.9585140560670362E-2</v>
      </c>
      <c r="AJ735" s="20">
        <v>3.8113842034235151E-2</v>
      </c>
      <c r="AK735" s="20">
        <v>1.420097365393925E-2</v>
      </c>
      <c r="AL735" s="20">
        <v>3.6829640244858082E-2</v>
      </c>
      <c r="AM735" s="20">
        <v>3.9858857312602108E-2</v>
      </c>
      <c r="AN735" s="20">
        <v>3.5649289684419987E-2</v>
      </c>
      <c r="AO735" s="20">
        <v>5.0485013562388048E-2</v>
      </c>
      <c r="AP735" s="20">
        <v>2.8280492866949201E-2</v>
      </c>
      <c r="AQ735" s="20">
        <v>6.8132924773462E-2</v>
      </c>
      <c r="AS735" s="20">
        <v>3.3747202586158223E-2</v>
      </c>
      <c r="AT735" s="20">
        <v>8.3294470618854116E-2</v>
      </c>
    </row>
    <row r="736" spans="2:46" x14ac:dyDescent="0.35">
      <c r="B736" s="19" t="s">
        <v>197</v>
      </c>
      <c r="C736" s="20">
        <v>5.3567065726317753E-2</v>
      </c>
      <c r="D736" s="20">
        <v>5.9781863787806998E-2</v>
      </c>
      <c r="E736" s="20">
        <v>1.087196649558245E-2</v>
      </c>
      <c r="F736" s="20">
        <v>5.7364269913473792E-2</v>
      </c>
      <c r="G736" s="20">
        <v>5.5735900489558857E-2</v>
      </c>
      <c r="H736" s="20">
        <v>3.5599516885969379E-2</v>
      </c>
      <c r="I736" s="20">
        <v>9.1210322956745749E-2</v>
      </c>
      <c r="K736" s="20">
        <v>4.2419725114266928E-2</v>
      </c>
      <c r="L736" s="20">
        <v>6.466918316331545E-2</v>
      </c>
      <c r="N736" s="20">
        <v>3.2570507588877612E-2</v>
      </c>
      <c r="O736" s="20">
        <v>1.6171534265064059E-2</v>
      </c>
      <c r="P736" s="20">
        <v>5.4089728385241113E-2</v>
      </c>
      <c r="Q736" s="20">
        <v>1.1761694028406921E-2</v>
      </c>
      <c r="R736" s="20">
        <v>2.138115329898645E-2</v>
      </c>
      <c r="S736" s="20">
        <v>0.1026908556154922</v>
      </c>
      <c r="T736" s="20">
        <v>3.984464369646145E-2</v>
      </c>
      <c r="U736" s="20">
        <v>7.1977383898444547E-2</v>
      </c>
      <c r="V736" s="20">
        <v>6.1684179936466632E-2</v>
      </c>
      <c r="W736" s="20">
        <v>6.9722585533490075E-2</v>
      </c>
      <c r="X736" s="20">
        <v>5.828116127519134E-2</v>
      </c>
      <c r="Y736" s="20">
        <v>5.2858286486239942E-2</v>
      </c>
      <c r="AA736" s="20">
        <v>2.941506052935149E-2</v>
      </c>
      <c r="AB736" s="20">
        <v>5.9948162260668021E-2</v>
      </c>
      <c r="AC736" s="20">
        <v>4.186667938908907E-2</v>
      </c>
      <c r="AD736" s="20">
        <v>8.3642647467518871E-2</v>
      </c>
      <c r="AF736" s="20">
        <v>5.6090029893491183E-2</v>
      </c>
      <c r="AG736" s="20">
        <v>4.4860832069817398E-2</v>
      </c>
      <c r="AI736" s="20">
        <v>4.1684281147282239E-2</v>
      </c>
      <c r="AJ736" s="20">
        <v>2.603267915073006E-2</v>
      </c>
      <c r="AK736" s="20">
        <v>7.6149135237514182E-2</v>
      </c>
      <c r="AL736" s="20">
        <v>4.1490502419821142E-2</v>
      </c>
      <c r="AM736" s="20">
        <v>3.0562509052124039E-2</v>
      </c>
      <c r="AN736" s="20">
        <v>3.5912749399880713E-2</v>
      </c>
      <c r="AO736" s="20">
        <v>0.12611703774663871</v>
      </c>
      <c r="AP736" s="20">
        <v>0.15558228270338451</v>
      </c>
      <c r="AQ736" s="20">
        <v>3.6463444019670881E-2</v>
      </c>
      <c r="AS736" s="20">
        <v>4.3399985215043943E-2</v>
      </c>
      <c r="AT736" s="20">
        <v>0.2456963717364046</v>
      </c>
    </row>
    <row r="738" spans="2:46" ht="116" x14ac:dyDescent="0.35">
      <c r="B738" s="17" t="s">
        <v>321</v>
      </c>
    </row>
    <row r="739" spans="2:46" x14ac:dyDescent="0.35">
      <c r="B739" s="18" t="s">
        <v>16</v>
      </c>
    </row>
    <row r="740" spans="2:46" x14ac:dyDescent="0.35">
      <c r="B740" s="19" t="s">
        <v>313</v>
      </c>
      <c r="C740" s="20">
        <v>0.30440315719265981</v>
      </c>
      <c r="D740" s="20">
        <v>0.21563453911152569</v>
      </c>
      <c r="E740" s="20">
        <v>0.30051841941348728</v>
      </c>
      <c r="F740" s="20">
        <v>0.25125686923926838</v>
      </c>
      <c r="G740" s="20">
        <v>0.31565147014243738</v>
      </c>
      <c r="H740" s="20">
        <v>0.37484498610716688</v>
      </c>
      <c r="I740" s="20">
        <v>0.35358408678526282</v>
      </c>
      <c r="K740" s="20">
        <v>0.27763234426463018</v>
      </c>
      <c r="L740" s="20">
        <v>0.33078437021851698</v>
      </c>
      <c r="N740" s="20">
        <v>0.30606594340536197</v>
      </c>
      <c r="O740" s="20">
        <v>0.32536281051139632</v>
      </c>
      <c r="P740" s="20">
        <v>0.30665539066748232</v>
      </c>
      <c r="Q740" s="20">
        <v>0.25951292747391952</v>
      </c>
      <c r="R740" s="20">
        <v>0.35428217724213829</v>
      </c>
      <c r="S740" s="20">
        <v>0.3168178010525074</v>
      </c>
      <c r="T740" s="20">
        <v>0.266006018121768</v>
      </c>
      <c r="U740" s="20">
        <v>0.29808704203380421</v>
      </c>
      <c r="V740" s="20">
        <v>0.3310322155704486</v>
      </c>
      <c r="W740" s="20">
        <v>0.3025971685553131</v>
      </c>
      <c r="X740" s="20">
        <v>0.23402174499103859</v>
      </c>
      <c r="Y740" s="20">
        <v>0.30225180872113871</v>
      </c>
      <c r="AA740" s="20">
        <v>0.33314374358846699</v>
      </c>
      <c r="AB740" s="20">
        <v>0.33493904647368938</v>
      </c>
      <c r="AC740" s="20">
        <v>0.2863008352400972</v>
      </c>
      <c r="AD740" s="20">
        <v>0.25956869528443488</v>
      </c>
      <c r="AF740" s="20">
        <v>0.30737382807328678</v>
      </c>
      <c r="AG740" s="20">
        <v>0.28993921240367959</v>
      </c>
      <c r="AI740" s="20">
        <v>0.34775245840400992</v>
      </c>
      <c r="AJ740" s="20">
        <v>0.332906940531915</v>
      </c>
      <c r="AK740" s="20">
        <v>0.26479594692190173</v>
      </c>
      <c r="AL740" s="20">
        <v>0.3306701426721721</v>
      </c>
      <c r="AM740" s="20">
        <v>0.3024389647629353</v>
      </c>
      <c r="AN740" s="20">
        <v>0.2509825104319624</v>
      </c>
      <c r="AO740" s="20">
        <v>0.26296232328668412</v>
      </c>
      <c r="AP740" s="20">
        <v>0.24499247052416159</v>
      </c>
      <c r="AQ740" s="20">
        <v>0.26712712227154112</v>
      </c>
      <c r="AS740" s="20">
        <v>0.31421438704735788</v>
      </c>
      <c r="AT740" s="20">
        <v>0.1189984305360378</v>
      </c>
    </row>
    <row r="741" spans="2:46" x14ac:dyDescent="0.35">
      <c r="B741" s="19" t="s">
        <v>314</v>
      </c>
      <c r="C741" s="20">
        <v>0.34580261863558459</v>
      </c>
      <c r="D741" s="20">
        <v>0.30791827693977453</v>
      </c>
      <c r="E741" s="20">
        <v>0.3187160803812501</v>
      </c>
      <c r="F741" s="20">
        <v>0.34161436326503769</v>
      </c>
      <c r="G741" s="20">
        <v>0.39775118555119549</v>
      </c>
      <c r="H741" s="20">
        <v>0.33095426263869271</v>
      </c>
      <c r="I741" s="20">
        <v>0.36427593857248519</v>
      </c>
      <c r="K741" s="20">
        <v>0.36618196590299901</v>
      </c>
      <c r="L741" s="20">
        <v>0.32639319206124878</v>
      </c>
      <c r="N741" s="20">
        <v>0.37684671561087968</v>
      </c>
      <c r="O741" s="20">
        <v>0.41431834150574981</v>
      </c>
      <c r="P741" s="20">
        <v>0.30986841379454499</v>
      </c>
      <c r="Q741" s="20">
        <v>0.38299877557122958</v>
      </c>
      <c r="R741" s="20">
        <v>0.33769602083886219</v>
      </c>
      <c r="S741" s="20">
        <v>0.31244404391215552</v>
      </c>
      <c r="T741" s="20">
        <v>0.33427265361606862</v>
      </c>
      <c r="U741" s="20">
        <v>0.3409215625697361</v>
      </c>
      <c r="V741" s="20">
        <v>0.29319463415533009</v>
      </c>
      <c r="W741" s="20">
        <v>0.35317987785687599</v>
      </c>
      <c r="X741" s="20">
        <v>0.40081089131513292</v>
      </c>
      <c r="Y741" s="20">
        <v>0.37144284365448088</v>
      </c>
      <c r="AA741" s="20">
        <v>0.38501374548894901</v>
      </c>
      <c r="AB741" s="20">
        <v>0.3517396263455197</v>
      </c>
      <c r="AC741" s="20">
        <v>0.32736877884357918</v>
      </c>
      <c r="AD741" s="20">
        <v>0.31254046223594811</v>
      </c>
      <c r="AF741" s="20">
        <v>0.35345550578701102</v>
      </c>
      <c r="AG741" s="20">
        <v>0.3208091177394875</v>
      </c>
      <c r="AI741" s="20">
        <v>0.3363218961317303</v>
      </c>
      <c r="AJ741" s="20">
        <v>0.37825209916453412</v>
      </c>
      <c r="AK741" s="20">
        <v>0.35836555089751648</v>
      </c>
      <c r="AL741" s="20">
        <v>0.29380480658866248</v>
      </c>
      <c r="AM741" s="20">
        <v>0.37579014652640957</v>
      </c>
      <c r="AN741" s="20">
        <v>0.36693427012767621</v>
      </c>
      <c r="AO741" s="20">
        <v>0.27697216193927993</v>
      </c>
      <c r="AP741" s="20">
        <v>0.29954034238696908</v>
      </c>
      <c r="AQ741" s="20">
        <v>0.34507101286207931</v>
      </c>
      <c r="AS741" s="20">
        <v>0.35690628641762889</v>
      </c>
      <c r="AT741" s="20">
        <v>0.1359744400581486</v>
      </c>
    </row>
    <row r="742" spans="2:46" x14ac:dyDescent="0.35">
      <c r="B742" s="19" t="s">
        <v>315</v>
      </c>
      <c r="C742" s="20">
        <v>0.19849746204336649</v>
      </c>
      <c r="D742" s="20">
        <v>0.23147876607076981</v>
      </c>
      <c r="E742" s="20">
        <v>0.21249761356968691</v>
      </c>
      <c r="F742" s="20">
        <v>0.25264013125561519</v>
      </c>
      <c r="G742" s="20">
        <v>0.1734225874459053</v>
      </c>
      <c r="H742" s="20">
        <v>0.1747330361078771</v>
      </c>
      <c r="I742" s="20">
        <v>0.15741706498048641</v>
      </c>
      <c r="K742" s="20">
        <v>0.2173671745877582</v>
      </c>
      <c r="L742" s="20">
        <v>0.17984222563866051</v>
      </c>
      <c r="N742" s="20">
        <v>0.20189197284937119</v>
      </c>
      <c r="O742" s="20">
        <v>0.1145310113767417</v>
      </c>
      <c r="P742" s="20">
        <v>0.22114442512446841</v>
      </c>
      <c r="Q742" s="20">
        <v>0.18007469974001711</v>
      </c>
      <c r="R742" s="20">
        <v>0.1706774282152585</v>
      </c>
      <c r="S742" s="20">
        <v>0.20650208739503659</v>
      </c>
      <c r="T742" s="20">
        <v>0.2302582863349267</v>
      </c>
      <c r="U742" s="20">
        <v>0.18671230627450619</v>
      </c>
      <c r="V742" s="20">
        <v>0.1789035892812178</v>
      </c>
      <c r="W742" s="20">
        <v>0.2247684569954673</v>
      </c>
      <c r="X742" s="20">
        <v>0.21884170498177269</v>
      </c>
      <c r="Y742" s="20">
        <v>0.2068059804137703</v>
      </c>
      <c r="AA742" s="20">
        <v>0.16899476659015211</v>
      </c>
      <c r="AB742" s="20">
        <v>0.1735983172049895</v>
      </c>
      <c r="AC742" s="20">
        <v>0.22334041476783301</v>
      </c>
      <c r="AD742" s="20">
        <v>0.23237560280625161</v>
      </c>
      <c r="AF742" s="20">
        <v>0.19910373927791231</v>
      </c>
      <c r="AG742" s="20">
        <v>0.19601587238343091</v>
      </c>
      <c r="AI742" s="20">
        <v>0.17809264010536219</v>
      </c>
      <c r="AJ742" s="20">
        <v>0.16514452213046421</v>
      </c>
      <c r="AK742" s="20">
        <v>0.2473187793908613</v>
      </c>
      <c r="AL742" s="20">
        <v>0.20955527718659769</v>
      </c>
      <c r="AM742" s="20">
        <v>0.18752218750922511</v>
      </c>
      <c r="AN742" s="20">
        <v>0.26340872389525211</v>
      </c>
      <c r="AO742" s="20">
        <v>0.25426806809801261</v>
      </c>
      <c r="AP742" s="20">
        <v>0.20412719572194241</v>
      </c>
      <c r="AQ742" s="20">
        <v>0.23359661989672451</v>
      </c>
      <c r="AS742" s="20">
        <v>0.19242463514762689</v>
      </c>
      <c r="AT742" s="20">
        <v>0.31325685788999758</v>
      </c>
    </row>
    <row r="743" spans="2:46" x14ac:dyDescent="0.35">
      <c r="B743" s="19" t="s">
        <v>316</v>
      </c>
      <c r="C743" s="20">
        <v>5.79645843719419E-2</v>
      </c>
      <c r="D743" s="20">
        <v>0.12531321471210899</v>
      </c>
      <c r="E743" s="20">
        <v>8.4611254739493186E-2</v>
      </c>
      <c r="F743" s="20">
        <v>7.5034303406078209E-2</v>
      </c>
      <c r="G743" s="20">
        <v>2.261136579303245E-2</v>
      </c>
      <c r="H743" s="20">
        <v>5.5993624197444657E-2</v>
      </c>
      <c r="I743" s="20">
        <v>7.5688486240665176E-3</v>
      </c>
      <c r="K743" s="20">
        <v>5.8203312705221347E-2</v>
      </c>
      <c r="L743" s="20">
        <v>5.6851777853949619E-2</v>
      </c>
      <c r="N743" s="20">
        <v>3.7615824965670078E-2</v>
      </c>
      <c r="O743" s="20">
        <v>0.1008009110538492</v>
      </c>
      <c r="P743" s="20">
        <v>6.3239514225978177E-2</v>
      </c>
      <c r="Q743" s="20">
        <v>3.1491167692617353E-2</v>
      </c>
      <c r="R743" s="20">
        <v>5.9960457181952809E-2</v>
      </c>
      <c r="S743" s="20">
        <v>4.0711640079582292E-2</v>
      </c>
      <c r="T743" s="20">
        <v>7.4244636840844563E-2</v>
      </c>
      <c r="U743" s="20">
        <v>0.10832452525564031</v>
      </c>
      <c r="V743" s="20">
        <v>7.744613553854314E-2</v>
      </c>
      <c r="W743" s="20">
        <v>2.3061775895852749E-2</v>
      </c>
      <c r="X743" s="20">
        <v>5.1552188566282492E-2</v>
      </c>
      <c r="Y743" s="20">
        <v>4.8767568493554452E-2</v>
      </c>
      <c r="AA743" s="20">
        <v>5.6430450147332799E-2</v>
      </c>
      <c r="AB743" s="20">
        <v>3.8914204473732013E-2</v>
      </c>
      <c r="AC743" s="20">
        <v>7.3228999511278203E-2</v>
      </c>
      <c r="AD743" s="20">
        <v>6.6375895326859349E-2</v>
      </c>
      <c r="AF743" s="20">
        <v>5.1229628177859553E-2</v>
      </c>
      <c r="AG743" s="20">
        <v>8.5308933297633505E-2</v>
      </c>
      <c r="AI743" s="20">
        <v>5.1069365603980468E-2</v>
      </c>
      <c r="AJ743" s="20">
        <v>5.8578659950229442E-2</v>
      </c>
      <c r="AK743" s="20">
        <v>3.4181645317937277E-2</v>
      </c>
      <c r="AL743" s="20">
        <v>8.4780881009827974E-2</v>
      </c>
      <c r="AM743" s="20">
        <v>5.5429975618327167E-2</v>
      </c>
      <c r="AN743" s="20">
        <v>1.6901392622592552E-2</v>
      </c>
      <c r="AO743" s="20">
        <v>5.3797679133491087E-2</v>
      </c>
      <c r="AP743" s="20">
        <v>4.9441411684242167E-2</v>
      </c>
      <c r="AQ743" s="20">
        <v>9.8226482561049114E-2</v>
      </c>
      <c r="AS743" s="20">
        <v>5.4276209599208078E-2</v>
      </c>
      <c r="AT743" s="20">
        <v>0.12766452277654861</v>
      </c>
    </row>
    <row r="744" spans="2:46" x14ac:dyDescent="0.35">
      <c r="B744" s="19" t="s">
        <v>317</v>
      </c>
      <c r="C744" s="20">
        <v>3.4728211579806469E-2</v>
      </c>
      <c r="D744" s="20">
        <v>5.9629888888486048E-2</v>
      </c>
      <c r="E744" s="20">
        <v>5.684425670952413E-2</v>
      </c>
      <c r="F744" s="20">
        <v>2.171188583433916E-2</v>
      </c>
      <c r="G744" s="20">
        <v>2.8036210808898749E-2</v>
      </c>
      <c r="H744" s="20">
        <v>2.8190567793797149E-2</v>
      </c>
      <c r="I744" s="20">
        <v>2.0591149712923251E-2</v>
      </c>
      <c r="K744" s="20">
        <v>3.5152123349620423E-2</v>
      </c>
      <c r="L744" s="20">
        <v>3.4455342553277438E-2</v>
      </c>
      <c r="N744" s="20">
        <v>3.0932418137779388E-2</v>
      </c>
      <c r="O744" s="20">
        <v>1.523932037023455E-2</v>
      </c>
      <c r="P744" s="20">
        <v>4.4054782884104998E-2</v>
      </c>
      <c r="Q744" s="20">
        <v>7.3950994663385977E-2</v>
      </c>
      <c r="R744" s="20">
        <v>4.5968257575482757E-2</v>
      </c>
      <c r="S744" s="20">
        <v>2.151267444953716E-2</v>
      </c>
      <c r="T744" s="20">
        <v>4.1695312869660529E-2</v>
      </c>
      <c r="U744" s="20">
        <v>3.05595436910348E-2</v>
      </c>
      <c r="V744" s="20">
        <v>4.3783569194097469E-2</v>
      </c>
      <c r="W744" s="20">
        <v>3.02671463029308E-2</v>
      </c>
      <c r="X744" s="20">
        <v>2.6080497320073139E-2</v>
      </c>
      <c r="Y744" s="20">
        <v>1.9206509863377141E-2</v>
      </c>
      <c r="AA744" s="20">
        <v>2.4492152357293379E-2</v>
      </c>
      <c r="AB744" s="20">
        <v>3.7335086001899123E-2</v>
      </c>
      <c r="AC744" s="20">
        <v>3.1029779426431189E-2</v>
      </c>
      <c r="AD744" s="20">
        <v>4.6545165769350492E-2</v>
      </c>
      <c r="AF744" s="20">
        <v>2.8048144722502381E-2</v>
      </c>
      <c r="AG744" s="20">
        <v>5.932330293562988E-2</v>
      </c>
      <c r="AI744" s="20">
        <v>1.8939121626848701E-2</v>
      </c>
      <c r="AJ744" s="20">
        <v>3.6237383256567141E-2</v>
      </c>
      <c r="AK744" s="20">
        <v>1.9840283458511451E-2</v>
      </c>
      <c r="AL744" s="20">
        <v>3.676995351773573E-2</v>
      </c>
      <c r="AM744" s="20">
        <v>4.0604392733839249E-2</v>
      </c>
      <c r="AN744" s="20">
        <v>4.9554437832911621E-2</v>
      </c>
      <c r="AO744" s="20">
        <v>2.3831394969596031E-2</v>
      </c>
      <c r="AP744" s="20">
        <v>5.6393141020843147E-2</v>
      </c>
      <c r="AQ744" s="20">
        <v>3.3416675229660728E-2</v>
      </c>
      <c r="AS744" s="20">
        <v>3.1980576515614249E-2</v>
      </c>
      <c r="AT744" s="20">
        <v>8.6650807989549203E-2</v>
      </c>
    </row>
    <row r="745" spans="2:46" x14ac:dyDescent="0.35">
      <c r="B745" s="19" t="s">
        <v>197</v>
      </c>
      <c r="C745" s="20">
        <v>5.8603966176640723E-2</v>
      </c>
      <c r="D745" s="20">
        <v>6.0025314277335033E-2</v>
      </c>
      <c r="E745" s="20">
        <v>2.6812375186558449E-2</v>
      </c>
      <c r="F745" s="20">
        <v>5.77424469996611E-2</v>
      </c>
      <c r="G745" s="20">
        <v>6.2527180258530712E-2</v>
      </c>
      <c r="H745" s="20">
        <v>3.5283523155021569E-2</v>
      </c>
      <c r="I745" s="20">
        <v>9.6562911324775846E-2</v>
      </c>
      <c r="K745" s="20">
        <v>4.5463079189771043E-2</v>
      </c>
      <c r="L745" s="20">
        <v>7.167309167434649E-2</v>
      </c>
      <c r="N745" s="20">
        <v>4.664712503093766E-2</v>
      </c>
      <c r="O745" s="20">
        <v>2.9747605182028451E-2</v>
      </c>
      <c r="P745" s="20">
        <v>5.5037473303420792E-2</v>
      </c>
      <c r="Q745" s="20">
        <v>7.1971434858830521E-2</v>
      </c>
      <c r="R745" s="20">
        <v>3.141565894630538E-2</v>
      </c>
      <c r="S745" s="20">
        <v>0.1020117531111811</v>
      </c>
      <c r="T745" s="20">
        <v>5.3523092216731703E-2</v>
      </c>
      <c r="U745" s="20">
        <v>3.5395020175278548E-2</v>
      </c>
      <c r="V745" s="20">
        <v>7.5639856260362695E-2</v>
      </c>
      <c r="W745" s="20">
        <v>6.6125574393560038E-2</v>
      </c>
      <c r="X745" s="20">
        <v>6.869297282570011E-2</v>
      </c>
      <c r="Y745" s="20">
        <v>5.1525288853678228E-2</v>
      </c>
      <c r="AA745" s="20">
        <v>3.1925141827805682E-2</v>
      </c>
      <c r="AB745" s="20">
        <v>6.3473719500170209E-2</v>
      </c>
      <c r="AC745" s="20">
        <v>5.8731192210781352E-2</v>
      </c>
      <c r="AD745" s="20">
        <v>8.2594178577155411E-2</v>
      </c>
      <c r="AF745" s="20">
        <v>6.0789153961427853E-2</v>
      </c>
      <c r="AG745" s="20">
        <v>4.8603561240138683E-2</v>
      </c>
      <c r="AI745" s="20">
        <v>6.7824518128068487E-2</v>
      </c>
      <c r="AJ745" s="20">
        <v>2.8880394966290211E-2</v>
      </c>
      <c r="AK745" s="20">
        <v>7.5497794013271724E-2</v>
      </c>
      <c r="AL745" s="20">
        <v>4.441893902500401E-2</v>
      </c>
      <c r="AM745" s="20">
        <v>3.8214332849263608E-2</v>
      </c>
      <c r="AN745" s="20">
        <v>5.2218665089604967E-2</v>
      </c>
      <c r="AO745" s="20">
        <v>0.12816837257293659</v>
      </c>
      <c r="AP745" s="20">
        <v>0.14550543866184151</v>
      </c>
      <c r="AQ745" s="20">
        <v>2.2562087178945121E-2</v>
      </c>
      <c r="AS745" s="20">
        <v>5.0197905272563993E-2</v>
      </c>
      <c r="AT745" s="20">
        <v>0.21745494074971811</v>
      </c>
    </row>
    <row r="747" spans="2:46" ht="116" x14ac:dyDescent="0.35">
      <c r="B747" s="17" t="s">
        <v>322</v>
      </c>
    </row>
    <row r="748" spans="2:46" x14ac:dyDescent="0.35">
      <c r="B748" s="18" t="s">
        <v>16</v>
      </c>
    </row>
    <row r="749" spans="2:46" x14ac:dyDescent="0.35">
      <c r="B749" s="19" t="s">
        <v>313</v>
      </c>
      <c r="C749" s="20">
        <v>0.25945322162901141</v>
      </c>
      <c r="D749" s="20">
        <v>0.23490418571150121</v>
      </c>
      <c r="E749" s="20">
        <v>0.27288825668229522</v>
      </c>
      <c r="F749" s="20">
        <v>0.2491340432238531</v>
      </c>
      <c r="G749" s="20">
        <v>0.25181151155942189</v>
      </c>
      <c r="H749" s="20">
        <v>0.24987980047378289</v>
      </c>
      <c r="I749" s="20">
        <v>0.28592849189307129</v>
      </c>
      <c r="K749" s="20">
        <v>0.2377291487507748</v>
      </c>
      <c r="L749" s="20">
        <v>0.2796888297390116</v>
      </c>
      <c r="N749" s="20">
        <v>0.32645912743920902</v>
      </c>
      <c r="O749" s="20">
        <v>0.26363732205743518</v>
      </c>
      <c r="P749" s="20">
        <v>0.27840056312054151</v>
      </c>
      <c r="Q749" s="20">
        <v>0.22298096540931109</v>
      </c>
      <c r="R749" s="20">
        <v>0.27904770728729922</v>
      </c>
      <c r="S749" s="20">
        <v>0.2370153111405667</v>
      </c>
      <c r="T749" s="20">
        <v>0.21587352725781919</v>
      </c>
      <c r="U749" s="20">
        <v>0.30091184576022301</v>
      </c>
      <c r="V749" s="20">
        <v>0.24482775920575359</v>
      </c>
      <c r="W749" s="20">
        <v>0.2646927947184482</v>
      </c>
      <c r="X749" s="20">
        <v>0.20263722250942501</v>
      </c>
      <c r="Y749" s="20">
        <v>0.25091830603189169</v>
      </c>
      <c r="AA749" s="20">
        <v>0.29166245941771252</v>
      </c>
      <c r="AB749" s="20">
        <v>0.26638436073998373</v>
      </c>
      <c r="AC749" s="20">
        <v>0.24864109764125941</v>
      </c>
      <c r="AD749" s="20">
        <v>0.22871813873346111</v>
      </c>
      <c r="AF749" s="20">
        <v>0.25926648652860163</v>
      </c>
      <c r="AG749" s="20">
        <v>0.25845683597355817</v>
      </c>
      <c r="AI749" s="20">
        <v>0.31185202950003299</v>
      </c>
      <c r="AJ749" s="20">
        <v>0.26696605300091952</v>
      </c>
      <c r="AK749" s="20">
        <v>0.2101254519363652</v>
      </c>
      <c r="AL749" s="20">
        <v>0.31013303030426459</v>
      </c>
      <c r="AM749" s="20">
        <v>0.24777163740936151</v>
      </c>
      <c r="AN749" s="20">
        <v>0.30746169236554249</v>
      </c>
      <c r="AO749" s="20">
        <v>0.21310106257660899</v>
      </c>
      <c r="AP749" s="20">
        <v>0.2042430224387464</v>
      </c>
      <c r="AQ749" s="20">
        <v>0.24263475512481181</v>
      </c>
      <c r="AS749" s="20">
        <v>0.2672513517000209</v>
      </c>
      <c r="AT749" s="20">
        <v>0.1120904347347699</v>
      </c>
    </row>
    <row r="750" spans="2:46" x14ac:dyDescent="0.35">
      <c r="B750" s="19" t="s">
        <v>314</v>
      </c>
      <c r="C750" s="20">
        <v>0.36659807597362293</v>
      </c>
      <c r="D750" s="20">
        <v>0.29686538246051491</v>
      </c>
      <c r="E750" s="20">
        <v>0.34984362053607387</v>
      </c>
      <c r="F750" s="20">
        <v>0.37299302954216601</v>
      </c>
      <c r="G750" s="20">
        <v>0.39426967144142078</v>
      </c>
      <c r="H750" s="20">
        <v>0.4240838643048892</v>
      </c>
      <c r="I750" s="20">
        <v>0.36051462088862951</v>
      </c>
      <c r="K750" s="20">
        <v>0.37126849056371908</v>
      </c>
      <c r="L750" s="20">
        <v>0.36149530212729852</v>
      </c>
      <c r="N750" s="20">
        <v>0.38035038071512339</v>
      </c>
      <c r="O750" s="20">
        <v>0.35268723792191031</v>
      </c>
      <c r="P750" s="20">
        <v>0.36793310409178509</v>
      </c>
      <c r="Q750" s="20">
        <v>0.41714672851631318</v>
      </c>
      <c r="R750" s="20">
        <v>0.40444782019275732</v>
      </c>
      <c r="S750" s="20">
        <v>0.38783681660597452</v>
      </c>
      <c r="T750" s="20">
        <v>0.38077656814047028</v>
      </c>
      <c r="U750" s="20">
        <v>0.28738158550441878</v>
      </c>
      <c r="V750" s="20">
        <v>0.34677911417965429</v>
      </c>
      <c r="W750" s="20">
        <v>0.36671032184036112</v>
      </c>
      <c r="X750" s="20">
        <v>0.34641762595891279</v>
      </c>
      <c r="Y750" s="20">
        <v>0.38571124011131003</v>
      </c>
      <c r="AA750" s="20">
        <v>0.40720967813052722</v>
      </c>
      <c r="AB750" s="20">
        <v>0.36346405575618812</v>
      </c>
      <c r="AC750" s="20">
        <v>0.3422262903225789</v>
      </c>
      <c r="AD750" s="20">
        <v>0.3464558707880096</v>
      </c>
      <c r="AF750" s="20">
        <v>0.37035010833393489</v>
      </c>
      <c r="AG750" s="20">
        <v>0.35738851613333139</v>
      </c>
      <c r="AI750" s="20">
        <v>0.34383954519408849</v>
      </c>
      <c r="AJ750" s="20">
        <v>0.41203679585002317</v>
      </c>
      <c r="AK750" s="20">
        <v>0.41574563823974903</v>
      </c>
      <c r="AL750" s="20">
        <v>0.31578947153346693</v>
      </c>
      <c r="AM750" s="20">
        <v>0.39049761587486848</v>
      </c>
      <c r="AN750" s="20">
        <v>0.3238332049538763</v>
      </c>
      <c r="AO750" s="20">
        <v>0.29083916258392928</v>
      </c>
      <c r="AP750" s="20">
        <v>0.34079590559189987</v>
      </c>
      <c r="AQ750" s="20">
        <v>0.3382751288045967</v>
      </c>
      <c r="AS750" s="20">
        <v>0.3772055287449611</v>
      </c>
      <c r="AT750" s="20">
        <v>0.16614696936222781</v>
      </c>
    </row>
    <row r="751" spans="2:46" x14ac:dyDescent="0.35">
      <c r="B751" s="19" t="s">
        <v>315</v>
      </c>
      <c r="C751" s="20">
        <v>0.218264111820649</v>
      </c>
      <c r="D751" s="20">
        <v>0.25702974140191298</v>
      </c>
      <c r="E751" s="20">
        <v>0.19793323643117189</v>
      </c>
      <c r="F751" s="20">
        <v>0.2474154713543632</v>
      </c>
      <c r="G751" s="20">
        <v>0.20392075110418509</v>
      </c>
      <c r="H751" s="20">
        <v>0.21715749629972431</v>
      </c>
      <c r="I751" s="20">
        <v>0.19756284616598541</v>
      </c>
      <c r="K751" s="20">
        <v>0.24263729418928759</v>
      </c>
      <c r="L751" s="20">
        <v>0.19535198705194759</v>
      </c>
      <c r="N751" s="20">
        <v>0.16222666629519469</v>
      </c>
      <c r="O751" s="20">
        <v>0.2390996834201706</v>
      </c>
      <c r="P751" s="20">
        <v>0.2110275694736273</v>
      </c>
      <c r="Q751" s="20">
        <v>0.22966771077416931</v>
      </c>
      <c r="R751" s="20">
        <v>0.1741273148274225</v>
      </c>
      <c r="S751" s="20">
        <v>0.21261254248867381</v>
      </c>
      <c r="T751" s="20">
        <v>0.23432808454522769</v>
      </c>
      <c r="U751" s="20">
        <v>0.2675847386460537</v>
      </c>
      <c r="V751" s="20">
        <v>0.21633733189073309</v>
      </c>
      <c r="W751" s="20">
        <v>0.18600510799080699</v>
      </c>
      <c r="X751" s="20">
        <v>0.31475286163032962</v>
      </c>
      <c r="Y751" s="20">
        <v>0.2276677655765072</v>
      </c>
      <c r="AA751" s="20">
        <v>0.18220497161412669</v>
      </c>
      <c r="AB751" s="20">
        <v>0.21120867111504671</v>
      </c>
      <c r="AC751" s="20">
        <v>0.24995817605665521</v>
      </c>
      <c r="AD751" s="20">
        <v>0.2356759645244115</v>
      </c>
      <c r="AF751" s="20">
        <v>0.2207642500258713</v>
      </c>
      <c r="AG751" s="20">
        <v>0.20676817473991621</v>
      </c>
      <c r="AI751" s="20">
        <v>0.2272890389427431</v>
      </c>
      <c r="AJ751" s="20">
        <v>0.185084020831423</v>
      </c>
      <c r="AK751" s="20">
        <v>0.21144447902237609</v>
      </c>
      <c r="AL751" s="20">
        <v>0.23640674483763319</v>
      </c>
      <c r="AM751" s="20">
        <v>0.22431797598807701</v>
      </c>
      <c r="AN751" s="20">
        <v>0.24729054781880511</v>
      </c>
      <c r="AO751" s="20">
        <v>0.27436388032943809</v>
      </c>
      <c r="AP751" s="20">
        <v>0.17974865382345179</v>
      </c>
      <c r="AQ751" s="20">
        <v>0.25086203737438628</v>
      </c>
      <c r="AS751" s="20">
        <v>0.2132450107751484</v>
      </c>
      <c r="AT751" s="20">
        <v>0.31311104448703719</v>
      </c>
    </row>
    <row r="752" spans="2:46" x14ac:dyDescent="0.35">
      <c r="B752" s="19" t="s">
        <v>316</v>
      </c>
      <c r="C752" s="20">
        <v>6.2399232514057032E-2</v>
      </c>
      <c r="D752" s="20">
        <v>9.6507178083939674E-2</v>
      </c>
      <c r="E752" s="20">
        <v>9.0756649413190435E-2</v>
      </c>
      <c r="F752" s="20">
        <v>5.9357280346091362E-2</v>
      </c>
      <c r="G752" s="20">
        <v>5.1369781431128879E-2</v>
      </c>
      <c r="H752" s="20">
        <v>4.8354792421204877E-2</v>
      </c>
      <c r="I752" s="20">
        <v>3.75095933168259E-2</v>
      </c>
      <c r="K752" s="20">
        <v>6.8136612774886557E-2</v>
      </c>
      <c r="L752" s="20">
        <v>5.7050541062416332E-2</v>
      </c>
      <c r="N752" s="20">
        <v>6.2251216397307768E-2</v>
      </c>
      <c r="O752" s="20">
        <v>8.5214037856345431E-2</v>
      </c>
      <c r="P752" s="20">
        <v>6.8569073832790345E-2</v>
      </c>
      <c r="Q752" s="20">
        <v>4.154021329587973E-2</v>
      </c>
      <c r="R752" s="20">
        <v>7.2752321177511972E-2</v>
      </c>
      <c r="S752" s="20">
        <v>1.6900148047647771E-2</v>
      </c>
      <c r="T752" s="20">
        <v>0.1044239429280652</v>
      </c>
      <c r="U752" s="20">
        <v>5.4364151231123828E-2</v>
      </c>
      <c r="V752" s="20">
        <v>5.2248225721103853E-2</v>
      </c>
      <c r="W752" s="20">
        <v>7.6723137532380845E-2</v>
      </c>
      <c r="X752" s="20">
        <v>6.3819838877813617E-2</v>
      </c>
      <c r="Y752" s="20">
        <v>5.7765679509188532E-2</v>
      </c>
      <c r="AA752" s="20">
        <v>6.2016840714050413E-2</v>
      </c>
      <c r="AB752" s="20">
        <v>6.1052418233396348E-2</v>
      </c>
      <c r="AC752" s="20">
        <v>7.1740703096072111E-2</v>
      </c>
      <c r="AD752" s="20">
        <v>5.6395384098069393E-2</v>
      </c>
      <c r="AF752" s="20">
        <v>6.0436798410706677E-2</v>
      </c>
      <c r="AG752" s="20">
        <v>6.8967979121373271E-2</v>
      </c>
      <c r="AI752" s="20">
        <v>4.9678069920363242E-2</v>
      </c>
      <c r="AJ752" s="20">
        <v>6.3023914208123574E-2</v>
      </c>
      <c r="AK752" s="20">
        <v>5.7952905171553937E-2</v>
      </c>
      <c r="AL752" s="20">
        <v>4.6851595921719912E-2</v>
      </c>
      <c r="AM752" s="20">
        <v>7.1269498987870772E-2</v>
      </c>
      <c r="AN752" s="20">
        <v>3.2512061197916303E-2</v>
      </c>
      <c r="AO752" s="20">
        <v>7.2025865109843115E-2</v>
      </c>
      <c r="AP752" s="20">
        <v>7.4774774142209094E-2</v>
      </c>
      <c r="AQ752" s="20">
        <v>6.9531276107859266E-2</v>
      </c>
      <c r="AS752" s="20">
        <v>6.103349320104659E-2</v>
      </c>
      <c r="AT752" s="20">
        <v>8.8207875035223773E-2</v>
      </c>
    </row>
    <row r="753" spans="2:46" x14ac:dyDescent="0.35">
      <c r="B753" s="19" t="s">
        <v>317</v>
      </c>
      <c r="C753" s="20">
        <v>3.892335917203027E-2</v>
      </c>
      <c r="D753" s="20">
        <v>5.7903405394576758E-2</v>
      </c>
      <c r="E753" s="20">
        <v>7.7887622793915368E-2</v>
      </c>
      <c r="F753" s="20">
        <v>2.671677619137235E-2</v>
      </c>
      <c r="G753" s="20">
        <v>3.2123751292987689E-2</v>
      </c>
      <c r="H753" s="20">
        <v>2.7498559977276859E-2</v>
      </c>
      <c r="I753" s="20">
        <v>1.7791397037936751E-2</v>
      </c>
      <c r="K753" s="20">
        <v>3.6874635134169102E-2</v>
      </c>
      <c r="L753" s="20">
        <v>4.1081874799138253E-2</v>
      </c>
      <c r="N753" s="20">
        <v>3.079724324061079E-2</v>
      </c>
      <c r="O753" s="20">
        <v>5.9361718744138453E-2</v>
      </c>
      <c r="P753" s="20">
        <v>3.7544914268521669E-2</v>
      </c>
      <c r="Q753" s="20">
        <v>4.4019341473245897E-2</v>
      </c>
      <c r="R753" s="20">
        <v>3.8028670083273049E-2</v>
      </c>
      <c r="S753" s="20">
        <v>4.2501969122202957E-2</v>
      </c>
      <c r="T753" s="20">
        <v>1.8366739624724709E-2</v>
      </c>
      <c r="U753" s="20">
        <v>3.392845352171036E-2</v>
      </c>
      <c r="V753" s="20">
        <v>6.6826562270789577E-2</v>
      </c>
      <c r="W753" s="20">
        <v>3.6033026536563283E-2</v>
      </c>
      <c r="X753" s="20">
        <v>2.7681202317177502E-2</v>
      </c>
      <c r="Y753" s="20">
        <v>2.8465706927687622E-2</v>
      </c>
      <c r="AA753" s="20">
        <v>3.1490227096488563E-2</v>
      </c>
      <c r="AB753" s="20">
        <v>3.4921733084947323E-2</v>
      </c>
      <c r="AC753" s="20">
        <v>3.8759071377874058E-2</v>
      </c>
      <c r="AD753" s="20">
        <v>5.0750820137511622E-2</v>
      </c>
      <c r="AF753" s="20">
        <v>3.5146393403671407E-2</v>
      </c>
      <c r="AG753" s="20">
        <v>5.4389103955710227E-2</v>
      </c>
      <c r="AI753" s="20">
        <v>2.2512267910973899E-2</v>
      </c>
      <c r="AJ753" s="20">
        <v>3.6613944808254778E-2</v>
      </c>
      <c r="AK753" s="20">
        <v>3.59830658517378E-2</v>
      </c>
      <c r="AL753" s="20">
        <v>5.604205288111487E-2</v>
      </c>
      <c r="AM753" s="20">
        <v>3.2054996309164287E-2</v>
      </c>
      <c r="AN753" s="20">
        <v>5.208668754364313E-2</v>
      </c>
      <c r="AO753" s="20">
        <v>3.5901192974748967E-2</v>
      </c>
      <c r="AP753" s="20">
        <v>4.3061980582645598E-2</v>
      </c>
      <c r="AQ753" s="20">
        <v>7.6595612958727161E-2</v>
      </c>
      <c r="AS753" s="20">
        <v>3.4859797518240261E-2</v>
      </c>
      <c r="AT753" s="20">
        <v>0.1157132773403932</v>
      </c>
    </row>
    <row r="754" spans="2:46" x14ac:dyDescent="0.35">
      <c r="B754" s="19" t="s">
        <v>197</v>
      </c>
      <c r="C754" s="20">
        <v>5.4361998890629308E-2</v>
      </c>
      <c r="D754" s="20">
        <v>5.6790106947554361E-2</v>
      </c>
      <c r="E754" s="20">
        <v>1.069061414335311E-2</v>
      </c>
      <c r="F754" s="20">
        <v>4.4383399342153927E-2</v>
      </c>
      <c r="G754" s="20">
        <v>6.6504533170855681E-2</v>
      </c>
      <c r="H754" s="20">
        <v>3.3025486523121941E-2</v>
      </c>
      <c r="I754" s="20">
        <v>0.100693050697551</v>
      </c>
      <c r="K754" s="20">
        <v>4.3353818587162772E-2</v>
      </c>
      <c r="L754" s="20">
        <v>6.5331465220187582E-2</v>
      </c>
      <c r="N754" s="20">
        <v>3.7915365912554198E-2</v>
      </c>
      <c r="O754" s="20">
        <v>0</v>
      </c>
      <c r="P754" s="20">
        <v>3.6524775212733868E-2</v>
      </c>
      <c r="Q754" s="20">
        <v>4.4645040531080843E-2</v>
      </c>
      <c r="R754" s="20">
        <v>3.1596166431736093E-2</v>
      </c>
      <c r="S754" s="20">
        <v>0.1031332125949342</v>
      </c>
      <c r="T754" s="20">
        <v>4.6231137503692947E-2</v>
      </c>
      <c r="U754" s="20">
        <v>5.5829225336470459E-2</v>
      </c>
      <c r="V754" s="20">
        <v>7.2981006731965364E-2</v>
      </c>
      <c r="W754" s="20">
        <v>6.9835611381439622E-2</v>
      </c>
      <c r="X754" s="20">
        <v>4.4691248706341419E-2</v>
      </c>
      <c r="Y754" s="20">
        <v>4.9471301843414757E-2</v>
      </c>
      <c r="AA754" s="20">
        <v>2.5415823027094591E-2</v>
      </c>
      <c r="AB754" s="20">
        <v>6.2968761070437751E-2</v>
      </c>
      <c r="AC754" s="20">
        <v>4.8674661505560532E-2</v>
      </c>
      <c r="AD754" s="20">
        <v>8.2003821718536776E-2</v>
      </c>
      <c r="AF754" s="20">
        <v>5.4035963297214183E-2</v>
      </c>
      <c r="AG754" s="20">
        <v>5.402939007611051E-2</v>
      </c>
      <c r="AI754" s="20">
        <v>4.4829048531798192E-2</v>
      </c>
      <c r="AJ754" s="20">
        <v>3.6275271301255879E-2</v>
      </c>
      <c r="AK754" s="20">
        <v>6.8748459778218043E-2</v>
      </c>
      <c r="AL754" s="20">
        <v>3.4777104521800523E-2</v>
      </c>
      <c r="AM754" s="20">
        <v>3.4088275430657927E-2</v>
      </c>
      <c r="AN754" s="20">
        <v>3.6815806120216517E-2</v>
      </c>
      <c r="AO754" s="20">
        <v>0.1137688364254316</v>
      </c>
      <c r="AP754" s="20">
        <v>0.1573756634210472</v>
      </c>
      <c r="AQ754" s="20">
        <v>2.210118962961866E-2</v>
      </c>
      <c r="AS754" s="20">
        <v>4.6404818060582678E-2</v>
      </c>
      <c r="AT754" s="20">
        <v>0.2047303990403479</v>
      </c>
    </row>
    <row r="756" spans="2:46" ht="116" x14ac:dyDescent="0.35">
      <c r="B756" s="17" t="s">
        <v>323</v>
      </c>
    </row>
    <row r="757" spans="2:46" x14ac:dyDescent="0.35">
      <c r="B757" s="18" t="s">
        <v>16</v>
      </c>
    </row>
    <row r="758" spans="2:46" x14ac:dyDescent="0.35">
      <c r="B758" s="19" t="s">
        <v>313</v>
      </c>
      <c r="C758" s="20">
        <v>0.25676695345134559</v>
      </c>
      <c r="D758" s="20">
        <v>0.22886312238648679</v>
      </c>
      <c r="E758" s="20">
        <v>0.26198521440861111</v>
      </c>
      <c r="F758" s="20">
        <v>0.24289218146738101</v>
      </c>
      <c r="G758" s="20">
        <v>0.254033662116042</v>
      </c>
      <c r="H758" s="20">
        <v>0.26987151932442133</v>
      </c>
      <c r="I758" s="20">
        <v>0.27584655965211841</v>
      </c>
      <c r="K758" s="20">
        <v>0.23303592511375329</v>
      </c>
      <c r="L758" s="20">
        <v>0.28098141230701051</v>
      </c>
      <c r="N758" s="20">
        <v>0.24791907195312479</v>
      </c>
      <c r="O758" s="20">
        <v>0.23925038905332641</v>
      </c>
      <c r="P758" s="20">
        <v>0.24021571106890041</v>
      </c>
      <c r="Q758" s="20">
        <v>0.26809925767977111</v>
      </c>
      <c r="R758" s="20">
        <v>0.29710401161148331</v>
      </c>
      <c r="S758" s="20">
        <v>0.27803638113970569</v>
      </c>
      <c r="T758" s="20">
        <v>0.20308576097411821</v>
      </c>
      <c r="U758" s="20">
        <v>0.27136756796242772</v>
      </c>
      <c r="V758" s="20">
        <v>0.26912210476132209</v>
      </c>
      <c r="W758" s="20">
        <v>0.2526482585558833</v>
      </c>
      <c r="X758" s="20">
        <v>0.2172457348967323</v>
      </c>
      <c r="Y758" s="20">
        <v>0.25634627153983852</v>
      </c>
      <c r="AA758" s="20">
        <v>0.26476388815954149</v>
      </c>
      <c r="AB758" s="20">
        <v>0.25535559756139931</v>
      </c>
      <c r="AC758" s="20">
        <v>0.2497198487795424</v>
      </c>
      <c r="AD758" s="20">
        <v>0.25659127306066593</v>
      </c>
      <c r="AF758" s="20">
        <v>0.25348953023967419</v>
      </c>
      <c r="AG758" s="20">
        <v>0.26994214924444049</v>
      </c>
      <c r="AI758" s="20">
        <v>0.28627636162485048</v>
      </c>
      <c r="AJ758" s="20">
        <v>0.27396154088053382</v>
      </c>
      <c r="AK758" s="20">
        <v>0.19417373368032961</v>
      </c>
      <c r="AL758" s="20">
        <v>0.30026295727976338</v>
      </c>
      <c r="AM758" s="20">
        <v>0.2787073646139151</v>
      </c>
      <c r="AN758" s="20">
        <v>0.20890896436869211</v>
      </c>
      <c r="AO758" s="20">
        <v>0.19145753527784681</v>
      </c>
      <c r="AP758" s="20">
        <v>0.2271911312592628</v>
      </c>
      <c r="AQ758" s="20">
        <v>0.1946704055521411</v>
      </c>
      <c r="AS758" s="20">
        <v>0.26470835855678032</v>
      </c>
      <c r="AT758" s="20">
        <v>0.1066966702505515</v>
      </c>
    </row>
    <row r="759" spans="2:46" x14ac:dyDescent="0.35">
      <c r="B759" s="19" t="s">
        <v>314</v>
      </c>
      <c r="C759" s="20">
        <v>0.36120649635663699</v>
      </c>
      <c r="D759" s="20">
        <v>0.30203826310032739</v>
      </c>
      <c r="E759" s="20">
        <v>0.34708347431852271</v>
      </c>
      <c r="F759" s="20">
        <v>0.34796524012436941</v>
      </c>
      <c r="G759" s="20">
        <v>0.3677326550699454</v>
      </c>
      <c r="H759" s="20">
        <v>0.38686363138095792</v>
      </c>
      <c r="I759" s="20">
        <v>0.40036727640036268</v>
      </c>
      <c r="K759" s="20">
        <v>0.37676069069565288</v>
      </c>
      <c r="L759" s="20">
        <v>0.34545461864559962</v>
      </c>
      <c r="N759" s="20">
        <v>0.40619093110829679</v>
      </c>
      <c r="O759" s="20">
        <v>0.33119022577665669</v>
      </c>
      <c r="P759" s="20">
        <v>0.35304146094920119</v>
      </c>
      <c r="Q759" s="20">
        <v>0.39136517054877479</v>
      </c>
      <c r="R759" s="20">
        <v>0.33966998373238733</v>
      </c>
      <c r="S759" s="20">
        <v>0.33801845030922711</v>
      </c>
      <c r="T759" s="20">
        <v>0.44769505445122498</v>
      </c>
      <c r="U759" s="20">
        <v>0.32441409571639201</v>
      </c>
      <c r="V759" s="20">
        <v>0.31820152159822912</v>
      </c>
      <c r="W759" s="20">
        <v>0.37064330938988638</v>
      </c>
      <c r="X759" s="20">
        <v>0.34604382652269811</v>
      </c>
      <c r="Y759" s="20">
        <v>0.40039092962203499</v>
      </c>
      <c r="AA759" s="20">
        <v>0.41014082734593982</v>
      </c>
      <c r="AB759" s="20">
        <v>0.35986098271552142</v>
      </c>
      <c r="AC759" s="20">
        <v>0.35072499190672912</v>
      </c>
      <c r="AD759" s="20">
        <v>0.318922370895177</v>
      </c>
      <c r="AF759" s="20">
        <v>0.36379187151850101</v>
      </c>
      <c r="AG759" s="20">
        <v>0.35238356914069358</v>
      </c>
      <c r="AI759" s="20">
        <v>0.38910055084288531</v>
      </c>
      <c r="AJ759" s="20">
        <v>0.40796681648635069</v>
      </c>
      <c r="AK759" s="20">
        <v>0.3927847841732412</v>
      </c>
      <c r="AL759" s="20">
        <v>0.33973424771145239</v>
      </c>
      <c r="AM759" s="20">
        <v>0.35429711018317622</v>
      </c>
      <c r="AN759" s="20">
        <v>0.43052181742995049</v>
      </c>
      <c r="AO759" s="20">
        <v>0.26393414226724032</v>
      </c>
      <c r="AP759" s="20">
        <v>0.28578068504423643</v>
      </c>
      <c r="AQ759" s="20">
        <v>0.34098865666181638</v>
      </c>
      <c r="AS759" s="20">
        <v>0.37199780626616691</v>
      </c>
      <c r="AT759" s="20">
        <v>0.1572810054983006</v>
      </c>
    </row>
    <row r="760" spans="2:46" x14ac:dyDescent="0.35">
      <c r="B760" s="19" t="s">
        <v>315</v>
      </c>
      <c r="C760" s="20">
        <v>0.2083524227512539</v>
      </c>
      <c r="D760" s="20">
        <v>0.2310180411749862</v>
      </c>
      <c r="E760" s="20">
        <v>0.22424972372632701</v>
      </c>
      <c r="F760" s="20">
        <v>0.23518164636417449</v>
      </c>
      <c r="G760" s="20">
        <v>0.22685602739515209</v>
      </c>
      <c r="H760" s="20">
        <v>0.19542266051285459</v>
      </c>
      <c r="I760" s="20">
        <v>0.15224260984510651</v>
      </c>
      <c r="K760" s="20">
        <v>0.2298255808396239</v>
      </c>
      <c r="L760" s="20">
        <v>0.18731671357341309</v>
      </c>
      <c r="N760" s="20">
        <v>0.19901123875267079</v>
      </c>
      <c r="O760" s="20">
        <v>0.2851907213335183</v>
      </c>
      <c r="P760" s="20">
        <v>0.21987120036539379</v>
      </c>
      <c r="Q760" s="20">
        <v>0.20692350084827421</v>
      </c>
      <c r="R760" s="20">
        <v>0.21559301218271421</v>
      </c>
      <c r="S760" s="20">
        <v>0.18968400877297209</v>
      </c>
      <c r="T760" s="20">
        <v>0.21537553703007331</v>
      </c>
      <c r="U760" s="20">
        <v>0.1897953389225715</v>
      </c>
      <c r="V760" s="20">
        <v>0.1970202717316456</v>
      </c>
      <c r="W760" s="20">
        <v>0.19665285793023971</v>
      </c>
      <c r="X760" s="20">
        <v>0.23195405525038101</v>
      </c>
      <c r="Y760" s="20">
        <v>0.22095094415516719</v>
      </c>
      <c r="AA760" s="20">
        <v>0.17428809551844571</v>
      </c>
      <c r="AB760" s="20">
        <v>0.2144182174569256</v>
      </c>
      <c r="AC760" s="20">
        <v>0.2341301184229013</v>
      </c>
      <c r="AD760" s="20">
        <v>0.21504848337323201</v>
      </c>
      <c r="AF760" s="20">
        <v>0.21660628576997429</v>
      </c>
      <c r="AG760" s="20">
        <v>0.17328770158808299</v>
      </c>
      <c r="AI760" s="20">
        <v>0.1805475505773505</v>
      </c>
      <c r="AJ760" s="20">
        <v>0.17252966187592431</v>
      </c>
      <c r="AK760" s="20">
        <v>0.23028325541936159</v>
      </c>
      <c r="AL760" s="20">
        <v>0.21275130783805901</v>
      </c>
      <c r="AM760" s="20">
        <v>0.21397365807788249</v>
      </c>
      <c r="AN760" s="20">
        <v>0.22092389334852511</v>
      </c>
      <c r="AO760" s="20">
        <v>0.28485733611528352</v>
      </c>
      <c r="AP760" s="20">
        <v>0.20562591382806519</v>
      </c>
      <c r="AQ760" s="20">
        <v>0.25779059471645682</v>
      </c>
      <c r="AS760" s="20">
        <v>0.20253795387157919</v>
      </c>
      <c r="AT760" s="20">
        <v>0.31822957671206192</v>
      </c>
    </row>
    <row r="761" spans="2:46" x14ac:dyDescent="0.35">
      <c r="B761" s="19" t="s">
        <v>316</v>
      </c>
      <c r="C761" s="20">
        <v>7.2746524890720046E-2</v>
      </c>
      <c r="D761" s="20">
        <v>0.13426830400279219</v>
      </c>
      <c r="E761" s="20">
        <v>0.10864481101796861</v>
      </c>
      <c r="F761" s="20">
        <v>6.6943998387188633E-2</v>
      </c>
      <c r="G761" s="20">
        <v>5.2725875947902158E-2</v>
      </c>
      <c r="H761" s="20">
        <v>7.3422993957409116E-2</v>
      </c>
      <c r="I761" s="20">
        <v>2.313109775322042E-2</v>
      </c>
      <c r="K761" s="20">
        <v>7.1717738661475586E-2</v>
      </c>
      <c r="L761" s="20">
        <v>7.293138978695278E-2</v>
      </c>
      <c r="N761" s="20">
        <v>5.5264050060336363E-2</v>
      </c>
      <c r="O761" s="20">
        <v>5.5415204162142101E-2</v>
      </c>
      <c r="P761" s="20">
        <v>7.9170545826692348E-2</v>
      </c>
      <c r="Q761" s="20">
        <v>6.2667548030916523E-2</v>
      </c>
      <c r="R761" s="20">
        <v>9.0642920245221942E-2</v>
      </c>
      <c r="S761" s="20">
        <v>5.5410308834421537E-2</v>
      </c>
      <c r="T761" s="20">
        <v>6.444884340416715E-2</v>
      </c>
      <c r="U761" s="20">
        <v>0.10960936470726319</v>
      </c>
      <c r="V761" s="20">
        <v>8.3446399764389931E-2</v>
      </c>
      <c r="W761" s="20">
        <v>6.2820235951842635E-2</v>
      </c>
      <c r="X761" s="20">
        <v>9.3053924396337459E-2</v>
      </c>
      <c r="Y761" s="20">
        <v>3.9762184910824117E-2</v>
      </c>
      <c r="AA761" s="20">
        <v>7.8708562676133784E-2</v>
      </c>
      <c r="AB761" s="20">
        <v>5.6295225148806763E-2</v>
      </c>
      <c r="AC761" s="20">
        <v>8.2222145542921746E-2</v>
      </c>
      <c r="AD761" s="20">
        <v>7.480609148406564E-2</v>
      </c>
      <c r="AF761" s="20">
        <v>6.7383279695548248E-2</v>
      </c>
      <c r="AG761" s="20">
        <v>9.2858176269502032E-2</v>
      </c>
      <c r="AI761" s="20">
        <v>5.8187674467267282E-2</v>
      </c>
      <c r="AJ761" s="20">
        <v>7.8477646208798033E-2</v>
      </c>
      <c r="AK761" s="20">
        <v>0.1008807932584013</v>
      </c>
      <c r="AL761" s="20">
        <v>6.8770632753489158E-2</v>
      </c>
      <c r="AM761" s="20">
        <v>7.0737782003960067E-2</v>
      </c>
      <c r="AN761" s="20">
        <v>1.4944786770796661E-2</v>
      </c>
      <c r="AO761" s="20">
        <v>6.289052763674402E-2</v>
      </c>
      <c r="AP761" s="20">
        <v>7.7672797948091954E-2</v>
      </c>
      <c r="AQ761" s="20">
        <v>9.799051145581375E-2</v>
      </c>
      <c r="AS761" s="20">
        <v>7.3530973757399101E-2</v>
      </c>
      <c r="AT761" s="20">
        <v>5.7922641457484381E-2</v>
      </c>
    </row>
    <row r="762" spans="2:46" x14ac:dyDescent="0.35">
      <c r="B762" s="19" t="s">
        <v>317</v>
      </c>
      <c r="C762" s="20">
        <v>3.3610583557149527E-2</v>
      </c>
      <c r="D762" s="20">
        <v>6.0408759041794623E-2</v>
      </c>
      <c r="E762" s="20">
        <v>3.6528414208015808E-2</v>
      </c>
      <c r="F762" s="20">
        <v>3.2375497238806422E-2</v>
      </c>
      <c r="G762" s="20">
        <v>3.3587534736137251E-2</v>
      </c>
      <c r="H762" s="20">
        <v>2.8212457909935481E-2</v>
      </c>
      <c r="I762" s="20">
        <v>1.8021910359009762E-2</v>
      </c>
      <c r="K762" s="20">
        <v>2.948473440884208E-2</v>
      </c>
      <c r="L762" s="20">
        <v>3.7775680241769458E-2</v>
      </c>
      <c r="N762" s="20">
        <v>4.193245199399237E-2</v>
      </c>
      <c r="O762" s="20">
        <v>2.8054885705746161E-2</v>
      </c>
      <c r="P762" s="20">
        <v>2.629806564830553E-2</v>
      </c>
      <c r="Q762" s="20">
        <v>2.3109105181262721E-2</v>
      </c>
      <c r="R762" s="20">
        <v>2.5408079491625411E-2</v>
      </c>
      <c r="S762" s="20">
        <v>3.3653391795247838E-2</v>
      </c>
      <c r="T762" s="20">
        <v>1.4526602000049269E-2</v>
      </c>
      <c r="U762" s="20">
        <v>5.1898770988721067E-2</v>
      </c>
      <c r="V762" s="20">
        <v>5.2078515592465097E-2</v>
      </c>
      <c r="W762" s="20">
        <v>3.3273523092884102E-2</v>
      </c>
      <c r="X762" s="20">
        <v>2.113650171567346E-2</v>
      </c>
      <c r="Y762" s="20">
        <v>2.52979124012906E-2</v>
      </c>
      <c r="AA762" s="20">
        <v>2.3479761090760991E-2</v>
      </c>
      <c r="AB762" s="20">
        <v>2.9218442482120091E-2</v>
      </c>
      <c r="AC762" s="20">
        <v>2.8762364491191211E-2</v>
      </c>
      <c r="AD762" s="20">
        <v>5.3600859678273848E-2</v>
      </c>
      <c r="AF762" s="20">
        <v>2.8263349897641701E-2</v>
      </c>
      <c r="AG762" s="20">
        <v>5.5067280882358009E-2</v>
      </c>
      <c r="AI762" s="20">
        <v>2.6668764013485981E-2</v>
      </c>
      <c r="AJ762" s="20">
        <v>2.838197977717942E-2</v>
      </c>
      <c r="AK762" s="20">
        <v>1.3167074611522471E-2</v>
      </c>
      <c r="AL762" s="20">
        <v>4.7009133874240987E-2</v>
      </c>
      <c r="AM762" s="20">
        <v>3.7935926518919937E-2</v>
      </c>
      <c r="AN762" s="20">
        <v>6.8928840199513494E-2</v>
      </c>
      <c r="AO762" s="20">
        <v>4.6153145158124173E-2</v>
      </c>
      <c r="AP762" s="20">
        <v>1.4889998466508439E-2</v>
      </c>
      <c r="AQ762" s="20">
        <v>4.8753683979646141E-2</v>
      </c>
      <c r="AS762" s="20">
        <v>3.080140379272606E-2</v>
      </c>
      <c r="AT762" s="20">
        <v>8.6696202186586357E-2</v>
      </c>
    </row>
    <row r="763" spans="2:46" x14ac:dyDescent="0.35">
      <c r="B763" s="19" t="s">
        <v>197</v>
      </c>
      <c r="C763" s="20">
        <v>6.7317018992893732E-2</v>
      </c>
      <c r="D763" s="20">
        <v>4.3403510293612849E-2</v>
      </c>
      <c r="E763" s="20">
        <v>2.150836232055478E-2</v>
      </c>
      <c r="F763" s="20">
        <v>7.4641436418079909E-2</v>
      </c>
      <c r="G763" s="20">
        <v>6.5064244734821156E-2</v>
      </c>
      <c r="H763" s="20">
        <v>4.6206736914421773E-2</v>
      </c>
      <c r="I763" s="20">
        <v>0.13039054599018221</v>
      </c>
      <c r="K763" s="20">
        <v>5.9175330280652319E-2</v>
      </c>
      <c r="L763" s="20">
        <v>7.5540185445254523E-2</v>
      </c>
      <c r="N763" s="20">
        <v>4.9682256131578811E-2</v>
      </c>
      <c r="O763" s="20">
        <v>6.0898573968610328E-2</v>
      </c>
      <c r="P763" s="20">
        <v>8.1403016141506412E-2</v>
      </c>
      <c r="Q763" s="20">
        <v>4.7835417711000708E-2</v>
      </c>
      <c r="R763" s="20">
        <v>3.1581992736567893E-2</v>
      </c>
      <c r="S763" s="20">
        <v>0.1051974591484257</v>
      </c>
      <c r="T763" s="20">
        <v>5.486820214036732E-2</v>
      </c>
      <c r="U763" s="20">
        <v>5.2914861702624681E-2</v>
      </c>
      <c r="V763" s="20">
        <v>8.0131186551948036E-2</v>
      </c>
      <c r="W763" s="20">
        <v>8.3961815079263882E-2</v>
      </c>
      <c r="X763" s="20">
        <v>9.0565957218177742E-2</v>
      </c>
      <c r="Y763" s="20">
        <v>5.7251757370844363E-2</v>
      </c>
      <c r="AA763" s="20">
        <v>4.8618865209178248E-2</v>
      </c>
      <c r="AB763" s="20">
        <v>8.4851534635226752E-2</v>
      </c>
      <c r="AC763" s="20">
        <v>5.4440530856714277E-2</v>
      </c>
      <c r="AD763" s="20">
        <v>8.1030921508585541E-2</v>
      </c>
      <c r="AF763" s="20">
        <v>7.0465682878660563E-2</v>
      </c>
      <c r="AG763" s="20">
        <v>5.6461122874922741E-2</v>
      </c>
      <c r="AI763" s="20">
        <v>5.9219098474160473E-2</v>
      </c>
      <c r="AJ763" s="20">
        <v>3.8682354771213748E-2</v>
      </c>
      <c r="AK763" s="20">
        <v>6.8710358857143924E-2</v>
      </c>
      <c r="AL763" s="20">
        <v>3.1471720542994998E-2</v>
      </c>
      <c r="AM763" s="20">
        <v>4.434815860214638E-2</v>
      </c>
      <c r="AN763" s="20">
        <v>5.5771697882522037E-2</v>
      </c>
      <c r="AO763" s="20">
        <v>0.1507073135447613</v>
      </c>
      <c r="AP763" s="20">
        <v>0.18883947345383509</v>
      </c>
      <c r="AQ763" s="20">
        <v>5.9806147634125638E-2</v>
      </c>
      <c r="AS763" s="20">
        <v>5.6423503755348353E-2</v>
      </c>
      <c r="AT763" s="20">
        <v>0.27317390389501522</v>
      </c>
    </row>
    <row r="765" spans="2:46" ht="116" x14ac:dyDescent="0.35">
      <c r="B765" s="17" t="s">
        <v>324</v>
      </c>
    </row>
    <row r="766" spans="2:46" x14ac:dyDescent="0.35">
      <c r="B766" s="18" t="s">
        <v>16</v>
      </c>
    </row>
    <row r="767" spans="2:46" x14ac:dyDescent="0.35">
      <c r="B767" s="19" t="s">
        <v>313</v>
      </c>
      <c r="C767" s="20">
        <v>0.30435646903839281</v>
      </c>
      <c r="D767" s="20">
        <v>0.2182829460315984</v>
      </c>
      <c r="E767" s="20">
        <v>0.27575440053000588</v>
      </c>
      <c r="F767" s="20">
        <v>0.29138497782981071</v>
      </c>
      <c r="G767" s="20">
        <v>0.31378297971575769</v>
      </c>
      <c r="H767" s="20">
        <v>0.34622823583515672</v>
      </c>
      <c r="I767" s="20">
        <v>0.35974568454073041</v>
      </c>
      <c r="K767" s="20">
        <v>0.28265702938043552</v>
      </c>
      <c r="L767" s="20">
        <v>0.32487068453967122</v>
      </c>
      <c r="N767" s="20">
        <v>0.36339096397950738</v>
      </c>
      <c r="O767" s="20">
        <v>0.32924337433586998</v>
      </c>
      <c r="P767" s="20">
        <v>0.32491416470451512</v>
      </c>
      <c r="Q767" s="20">
        <v>0.36285110134391818</v>
      </c>
      <c r="R767" s="20">
        <v>0.33420560545834332</v>
      </c>
      <c r="S767" s="20">
        <v>0.31081590152206889</v>
      </c>
      <c r="T767" s="20">
        <v>0.22629504018395141</v>
      </c>
      <c r="U767" s="20">
        <v>0.26576034497507522</v>
      </c>
      <c r="V767" s="20">
        <v>0.29829504317742778</v>
      </c>
      <c r="W767" s="20">
        <v>0.29357928047438808</v>
      </c>
      <c r="X767" s="20">
        <v>0.29383350182543522</v>
      </c>
      <c r="Y767" s="20">
        <v>0.29127617206915718</v>
      </c>
      <c r="AA767" s="20">
        <v>0.3398144782747326</v>
      </c>
      <c r="AB767" s="20">
        <v>0.32492741790440199</v>
      </c>
      <c r="AC767" s="20">
        <v>0.280245303814393</v>
      </c>
      <c r="AD767" s="20">
        <v>0.26702480128681289</v>
      </c>
      <c r="AF767" s="20">
        <v>0.30282367153651901</v>
      </c>
      <c r="AG767" s="20">
        <v>0.30738451464719863</v>
      </c>
      <c r="AI767" s="20">
        <v>0.30380334753989452</v>
      </c>
      <c r="AJ767" s="20">
        <v>0.32535175711325942</v>
      </c>
      <c r="AK767" s="20">
        <v>0.2933641583306299</v>
      </c>
      <c r="AL767" s="20">
        <v>0.31892809294194208</v>
      </c>
      <c r="AM767" s="20">
        <v>0.28899293967078737</v>
      </c>
      <c r="AN767" s="20">
        <v>0.31843205187190921</v>
      </c>
      <c r="AO767" s="20">
        <v>0.2692540443219697</v>
      </c>
      <c r="AP767" s="20">
        <v>0.2918609440739432</v>
      </c>
      <c r="AQ767" s="20">
        <v>0.32365024522595909</v>
      </c>
      <c r="AS767" s="20">
        <v>0.31438987299687482</v>
      </c>
      <c r="AT767" s="20">
        <v>0.11475327495288599</v>
      </c>
    </row>
    <row r="768" spans="2:46" x14ac:dyDescent="0.35">
      <c r="B768" s="19" t="s">
        <v>314</v>
      </c>
      <c r="C768" s="20">
        <v>0.34008588953931801</v>
      </c>
      <c r="D768" s="20">
        <v>0.2690868744597778</v>
      </c>
      <c r="E768" s="20">
        <v>0.36772417164087201</v>
      </c>
      <c r="F768" s="20">
        <v>0.28144290799025368</v>
      </c>
      <c r="G768" s="20">
        <v>0.36159797863599669</v>
      </c>
      <c r="H768" s="20">
        <v>0.360704715479927</v>
      </c>
      <c r="I768" s="20">
        <v>0.38143399126358141</v>
      </c>
      <c r="K768" s="20">
        <v>0.34539747171098939</v>
      </c>
      <c r="L768" s="20">
        <v>0.33524422930263847</v>
      </c>
      <c r="N768" s="20">
        <v>0.33596141851313399</v>
      </c>
      <c r="O768" s="20">
        <v>0.283921829556193</v>
      </c>
      <c r="P768" s="20">
        <v>0.29734243559974288</v>
      </c>
      <c r="Q768" s="20">
        <v>0.32862919064511392</v>
      </c>
      <c r="R768" s="20">
        <v>0.36209723514950082</v>
      </c>
      <c r="S768" s="20">
        <v>0.36764226837621572</v>
      </c>
      <c r="T768" s="20">
        <v>0.3504121720066023</v>
      </c>
      <c r="U768" s="20">
        <v>0.35430243438057119</v>
      </c>
      <c r="V768" s="20">
        <v>0.29657865753326151</v>
      </c>
      <c r="W768" s="20">
        <v>0.37315380610006088</v>
      </c>
      <c r="X768" s="20">
        <v>0.31245134999521851</v>
      </c>
      <c r="Y768" s="20">
        <v>0.36217875537120647</v>
      </c>
      <c r="AA768" s="20">
        <v>0.37609926745623878</v>
      </c>
      <c r="AB768" s="20">
        <v>0.35231958788680029</v>
      </c>
      <c r="AC768" s="20">
        <v>0.31665780607245247</v>
      </c>
      <c r="AD768" s="20">
        <v>0.30806466286714518</v>
      </c>
      <c r="AF768" s="20">
        <v>0.35480529510921588</v>
      </c>
      <c r="AG768" s="20">
        <v>0.28764875232093562</v>
      </c>
      <c r="AI768" s="20">
        <v>0.38047294352653371</v>
      </c>
      <c r="AJ768" s="20">
        <v>0.39076837344209392</v>
      </c>
      <c r="AK768" s="20">
        <v>0.38562788336071729</v>
      </c>
      <c r="AL768" s="20">
        <v>0.27073555641060321</v>
      </c>
      <c r="AM768" s="20">
        <v>0.36959955268045908</v>
      </c>
      <c r="AN768" s="20">
        <v>0.38408066586112599</v>
      </c>
      <c r="AO768" s="20">
        <v>0.27919971513791292</v>
      </c>
      <c r="AP768" s="20">
        <v>0.2390119051602832</v>
      </c>
      <c r="AQ768" s="20">
        <v>0.2125233660372417</v>
      </c>
      <c r="AS768" s="20">
        <v>0.35012234476742748</v>
      </c>
      <c r="AT768" s="20">
        <v>0.15042503501576079</v>
      </c>
    </row>
    <row r="769" spans="2:46" x14ac:dyDescent="0.35">
      <c r="B769" s="19" t="s">
        <v>315</v>
      </c>
      <c r="C769" s="20">
        <v>0.1993483288999614</v>
      </c>
      <c r="D769" s="20">
        <v>0.28277319389063649</v>
      </c>
      <c r="E769" s="20">
        <v>0.20994498872485429</v>
      </c>
      <c r="F769" s="20">
        <v>0.23419906695796261</v>
      </c>
      <c r="G769" s="20">
        <v>0.1804775804123312</v>
      </c>
      <c r="H769" s="20">
        <v>0.18159879664256931</v>
      </c>
      <c r="I769" s="20">
        <v>0.134013352728201</v>
      </c>
      <c r="K769" s="20">
        <v>0.23263840870210439</v>
      </c>
      <c r="L769" s="20">
        <v>0.16653755597916101</v>
      </c>
      <c r="N769" s="20">
        <v>0.17338434541700981</v>
      </c>
      <c r="O769" s="20">
        <v>0.22497262303553439</v>
      </c>
      <c r="P769" s="20">
        <v>0.20091437452892841</v>
      </c>
      <c r="Q769" s="20">
        <v>0.20114110648203551</v>
      </c>
      <c r="R769" s="20">
        <v>0.18676387781002751</v>
      </c>
      <c r="S769" s="20">
        <v>0.17299803174337219</v>
      </c>
      <c r="T769" s="20">
        <v>0.24349212534318601</v>
      </c>
      <c r="U769" s="20">
        <v>0.2170155584716352</v>
      </c>
      <c r="V769" s="20">
        <v>0.21169710025158969</v>
      </c>
      <c r="W769" s="20">
        <v>0.15329175374369511</v>
      </c>
      <c r="X769" s="20">
        <v>0.23549469575225751</v>
      </c>
      <c r="Y769" s="20">
        <v>0.2173876092658866</v>
      </c>
      <c r="AA769" s="20">
        <v>0.16043170620395261</v>
      </c>
      <c r="AB769" s="20">
        <v>0.17736857587051949</v>
      </c>
      <c r="AC769" s="20">
        <v>0.24831054367223909</v>
      </c>
      <c r="AD769" s="20">
        <v>0.22077627645734441</v>
      </c>
      <c r="AF769" s="20">
        <v>0.19517648289112069</v>
      </c>
      <c r="AG769" s="20">
        <v>0.21326055785280129</v>
      </c>
      <c r="AI769" s="20">
        <v>0.20784884959195421</v>
      </c>
      <c r="AJ769" s="20">
        <v>0.156300579169804</v>
      </c>
      <c r="AK769" s="20">
        <v>0.15174397463738579</v>
      </c>
      <c r="AL769" s="20">
        <v>0.2457294549159674</v>
      </c>
      <c r="AM769" s="20">
        <v>0.2065803289215733</v>
      </c>
      <c r="AN769" s="20">
        <v>0.14220494465663749</v>
      </c>
      <c r="AO769" s="20">
        <v>0.25905548188549848</v>
      </c>
      <c r="AP769" s="20">
        <v>0.1997430329505058</v>
      </c>
      <c r="AQ769" s="20">
        <v>0.24594058473759861</v>
      </c>
      <c r="AS769" s="20">
        <v>0.1927017603438187</v>
      </c>
      <c r="AT769" s="20">
        <v>0.32494983295258989</v>
      </c>
    </row>
    <row r="770" spans="2:46" x14ac:dyDescent="0.35">
      <c r="B770" s="19" t="s">
        <v>316</v>
      </c>
      <c r="C770" s="20">
        <v>6.1904482517962281E-2</v>
      </c>
      <c r="D770" s="20">
        <v>0.12261026049951181</v>
      </c>
      <c r="E770" s="20">
        <v>9.3009994009644367E-2</v>
      </c>
      <c r="F770" s="20">
        <v>7.5203765442607165E-2</v>
      </c>
      <c r="G770" s="20">
        <v>3.9075545933578398E-2</v>
      </c>
      <c r="H770" s="20">
        <v>4.1404338717642451E-2</v>
      </c>
      <c r="I770" s="20">
        <v>1.766414012850049E-2</v>
      </c>
      <c r="K770" s="20">
        <v>6.0365238676521167E-2</v>
      </c>
      <c r="L770" s="20">
        <v>6.3658866800649694E-2</v>
      </c>
      <c r="N770" s="20">
        <v>3.1564645468274803E-2</v>
      </c>
      <c r="O770" s="20">
        <v>8.610275467241317E-2</v>
      </c>
      <c r="P770" s="20">
        <v>4.3321507656509502E-2</v>
      </c>
      <c r="Q770" s="20">
        <v>5.0938323496862142E-2</v>
      </c>
      <c r="R770" s="20">
        <v>5.2491645153540101E-2</v>
      </c>
      <c r="S770" s="20">
        <v>4.275883319910171E-2</v>
      </c>
      <c r="T770" s="20">
        <v>7.8163736514267057E-2</v>
      </c>
      <c r="U770" s="20">
        <v>8.2111995513268962E-2</v>
      </c>
      <c r="V770" s="20">
        <v>6.7578848127845259E-2</v>
      </c>
      <c r="W770" s="20">
        <v>7.8605282743690483E-2</v>
      </c>
      <c r="X770" s="20">
        <v>7.1458268118988047E-2</v>
      </c>
      <c r="Y770" s="20">
        <v>5.363151923210184E-2</v>
      </c>
      <c r="AA770" s="20">
        <v>6.5648962871492467E-2</v>
      </c>
      <c r="AB770" s="20">
        <v>4.8939336883921818E-2</v>
      </c>
      <c r="AC770" s="20">
        <v>6.0504120378288173E-2</v>
      </c>
      <c r="AD770" s="20">
        <v>7.2253672493154855E-2</v>
      </c>
      <c r="AF770" s="20">
        <v>5.8427565338249818E-2</v>
      </c>
      <c r="AG770" s="20">
        <v>7.6673991260722954E-2</v>
      </c>
      <c r="AI770" s="20">
        <v>4.1337768432924263E-2</v>
      </c>
      <c r="AJ770" s="20">
        <v>6.5913215152032342E-2</v>
      </c>
      <c r="AK770" s="20">
        <v>6.4328004487384849E-2</v>
      </c>
      <c r="AL770" s="20">
        <v>8.6475246117144147E-2</v>
      </c>
      <c r="AM770" s="20">
        <v>5.3289645335733431E-2</v>
      </c>
      <c r="AN770" s="20">
        <v>3.3425837443466277E-2</v>
      </c>
      <c r="AO770" s="20">
        <v>5.6755321192915098E-2</v>
      </c>
      <c r="AP770" s="20">
        <v>5.3171786327054243E-2</v>
      </c>
      <c r="AQ770" s="20">
        <v>0.1129816579636662</v>
      </c>
      <c r="AS770" s="20">
        <v>6.0102285296886493E-2</v>
      </c>
      <c r="AT770" s="20">
        <v>9.5960955366254597E-2</v>
      </c>
    </row>
    <row r="771" spans="2:46" x14ac:dyDescent="0.35">
      <c r="B771" s="19" t="s">
        <v>317</v>
      </c>
      <c r="C771" s="20">
        <v>3.2011579378870107E-2</v>
      </c>
      <c r="D771" s="20">
        <v>5.1089490604175877E-2</v>
      </c>
      <c r="E771" s="20">
        <v>3.4426822252334142E-2</v>
      </c>
      <c r="F771" s="20">
        <v>3.6069735036982672E-2</v>
      </c>
      <c r="G771" s="20">
        <v>3.1464683316864327E-2</v>
      </c>
      <c r="H771" s="20">
        <v>2.7453127325840331E-2</v>
      </c>
      <c r="I771" s="20">
        <v>1.7537484845417079E-2</v>
      </c>
      <c r="K771" s="20">
        <v>2.9404271543988919E-2</v>
      </c>
      <c r="L771" s="20">
        <v>3.4687438406080323E-2</v>
      </c>
      <c r="N771" s="20">
        <v>4.232335376956866E-2</v>
      </c>
      <c r="O771" s="20">
        <v>4.6011813217960967E-2</v>
      </c>
      <c r="P771" s="20">
        <v>3.3758425394018111E-2</v>
      </c>
      <c r="Q771" s="20">
        <v>3.3524266570240158E-2</v>
      </c>
      <c r="R771" s="20">
        <v>4.6245081000461798E-2</v>
      </c>
      <c r="S771" s="20">
        <v>2.2179765112290219E-2</v>
      </c>
      <c r="T771" s="20">
        <v>2.607511514661669E-2</v>
      </c>
      <c r="U771" s="20">
        <v>2.898901236434813E-2</v>
      </c>
      <c r="V771" s="20">
        <v>4.0721468025157637E-2</v>
      </c>
      <c r="W771" s="20">
        <v>2.438425829099922E-2</v>
      </c>
      <c r="X771" s="20">
        <v>2.9070021999514719E-2</v>
      </c>
      <c r="Y771" s="20">
        <v>1.452989172638464E-2</v>
      </c>
      <c r="AA771" s="20">
        <v>2.2446890082155922E-2</v>
      </c>
      <c r="AB771" s="20">
        <v>2.8093224543880361E-2</v>
      </c>
      <c r="AC771" s="20">
        <v>3.3409246556131547E-2</v>
      </c>
      <c r="AD771" s="20">
        <v>4.5386679135969679E-2</v>
      </c>
      <c r="AF771" s="20">
        <v>2.8051936816911E-2</v>
      </c>
      <c r="AG771" s="20">
        <v>4.8045769160226327E-2</v>
      </c>
      <c r="AI771" s="20">
        <v>1.96098939843641E-2</v>
      </c>
      <c r="AJ771" s="20">
        <v>3.1874283911188309E-2</v>
      </c>
      <c r="AK771" s="20">
        <v>1.3663310314036999E-2</v>
      </c>
      <c r="AL771" s="20">
        <v>4.2449384384035282E-2</v>
      </c>
      <c r="AM771" s="20">
        <v>4.1501337145874971E-2</v>
      </c>
      <c r="AN771" s="20">
        <v>3.3338790481815699E-2</v>
      </c>
      <c r="AO771" s="20">
        <v>2.216814897974792E-2</v>
      </c>
      <c r="AP771" s="20">
        <v>2.2223460259964418E-2</v>
      </c>
      <c r="AQ771" s="20">
        <v>5.4893497162609911E-2</v>
      </c>
      <c r="AS771" s="20">
        <v>2.9642666817857939E-2</v>
      </c>
      <c r="AT771" s="20">
        <v>7.6777382683089493E-2</v>
      </c>
    </row>
    <row r="772" spans="2:46" x14ac:dyDescent="0.35">
      <c r="B772" s="19" t="s">
        <v>197</v>
      </c>
      <c r="C772" s="20">
        <v>6.2293250625495483E-2</v>
      </c>
      <c r="D772" s="20">
        <v>5.6157234514299652E-2</v>
      </c>
      <c r="E772" s="20">
        <v>1.913962284228924E-2</v>
      </c>
      <c r="F772" s="20">
        <v>8.1699546742383042E-2</v>
      </c>
      <c r="G772" s="20">
        <v>7.3601231985471818E-2</v>
      </c>
      <c r="H772" s="20">
        <v>4.2610785998864392E-2</v>
      </c>
      <c r="I772" s="20">
        <v>8.9605346493569701E-2</v>
      </c>
      <c r="K772" s="20">
        <v>4.9537579985960672E-2</v>
      </c>
      <c r="L772" s="20">
        <v>7.5001224971799202E-2</v>
      </c>
      <c r="N772" s="20">
        <v>5.3375272852505068E-2</v>
      </c>
      <c r="O772" s="20">
        <v>2.9747605182028451E-2</v>
      </c>
      <c r="P772" s="20">
        <v>9.974909211628559E-2</v>
      </c>
      <c r="Q772" s="20">
        <v>2.291601146183021E-2</v>
      </c>
      <c r="R772" s="20">
        <v>1.8196555428126399E-2</v>
      </c>
      <c r="S772" s="20">
        <v>8.3605200046951184E-2</v>
      </c>
      <c r="T772" s="20">
        <v>7.5561810805376536E-2</v>
      </c>
      <c r="U772" s="20">
        <v>5.1820654295101257E-2</v>
      </c>
      <c r="V772" s="20">
        <v>8.5128882884717927E-2</v>
      </c>
      <c r="W772" s="20">
        <v>7.6985618647166229E-2</v>
      </c>
      <c r="X772" s="20">
        <v>5.7692162308586023E-2</v>
      </c>
      <c r="Y772" s="20">
        <v>6.0996052335263021E-2</v>
      </c>
      <c r="AA772" s="20">
        <v>3.5558695111427743E-2</v>
      </c>
      <c r="AB772" s="20">
        <v>6.83518569104761E-2</v>
      </c>
      <c r="AC772" s="20">
        <v>6.0872979506495707E-2</v>
      </c>
      <c r="AD772" s="20">
        <v>8.6493907759572969E-2</v>
      </c>
      <c r="AF772" s="20">
        <v>6.0715048307983632E-2</v>
      </c>
      <c r="AG772" s="20">
        <v>6.6986414758115342E-2</v>
      </c>
      <c r="AI772" s="20">
        <v>4.6927196924329402E-2</v>
      </c>
      <c r="AJ772" s="20">
        <v>2.979179121162201E-2</v>
      </c>
      <c r="AK772" s="20">
        <v>9.1272668869845239E-2</v>
      </c>
      <c r="AL772" s="20">
        <v>3.568226523030784E-2</v>
      </c>
      <c r="AM772" s="20">
        <v>4.0036196245571892E-2</v>
      </c>
      <c r="AN772" s="20">
        <v>8.8517709685045229E-2</v>
      </c>
      <c r="AO772" s="20">
        <v>0.11356728848195601</v>
      </c>
      <c r="AP772" s="20">
        <v>0.19398887122824909</v>
      </c>
      <c r="AQ772" s="20">
        <v>5.0010648872924328E-2</v>
      </c>
      <c r="AS772" s="20">
        <v>5.3041069777134478E-2</v>
      </c>
      <c r="AT772" s="20">
        <v>0.23713351902941909</v>
      </c>
    </row>
    <row r="774" spans="2:46" ht="116" x14ac:dyDescent="0.35">
      <c r="B774" s="17" t="s">
        <v>325</v>
      </c>
    </row>
    <row r="775" spans="2:46" x14ac:dyDescent="0.35">
      <c r="B775" s="18" t="s">
        <v>16</v>
      </c>
    </row>
    <row r="776" spans="2:46" x14ac:dyDescent="0.35">
      <c r="B776" s="19" t="s">
        <v>313</v>
      </c>
      <c r="C776" s="20">
        <v>0.25214709036263422</v>
      </c>
      <c r="D776" s="20">
        <v>0.15873277788865381</v>
      </c>
      <c r="E776" s="20">
        <v>0.25894830886225112</v>
      </c>
      <c r="F776" s="20">
        <v>0.21586317038233591</v>
      </c>
      <c r="G776" s="20">
        <v>0.25420487991655349</v>
      </c>
      <c r="H776" s="20">
        <v>0.29774674046278238</v>
      </c>
      <c r="I776" s="20">
        <v>0.30616437937539642</v>
      </c>
      <c r="K776" s="20">
        <v>0.22790432923658149</v>
      </c>
      <c r="L776" s="20">
        <v>0.27684245474851948</v>
      </c>
      <c r="N776" s="20">
        <v>0.28516182339566049</v>
      </c>
      <c r="O776" s="20">
        <v>0.18936991739312631</v>
      </c>
      <c r="P776" s="20">
        <v>0.29226810371975459</v>
      </c>
      <c r="Q776" s="20">
        <v>0.25203418068451888</v>
      </c>
      <c r="R776" s="20">
        <v>0.32636368356107048</v>
      </c>
      <c r="S776" s="20">
        <v>0.20407225120594799</v>
      </c>
      <c r="T776" s="20">
        <v>0.1673864589181091</v>
      </c>
      <c r="U776" s="20">
        <v>0.25699460732410939</v>
      </c>
      <c r="V776" s="20">
        <v>0.24948241702480051</v>
      </c>
      <c r="W776" s="20">
        <v>0.26618757214160588</v>
      </c>
      <c r="X776" s="20">
        <v>0.21957779424370871</v>
      </c>
      <c r="Y776" s="20">
        <v>0.24376949499549599</v>
      </c>
      <c r="AA776" s="20">
        <v>0.25896541995687111</v>
      </c>
      <c r="AB776" s="20">
        <v>0.25746901680977102</v>
      </c>
      <c r="AC776" s="20">
        <v>0.24978987354102641</v>
      </c>
      <c r="AD776" s="20">
        <v>0.24207704059282609</v>
      </c>
      <c r="AF776" s="20">
        <v>0.25729567143792381</v>
      </c>
      <c r="AG776" s="20">
        <v>0.23249859757858829</v>
      </c>
      <c r="AI776" s="20">
        <v>0.2708761898348041</v>
      </c>
      <c r="AJ776" s="20">
        <v>0.27141354844558652</v>
      </c>
      <c r="AK776" s="20">
        <v>0.21648922346532731</v>
      </c>
      <c r="AL776" s="20">
        <v>0.29052003799862458</v>
      </c>
      <c r="AM776" s="20">
        <v>0.259795252731643</v>
      </c>
      <c r="AN776" s="20">
        <v>0.23252906398356729</v>
      </c>
      <c r="AO776" s="20">
        <v>0.2511075198687065</v>
      </c>
      <c r="AP776" s="20">
        <v>0.1727069164229641</v>
      </c>
      <c r="AQ776" s="20">
        <v>0.21147056631121949</v>
      </c>
      <c r="AS776" s="20">
        <v>0.2592690113291729</v>
      </c>
      <c r="AT776" s="20">
        <v>0.1175627589764037</v>
      </c>
    </row>
    <row r="777" spans="2:46" x14ac:dyDescent="0.35">
      <c r="B777" s="19" t="s">
        <v>314</v>
      </c>
      <c r="C777" s="20">
        <v>0.35274703312039463</v>
      </c>
      <c r="D777" s="20">
        <v>0.33542684473839068</v>
      </c>
      <c r="E777" s="20">
        <v>0.28793616342978978</v>
      </c>
      <c r="F777" s="20">
        <v>0.40198917688990632</v>
      </c>
      <c r="G777" s="20">
        <v>0.36910667783543022</v>
      </c>
      <c r="H777" s="20">
        <v>0.36719994440270692</v>
      </c>
      <c r="I777" s="20">
        <v>0.35384269233472432</v>
      </c>
      <c r="K777" s="20">
        <v>0.36223951189860609</v>
      </c>
      <c r="L777" s="20">
        <v>0.34387446015104611</v>
      </c>
      <c r="N777" s="20">
        <v>0.32578931363480401</v>
      </c>
      <c r="O777" s="20">
        <v>0.44060090485410253</v>
      </c>
      <c r="P777" s="20">
        <v>0.29792547358979921</v>
      </c>
      <c r="Q777" s="20">
        <v>0.35500925094381641</v>
      </c>
      <c r="R777" s="20">
        <v>0.38373505862484192</v>
      </c>
      <c r="S777" s="20">
        <v>0.34250125791892322</v>
      </c>
      <c r="T777" s="20">
        <v>0.41770908241353899</v>
      </c>
      <c r="U777" s="20">
        <v>0.29810235749062441</v>
      </c>
      <c r="V777" s="20">
        <v>0.32548978020514729</v>
      </c>
      <c r="W777" s="20">
        <v>0.33805973005698903</v>
      </c>
      <c r="X777" s="20">
        <v>0.39333479194380089</v>
      </c>
      <c r="Y777" s="20">
        <v>0.38285602353510723</v>
      </c>
      <c r="AA777" s="20">
        <v>0.38090025854559711</v>
      </c>
      <c r="AB777" s="20">
        <v>0.37258135994160269</v>
      </c>
      <c r="AC777" s="20">
        <v>0.34312112196798961</v>
      </c>
      <c r="AD777" s="20">
        <v>0.3101172546810062</v>
      </c>
      <c r="AF777" s="20">
        <v>0.35125937220184172</v>
      </c>
      <c r="AG777" s="20">
        <v>0.35930584609925398</v>
      </c>
      <c r="AI777" s="20">
        <v>0.39144054692960539</v>
      </c>
      <c r="AJ777" s="20">
        <v>0.38729045439832183</v>
      </c>
      <c r="AK777" s="20">
        <v>0.37223167313826439</v>
      </c>
      <c r="AL777" s="20">
        <v>0.30997157566428479</v>
      </c>
      <c r="AM777" s="20">
        <v>0.36047786193576081</v>
      </c>
      <c r="AN777" s="20">
        <v>0.34102441961781532</v>
      </c>
      <c r="AO777" s="20">
        <v>0.24431412399988611</v>
      </c>
      <c r="AP777" s="20">
        <v>0.30711237527182039</v>
      </c>
      <c r="AQ777" s="20">
        <v>0.35576270261004911</v>
      </c>
      <c r="AS777" s="20">
        <v>0.36325346424645699</v>
      </c>
      <c r="AT777" s="20">
        <v>0.1542049522688845</v>
      </c>
    </row>
    <row r="778" spans="2:46" x14ac:dyDescent="0.35">
      <c r="B778" s="19" t="s">
        <v>315</v>
      </c>
      <c r="C778" s="20">
        <v>0.2227795635362029</v>
      </c>
      <c r="D778" s="20">
        <v>0.26940808659955962</v>
      </c>
      <c r="E778" s="20">
        <v>0.2571387764150686</v>
      </c>
      <c r="F778" s="20">
        <v>0.24902937972052641</v>
      </c>
      <c r="G778" s="20">
        <v>0.21028773556861119</v>
      </c>
      <c r="H778" s="20">
        <v>0.21657404597347019</v>
      </c>
      <c r="I778" s="20">
        <v>0.1568104372574603</v>
      </c>
      <c r="K778" s="20">
        <v>0.25069073577693329</v>
      </c>
      <c r="L778" s="20">
        <v>0.1944010754432276</v>
      </c>
      <c r="N778" s="20">
        <v>0.2249948282956992</v>
      </c>
      <c r="O778" s="20">
        <v>0.21108034012011331</v>
      </c>
      <c r="P778" s="20">
        <v>0.237678679338341</v>
      </c>
      <c r="Q778" s="20">
        <v>0.24598112960643739</v>
      </c>
      <c r="R778" s="20">
        <v>0.1698375857778964</v>
      </c>
      <c r="S778" s="20">
        <v>0.27472626156921781</v>
      </c>
      <c r="T778" s="20">
        <v>0.24389465426009169</v>
      </c>
      <c r="U778" s="20">
        <v>0.26137172365345712</v>
      </c>
      <c r="V778" s="20">
        <v>0.19185651499619569</v>
      </c>
      <c r="W778" s="20">
        <v>0.21168009441449859</v>
      </c>
      <c r="X778" s="20">
        <v>0.2373822679563117</v>
      </c>
      <c r="Y778" s="20">
        <v>0.22046983360363059</v>
      </c>
      <c r="AA778" s="20">
        <v>0.19616954864579869</v>
      </c>
      <c r="AB778" s="20">
        <v>0.20179094406555531</v>
      </c>
      <c r="AC778" s="20">
        <v>0.25116006973480659</v>
      </c>
      <c r="AD778" s="20">
        <v>0.24730450903629311</v>
      </c>
      <c r="AF778" s="20">
        <v>0.23058546865650939</v>
      </c>
      <c r="AG778" s="20">
        <v>0.19258025961315861</v>
      </c>
      <c r="AI778" s="20">
        <v>0.1961655806821854</v>
      </c>
      <c r="AJ778" s="20">
        <v>0.18569020256888899</v>
      </c>
      <c r="AK778" s="20">
        <v>0.22336692248692991</v>
      </c>
      <c r="AL778" s="20">
        <v>0.2518340291098442</v>
      </c>
      <c r="AM778" s="20">
        <v>0.2375421460618948</v>
      </c>
      <c r="AN778" s="20">
        <v>0.25676767093530029</v>
      </c>
      <c r="AO778" s="20">
        <v>0.28038482217252397</v>
      </c>
      <c r="AP778" s="20">
        <v>0.22469828984091639</v>
      </c>
      <c r="AQ778" s="20">
        <v>0.23646610798679479</v>
      </c>
      <c r="AS778" s="20">
        <v>0.21870724634999711</v>
      </c>
      <c r="AT778" s="20">
        <v>0.29973493671054818</v>
      </c>
    </row>
    <row r="779" spans="2:46" x14ac:dyDescent="0.35">
      <c r="B779" s="19" t="s">
        <v>316</v>
      </c>
      <c r="C779" s="20">
        <v>7.0727822176270744E-2</v>
      </c>
      <c r="D779" s="20">
        <v>0.1075735918638422</v>
      </c>
      <c r="E779" s="20">
        <v>0.1158647290913216</v>
      </c>
      <c r="F779" s="20">
        <v>6.1673371512065263E-2</v>
      </c>
      <c r="G779" s="20">
        <v>6.1911165399480703E-2</v>
      </c>
      <c r="H779" s="20">
        <v>5.5922940139092013E-2</v>
      </c>
      <c r="I779" s="20">
        <v>3.4023437624213997E-2</v>
      </c>
      <c r="K779" s="20">
        <v>7.2517116660143918E-2</v>
      </c>
      <c r="L779" s="20">
        <v>6.8273125003331256E-2</v>
      </c>
      <c r="N779" s="20">
        <v>7.2317088656211712E-2</v>
      </c>
      <c r="O779" s="20">
        <v>5.7896301667235472E-2</v>
      </c>
      <c r="P779" s="20">
        <v>7.343234377486578E-2</v>
      </c>
      <c r="Q779" s="20">
        <v>8.1160338741659899E-2</v>
      </c>
      <c r="R779" s="20">
        <v>5.5305350203744358E-2</v>
      </c>
      <c r="S779" s="20">
        <v>6.2044802003584539E-2</v>
      </c>
      <c r="T779" s="20">
        <v>7.5206643589870531E-2</v>
      </c>
      <c r="U779" s="20">
        <v>7.8609420318742101E-2</v>
      </c>
      <c r="V779" s="20">
        <v>9.2551392738734153E-2</v>
      </c>
      <c r="W779" s="20">
        <v>8.0737039847554648E-2</v>
      </c>
      <c r="X779" s="20">
        <v>5.1096709107573461E-2</v>
      </c>
      <c r="Y779" s="20">
        <v>5.1482969786522441E-2</v>
      </c>
      <c r="AA779" s="20">
        <v>8.2600769465719842E-2</v>
      </c>
      <c r="AB779" s="20">
        <v>6.8746111074808297E-2</v>
      </c>
      <c r="AC779" s="20">
        <v>6.0969879060665692E-2</v>
      </c>
      <c r="AD779" s="20">
        <v>6.8282828030060291E-2</v>
      </c>
      <c r="AF779" s="20">
        <v>6.5475376973347155E-2</v>
      </c>
      <c r="AG779" s="20">
        <v>9.257422579162794E-2</v>
      </c>
      <c r="AI779" s="20">
        <v>7.5605397598450683E-2</v>
      </c>
      <c r="AJ779" s="20">
        <v>7.0497683154809587E-2</v>
      </c>
      <c r="AK779" s="20">
        <v>6.3691595621924765E-2</v>
      </c>
      <c r="AL779" s="20">
        <v>6.9736570755109764E-2</v>
      </c>
      <c r="AM779" s="20">
        <v>6.718722675336522E-2</v>
      </c>
      <c r="AN779" s="20">
        <v>4.9142740817073947E-2</v>
      </c>
      <c r="AO779" s="20">
        <v>6.9919930406078648E-2</v>
      </c>
      <c r="AP779" s="20">
        <v>7.5537202303188181E-2</v>
      </c>
      <c r="AQ779" s="20">
        <v>8.5261433224323516E-2</v>
      </c>
      <c r="AS779" s="20">
        <v>6.7275906263514304E-2</v>
      </c>
      <c r="AT779" s="20">
        <v>0.1359593513244528</v>
      </c>
    </row>
    <row r="780" spans="2:46" x14ac:dyDescent="0.35">
      <c r="B780" s="19" t="s">
        <v>317</v>
      </c>
      <c r="C780" s="20">
        <v>3.4493367232039628E-2</v>
      </c>
      <c r="D780" s="20">
        <v>6.5325691061651245E-2</v>
      </c>
      <c r="E780" s="20">
        <v>5.6061713624933028E-2</v>
      </c>
      <c r="F780" s="20">
        <v>1.6309835141910329E-2</v>
      </c>
      <c r="G780" s="20">
        <v>2.863748321776741E-2</v>
      </c>
      <c r="H780" s="20">
        <v>2.7856943985324869E-2</v>
      </c>
      <c r="I780" s="20">
        <v>2.0433615876484599E-2</v>
      </c>
      <c r="K780" s="20">
        <v>3.7488438486751929E-2</v>
      </c>
      <c r="L780" s="20">
        <v>3.1708997335055167E-2</v>
      </c>
      <c r="N780" s="20">
        <v>2.1221958952632451E-2</v>
      </c>
      <c r="O780" s="20">
        <v>8.6073623355793702E-2</v>
      </c>
      <c r="P780" s="20">
        <v>5.231797519813889E-2</v>
      </c>
      <c r="Q780" s="20">
        <v>1.980290361753639E-2</v>
      </c>
      <c r="R780" s="20">
        <v>4.6319135012483449E-2</v>
      </c>
      <c r="S780" s="20">
        <v>2.1698808461343502E-2</v>
      </c>
      <c r="T780" s="20">
        <v>1.20194674592707E-2</v>
      </c>
      <c r="U780" s="20">
        <v>1.46916532521212E-2</v>
      </c>
      <c r="V780" s="20">
        <v>5.8840304055607189E-2</v>
      </c>
      <c r="W780" s="20">
        <v>2.7270250636782459E-2</v>
      </c>
      <c r="X780" s="20">
        <v>3.4889194444264172E-2</v>
      </c>
      <c r="Y780" s="20">
        <v>3.3783551199231411E-2</v>
      </c>
      <c r="AA780" s="20">
        <v>2.5622978243900928E-2</v>
      </c>
      <c r="AB780" s="20">
        <v>3.432705842200922E-2</v>
      </c>
      <c r="AC780" s="20">
        <v>4.1590403558678768E-2</v>
      </c>
      <c r="AD780" s="20">
        <v>3.82125516018108E-2</v>
      </c>
      <c r="AF780" s="20">
        <v>2.8003275264736081E-2</v>
      </c>
      <c r="AG780" s="20">
        <v>6.0407325441654343E-2</v>
      </c>
      <c r="AI780" s="20">
        <v>2.4657911164477461E-2</v>
      </c>
      <c r="AJ780" s="20">
        <v>3.8321858259110067E-2</v>
      </c>
      <c r="AK780" s="20">
        <v>2.6875162678110239E-2</v>
      </c>
      <c r="AL780" s="20">
        <v>4.1188973890204199E-2</v>
      </c>
      <c r="AM780" s="20">
        <v>3.1379783248163297E-2</v>
      </c>
      <c r="AN780" s="20">
        <v>1.6901392622592552E-2</v>
      </c>
      <c r="AO780" s="20">
        <v>3.033144871116681E-2</v>
      </c>
      <c r="AP780" s="20">
        <v>3.2068907480565997E-2</v>
      </c>
      <c r="AQ780" s="20">
        <v>6.6076511392575782E-2</v>
      </c>
      <c r="AS780" s="20">
        <v>3.2485424429833008E-2</v>
      </c>
      <c r="AT780" s="20">
        <v>7.2437854508217853E-2</v>
      </c>
    </row>
    <row r="781" spans="2:46" x14ac:dyDescent="0.35">
      <c r="B781" s="19" t="s">
        <v>197</v>
      </c>
      <c r="C781" s="20">
        <v>6.710512357245782E-2</v>
      </c>
      <c r="D781" s="20">
        <v>6.3533007847902528E-2</v>
      </c>
      <c r="E781" s="20">
        <v>2.4050308576635721E-2</v>
      </c>
      <c r="F781" s="20">
        <v>5.5135066353255692E-2</v>
      </c>
      <c r="G781" s="20">
        <v>7.585205806215703E-2</v>
      </c>
      <c r="H781" s="20">
        <v>3.4699385036623641E-2</v>
      </c>
      <c r="I781" s="20">
        <v>0.1287254375317203</v>
      </c>
      <c r="K781" s="20">
        <v>4.9159867940983239E-2</v>
      </c>
      <c r="L781" s="20">
        <v>8.4899887318820325E-2</v>
      </c>
      <c r="N781" s="20">
        <v>7.0514987064992096E-2</v>
      </c>
      <c r="O781" s="20">
        <v>1.4978912609628751E-2</v>
      </c>
      <c r="P781" s="20">
        <v>4.6377424379100363E-2</v>
      </c>
      <c r="Q781" s="20">
        <v>4.601219640603104E-2</v>
      </c>
      <c r="R781" s="20">
        <v>1.8439186819963319E-2</v>
      </c>
      <c r="S781" s="20">
        <v>9.4956618840982915E-2</v>
      </c>
      <c r="T781" s="20">
        <v>8.378369335911906E-2</v>
      </c>
      <c r="U781" s="20">
        <v>9.0230237960945814E-2</v>
      </c>
      <c r="V781" s="20">
        <v>8.1779590979514982E-2</v>
      </c>
      <c r="W781" s="20">
        <v>7.6065312902569335E-2</v>
      </c>
      <c r="X781" s="20">
        <v>6.3719242304341131E-2</v>
      </c>
      <c r="Y781" s="20">
        <v>6.7638126880012112E-2</v>
      </c>
      <c r="AA781" s="20">
        <v>5.5741025142112453E-2</v>
      </c>
      <c r="AB781" s="20">
        <v>6.5085509686253443E-2</v>
      </c>
      <c r="AC781" s="20">
        <v>5.3368652136832999E-2</v>
      </c>
      <c r="AD781" s="20">
        <v>9.4005816058003427E-2</v>
      </c>
      <c r="AF781" s="20">
        <v>6.7380835465641831E-2</v>
      </c>
      <c r="AG781" s="20">
        <v>6.2633745475716832E-2</v>
      </c>
      <c r="AI781" s="20">
        <v>4.1254373790476917E-2</v>
      </c>
      <c r="AJ781" s="20">
        <v>4.6786253173283172E-2</v>
      </c>
      <c r="AK781" s="20">
        <v>9.7345422609443469E-2</v>
      </c>
      <c r="AL781" s="20">
        <v>3.6748812581932251E-2</v>
      </c>
      <c r="AM781" s="20">
        <v>4.3617729269172768E-2</v>
      </c>
      <c r="AN781" s="20">
        <v>0.1036347120236504</v>
      </c>
      <c r="AO781" s="20">
        <v>0.1239421548416382</v>
      </c>
      <c r="AP781" s="20">
        <v>0.18787630868054489</v>
      </c>
      <c r="AQ781" s="20">
        <v>4.4962678475037182E-2</v>
      </c>
      <c r="AS781" s="20">
        <v>5.9008947381025773E-2</v>
      </c>
      <c r="AT781" s="20">
        <v>0.22010014621149279</v>
      </c>
    </row>
    <row r="783" spans="2:46" ht="116" x14ac:dyDescent="0.35">
      <c r="B783" s="17" t="s">
        <v>326</v>
      </c>
    </row>
    <row r="784" spans="2:46" x14ac:dyDescent="0.35">
      <c r="B784" s="18" t="s">
        <v>16</v>
      </c>
    </row>
    <row r="785" spans="2:46" x14ac:dyDescent="0.35">
      <c r="B785" s="19" t="s">
        <v>313</v>
      </c>
      <c r="C785" s="20">
        <v>0.30897240662733477</v>
      </c>
      <c r="D785" s="20">
        <v>0.22042132403080419</v>
      </c>
      <c r="E785" s="20">
        <v>0.28577191684323711</v>
      </c>
      <c r="F785" s="20">
        <v>0.30658567455333291</v>
      </c>
      <c r="G785" s="20">
        <v>0.28474436847371892</v>
      </c>
      <c r="H785" s="20">
        <v>0.38589644200882067</v>
      </c>
      <c r="I785" s="20">
        <v>0.35680324691756438</v>
      </c>
      <c r="K785" s="20">
        <v>0.29089637883658692</v>
      </c>
      <c r="L785" s="20">
        <v>0.32696222241222278</v>
      </c>
      <c r="N785" s="20">
        <v>0.26806632373374872</v>
      </c>
      <c r="O785" s="20">
        <v>0.28276807690710459</v>
      </c>
      <c r="P785" s="20">
        <v>0.32541982620883991</v>
      </c>
      <c r="Q785" s="20">
        <v>0.31398812934070652</v>
      </c>
      <c r="R785" s="20">
        <v>0.35563630574718558</v>
      </c>
      <c r="S785" s="20">
        <v>0.30700932104125073</v>
      </c>
      <c r="T785" s="20">
        <v>0.28977225647025961</v>
      </c>
      <c r="U785" s="20">
        <v>0.28512802369321399</v>
      </c>
      <c r="V785" s="20">
        <v>0.33171907661003158</v>
      </c>
      <c r="W785" s="20">
        <v>0.33708713153783171</v>
      </c>
      <c r="X785" s="20">
        <v>0.25748516672971689</v>
      </c>
      <c r="Y785" s="20">
        <v>0.30021524058273341</v>
      </c>
      <c r="AA785" s="20">
        <v>0.31579873966060867</v>
      </c>
      <c r="AB785" s="20">
        <v>0.34292478140215632</v>
      </c>
      <c r="AC785" s="20">
        <v>0.30554431654197678</v>
      </c>
      <c r="AD785" s="20">
        <v>0.27133272477767773</v>
      </c>
      <c r="AF785" s="20">
        <v>0.31252819777749058</v>
      </c>
      <c r="AG785" s="20">
        <v>0.29238836915330418</v>
      </c>
      <c r="AI785" s="20">
        <v>0.36719411232693638</v>
      </c>
      <c r="AJ785" s="20">
        <v>0.31683261219651399</v>
      </c>
      <c r="AK785" s="20">
        <v>0.26887473765377301</v>
      </c>
      <c r="AL785" s="20">
        <v>0.31475158081160509</v>
      </c>
      <c r="AM785" s="20">
        <v>0.30504464566734679</v>
      </c>
      <c r="AN785" s="20">
        <v>0.23320870078847319</v>
      </c>
      <c r="AO785" s="20">
        <v>0.29158987804236269</v>
      </c>
      <c r="AP785" s="20">
        <v>0.28642051461883822</v>
      </c>
      <c r="AQ785" s="20">
        <v>0.28291545637625948</v>
      </c>
      <c r="AS785" s="20">
        <v>0.31899120998476221</v>
      </c>
      <c r="AT785" s="20">
        <v>0.1196451229513967</v>
      </c>
    </row>
    <row r="786" spans="2:46" x14ac:dyDescent="0.35">
      <c r="B786" s="19" t="s">
        <v>314</v>
      </c>
      <c r="C786" s="20">
        <v>0.3516620965407084</v>
      </c>
      <c r="D786" s="20">
        <v>0.32082209312011573</v>
      </c>
      <c r="E786" s="20">
        <v>0.36709307291113441</v>
      </c>
      <c r="F786" s="20">
        <v>0.31853133866832722</v>
      </c>
      <c r="G786" s="20">
        <v>0.38690024838904252</v>
      </c>
      <c r="H786" s="20">
        <v>0.36675979597728231</v>
      </c>
      <c r="I786" s="20">
        <v>0.34797804203523369</v>
      </c>
      <c r="K786" s="20">
        <v>0.36322240219591839</v>
      </c>
      <c r="L786" s="20">
        <v>0.33969262048735999</v>
      </c>
      <c r="N786" s="20">
        <v>0.42334611019547053</v>
      </c>
      <c r="O786" s="20">
        <v>0.44154943101365191</v>
      </c>
      <c r="P786" s="20">
        <v>0.29365809126855941</v>
      </c>
      <c r="Q786" s="20">
        <v>0.36831215513867399</v>
      </c>
      <c r="R786" s="20">
        <v>0.37045244578343522</v>
      </c>
      <c r="S786" s="20">
        <v>0.34595541211555653</v>
      </c>
      <c r="T786" s="20">
        <v>0.32560353661813052</v>
      </c>
      <c r="U786" s="20">
        <v>0.35770424127493039</v>
      </c>
      <c r="V786" s="20">
        <v>0.268641596908335</v>
      </c>
      <c r="W786" s="20">
        <v>0.37893339745545501</v>
      </c>
      <c r="X786" s="20">
        <v>0.32970398771907689</v>
      </c>
      <c r="Y786" s="20">
        <v>0.38058882701037522</v>
      </c>
      <c r="AA786" s="20">
        <v>0.3866844821829426</v>
      </c>
      <c r="AB786" s="20">
        <v>0.33688909116762478</v>
      </c>
      <c r="AC786" s="20">
        <v>0.33301770995187818</v>
      </c>
      <c r="AD786" s="20">
        <v>0.34451651244297182</v>
      </c>
      <c r="AF786" s="20">
        <v>0.35355569743428589</v>
      </c>
      <c r="AG786" s="20">
        <v>0.34936631491633069</v>
      </c>
      <c r="AI786" s="20">
        <v>0.33566010391816581</v>
      </c>
      <c r="AJ786" s="20">
        <v>0.40832061642165712</v>
      </c>
      <c r="AK786" s="20">
        <v>0.33625181415851352</v>
      </c>
      <c r="AL786" s="20">
        <v>0.35746103446069821</v>
      </c>
      <c r="AM786" s="20">
        <v>0.36017885498709079</v>
      </c>
      <c r="AN786" s="20">
        <v>0.43531889004791069</v>
      </c>
      <c r="AO786" s="20">
        <v>0.24891958127916319</v>
      </c>
      <c r="AP786" s="20">
        <v>0.31549332140885811</v>
      </c>
      <c r="AQ786" s="20">
        <v>0.29424039569362409</v>
      </c>
      <c r="AS786" s="20">
        <v>0.35824525982368233</v>
      </c>
      <c r="AT786" s="20">
        <v>0.2272587743179364</v>
      </c>
    </row>
    <row r="787" spans="2:46" x14ac:dyDescent="0.35">
      <c r="B787" s="19" t="s">
        <v>315</v>
      </c>
      <c r="C787" s="20">
        <v>0.18520365791235149</v>
      </c>
      <c r="D787" s="20">
        <v>0.25109365778270831</v>
      </c>
      <c r="E787" s="20">
        <v>0.1931371763122357</v>
      </c>
      <c r="F787" s="20">
        <v>0.21931853260167111</v>
      </c>
      <c r="G787" s="20">
        <v>0.17886935676918561</v>
      </c>
      <c r="H787" s="20">
        <v>0.14971387339691791</v>
      </c>
      <c r="I787" s="20">
        <v>0.13605027113328971</v>
      </c>
      <c r="K787" s="20">
        <v>0.20090237246231041</v>
      </c>
      <c r="L787" s="20">
        <v>0.1706272334836226</v>
      </c>
      <c r="N787" s="20">
        <v>0.16973294116739801</v>
      </c>
      <c r="O787" s="20">
        <v>0.1305959755459058</v>
      </c>
      <c r="P787" s="20">
        <v>0.1942121597625574</v>
      </c>
      <c r="Q787" s="20">
        <v>0.1930057689074455</v>
      </c>
      <c r="R787" s="20">
        <v>0.148618613962087</v>
      </c>
      <c r="S787" s="20">
        <v>0.20327412515941759</v>
      </c>
      <c r="T787" s="20">
        <v>0.20470486347858899</v>
      </c>
      <c r="U787" s="20">
        <v>0.210126130416941</v>
      </c>
      <c r="V787" s="20">
        <v>0.19264301211712281</v>
      </c>
      <c r="W787" s="20">
        <v>0.14509368834624009</v>
      </c>
      <c r="X787" s="20">
        <v>0.217858800061797</v>
      </c>
      <c r="Y787" s="20">
        <v>0.2163814949271145</v>
      </c>
      <c r="AA787" s="20">
        <v>0.1659174137411569</v>
      </c>
      <c r="AB787" s="20">
        <v>0.1671696092427592</v>
      </c>
      <c r="AC787" s="20">
        <v>0.20271312808041991</v>
      </c>
      <c r="AD787" s="20">
        <v>0.20821678420232259</v>
      </c>
      <c r="AF787" s="20">
        <v>0.18438169183825931</v>
      </c>
      <c r="AG787" s="20">
        <v>0.18749568848695269</v>
      </c>
      <c r="AI787" s="20">
        <v>0.1772581568001195</v>
      </c>
      <c r="AJ787" s="20">
        <v>0.13858637346171701</v>
      </c>
      <c r="AK787" s="20">
        <v>0.21729837607386851</v>
      </c>
      <c r="AL787" s="20">
        <v>0.17818150443846209</v>
      </c>
      <c r="AM787" s="20">
        <v>0.1904991395409488</v>
      </c>
      <c r="AN787" s="20">
        <v>0.174692801875447</v>
      </c>
      <c r="AO787" s="20">
        <v>0.26205720502277252</v>
      </c>
      <c r="AP787" s="20">
        <v>0.16620569287608039</v>
      </c>
      <c r="AQ787" s="20">
        <v>0.26948499008999122</v>
      </c>
      <c r="AS787" s="20">
        <v>0.18007769385911221</v>
      </c>
      <c r="AT787" s="20">
        <v>0.2820700017058792</v>
      </c>
    </row>
    <row r="788" spans="2:46" x14ac:dyDescent="0.35">
      <c r="B788" s="19" t="s">
        <v>316</v>
      </c>
      <c r="C788" s="20">
        <v>6.0777691046876733E-2</v>
      </c>
      <c r="D788" s="20">
        <v>0.1130960699761288</v>
      </c>
      <c r="E788" s="20">
        <v>8.3126549866909649E-2</v>
      </c>
      <c r="F788" s="20">
        <v>6.4748570746371956E-2</v>
      </c>
      <c r="G788" s="20">
        <v>5.2143313598301648E-2</v>
      </c>
      <c r="H788" s="20">
        <v>4.4918972325189009E-2</v>
      </c>
      <c r="I788" s="20">
        <v>2.219259353847363E-2</v>
      </c>
      <c r="K788" s="20">
        <v>5.6178866542487313E-2</v>
      </c>
      <c r="L788" s="20">
        <v>6.5514953034807158E-2</v>
      </c>
      <c r="N788" s="20">
        <v>6.7140658894448826E-2</v>
      </c>
      <c r="O788" s="20">
        <v>0.12984719616310311</v>
      </c>
      <c r="P788" s="20">
        <v>6.166281010510228E-2</v>
      </c>
      <c r="Q788" s="20">
        <v>3.4572694992480571E-2</v>
      </c>
      <c r="R788" s="20">
        <v>4.2572468143769422E-2</v>
      </c>
      <c r="S788" s="20">
        <v>3.191635107901919E-2</v>
      </c>
      <c r="T788" s="20">
        <v>9.3329824707114872E-2</v>
      </c>
      <c r="U788" s="20">
        <v>6.4459268377380127E-2</v>
      </c>
      <c r="V788" s="20">
        <v>7.868974411781593E-2</v>
      </c>
      <c r="W788" s="20">
        <v>4.8102217889036472E-2</v>
      </c>
      <c r="X788" s="20">
        <v>7.1730764874849348E-2</v>
      </c>
      <c r="Y788" s="20">
        <v>4.238700553002777E-2</v>
      </c>
      <c r="AA788" s="20">
        <v>6.4865142096071249E-2</v>
      </c>
      <c r="AB788" s="20">
        <v>5.1217467349929727E-2</v>
      </c>
      <c r="AC788" s="20">
        <v>6.6408073234637238E-2</v>
      </c>
      <c r="AD788" s="20">
        <v>6.1754126475401468E-2</v>
      </c>
      <c r="AF788" s="20">
        <v>5.7257194327743038E-2</v>
      </c>
      <c r="AG788" s="20">
        <v>7.3487113594684475E-2</v>
      </c>
      <c r="AI788" s="20">
        <v>4.4082294974724739E-2</v>
      </c>
      <c r="AJ788" s="20">
        <v>5.8205261226958099E-2</v>
      </c>
      <c r="AK788" s="20">
        <v>5.6556141711961723E-2</v>
      </c>
      <c r="AL788" s="20">
        <v>8.3991241845861014E-2</v>
      </c>
      <c r="AM788" s="20">
        <v>5.7487406235508312E-2</v>
      </c>
      <c r="AN788" s="20">
        <v>0.10153401832426399</v>
      </c>
      <c r="AO788" s="20">
        <v>6.8157021757695016E-2</v>
      </c>
      <c r="AP788" s="20">
        <v>3.9427925276212063E-2</v>
      </c>
      <c r="AQ788" s="20">
        <v>8.9983171310580909E-2</v>
      </c>
      <c r="AS788" s="20">
        <v>5.9617480575911451E-2</v>
      </c>
      <c r="AT788" s="20">
        <v>8.2702414900987939E-2</v>
      </c>
    </row>
    <row r="789" spans="2:46" x14ac:dyDescent="0.35">
      <c r="B789" s="19" t="s">
        <v>317</v>
      </c>
      <c r="C789" s="20">
        <v>3.3406834745923687E-2</v>
      </c>
      <c r="D789" s="20">
        <v>4.6952913406816059E-2</v>
      </c>
      <c r="E789" s="20">
        <v>5.4760954716178929E-2</v>
      </c>
      <c r="F789" s="20">
        <v>3.2648202118861193E-2</v>
      </c>
      <c r="G789" s="20">
        <v>3.1929737365136573E-2</v>
      </c>
      <c r="H789" s="20">
        <v>3.119066198432794E-2</v>
      </c>
      <c r="I789" s="20">
        <v>1.0376614896281149E-2</v>
      </c>
      <c r="K789" s="20">
        <v>3.6490556515034737E-2</v>
      </c>
      <c r="L789" s="20">
        <v>2.9494931101395349E-2</v>
      </c>
      <c r="N789" s="20">
        <v>2.5964111452204602E-2</v>
      </c>
      <c r="O789" s="20">
        <v>1.523932037023455E-2</v>
      </c>
      <c r="P789" s="20">
        <v>5.2947058799309332E-2</v>
      </c>
      <c r="Q789" s="20">
        <v>5.4148091045849583E-2</v>
      </c>
      <c r="R789" s="20">
        <v>5.1124372584930668E-2</v>
      </c>
      <c r="S789" s="20">
        <v>2.1627589676136112E-2</v>
      </c>
      <c r="T789" s="20">
        <v>3.2454597709067279E-2</v>
      </c>
      <c r="U789" s="20">
        <v>1.935673376757625E-2</v>
      </c>
      <c r="V789" s="20">
        <v>4.9465243411067991E-2</v>
      </c>
      <c r="W789" s="20">
        <v>3.1145005043855031E-2</v>
      </c>
      <c r="X789" s="20">
        <v>2.6845989640250568E-2</v>
      </c>
      <c r="Y789" s="20">
        <v>1.452989172638464E-2</v>
      </c>
      <c r="AA789" s="20">
        <v>2.8672347409778941E-2</v>
      </c>
      <c r="AB789" s="20">
        <v>2.9899352058280749E-2</v>
      </c>
      <c r="AC789" s="20">
        <v>4.785750981310706E-2</v>
      </c>
      <c r="AD789" s="20">
        <v>2.8900520513595061E-2</v>
      </c>
      <c r="AF789" s="20">
        <v>2.9365851618820962E-2</v>
      </c>
      <c r="AG789" s="20">
        <v>4.9785467551162463E-2</v>
      </c>
      <c r="AI789" s="20">
        <v>1.5999068096653031E-2</v>
      </c>
      <c r="AJ789" s="20">
        <v>3.7111933589372703E-2</v>
      </c>
      <c r="AK789" s="20">
        <v>3.7305367522060602E-2</v>
      </c>
      <c r="AL789" s="20">
        <v>2.9164629296149051E-2</v>
      </c>
      <c r="AM789" s="20">
        <v>4.8971217141461507E-2</v>
      </c>
      <c r="AN789" s="20">
        <v>1.6901392622592552E-2</v>
      </c>
      <c r="AO789" s="20">
        <v>2.3793757551892E-2</v>
      </c>
      <c r="AP789" s="20">
        <v>3.3855142300416967E-2</v>
      </c>
      <c r="AQ789" s="20">
        <v>2.5481371034526329E-2</v>
      </c>
      <c r="AS789" s="20">
        <v>3.146940153783253E-2</v>
      </c>
      <c r="AT789" s="20">
        <v>7.0018888451871222E-2</v>
      </c>
    </row>
    <row r="790" spans="2:46" x14ac:dyDescent="0.35">
      <c r="B790" s="19" t="s">
        <v>197</v>
      </c>
      <c r="C790" s="20">
        <v>5.9977313126804772E-2</v>
      </c>
      <c r="D790" s="20">
        <v>4.7613941683426933E-2</v>
      </c>
      <c r="E790" s="20">
        <v>1.611032935030433E-2</v>
      </c>
      <c r="F790" s="20">
        <v>5.8167681311435571E-2</v>
      </c>
      <c r="G790" s="20">
        <v>6.5412975404614881E-2</v>
      </c>
      <c r="H790" s="20">
        <v>2.152025430746227E-2</v>
      </c>
      <c r="I790" s="20">
        <v>0.1265992314791573</v>
      </c>
      <c r="K790" s="20">
        <v>5.2309423447662373E-2</v>
      </c>
      <c r="L790" s="20">
        <v>6.7708039480591911E-2</v>
      </c>
      <c r="N790" s="20">
        <v>4.5749854556729252E-2</v>
      </c>
      <c r="O790" s="20">
        <v>0</v>
      </c>
      <c r="P790" s="20">
        <v>7.2100053855631396E-2</v>
      </c>
      <c r="Q790" s="20">
        <v>3.5973160574843913E-2</v>
      </c>
      <c r="R790" s="20">
        <v>3.1595793778592257E-2</v>
      </c>
      <c r="S790" s="20">
        <v>9.0217200928619859E-2</v>
      </c>
      <c r="T790" s="20">
        <v>5.4134921016838873E-2</v>
      </c>
      <c r="U790" s="20">
        <v>6.3225602469958189E-2</v>
      </c>
      <c r="V790" s="20">
        <v>7.8841326835626488E-2</v>
      </c>
      <c r="W790" s="20">
        <v>5.9638559727581787E-2</v>
      </c>
      <c r="X790" s="20">
        <v>9.6375290974309163E-2</v>
      </c>
      <c r="Y790" s="20">
        <v>4.5897540223364147E-2</v>
      </c>
      <c r="AA790" s="20">
        <v>3.8061874909441663E-2</v>
      </c>
      <c r="AB790" s="20">
        <v>7.1899698779249177E-2</v>
      </c>
      <c r="AC790" s="20">
        <v>4.4459262377980889E-2</v>
      </c>
      <c r="AD790" s="20">
        <v>8.527933158803136E-2</v>
      </c>
      <c r="AF790" s="20">
        <v>6.2911367003400206E-2</v>
      </c>
      <c r="AG790" s="20">
        <v>4.747704629756528E-2</v>
      </c>
      <c r="AI790" s="20">
        <v>5.9806263883400518E-2</v>
      </c>
      <c r="AJ790" s="20">
        <v>4.0943203103781071E-2</v>
      </c>
      <c r="AK790" s="20">
        <v>8.371356287982272E-2</v>
      </c>
      <c r="AL790" s="20">
        <v>3.645000914722462E-2</v>
      </c>
      <c r="AM790" s="20">
        <v>3.7818736427643697E-2</v>
      </c>
      <c r="AN790" s="20">
        <v>3.8344196341312517E-2</v>
      </c>
      <c r="AO790" s="20">
        <v>0.1054825563461146</v>
      </c>
      <c r="AP790" s="20">
        <v>0.15859740351959409</v>
      </c>
      <c r="AQ790" s="20">
        <v>3.7894615495017839E-2</v>
      </c>
      <c r="AS790" s="20">
        <v>5.1598954218699318E-2</v>
      </c>
      <c r="AT790" s="20">
        <v>0.2183047976719284</v>
      </c>
    </row>
    <row r="792" spans="2:46" ht="130.5" x14ac:dyDescent="0.35">
      <c r="B792" s="17" t="s">
        <v>327</v>
      </c>
    </row>
    <row r="793" spans="2:46" x14ac:dyDescent="0.35">
      <c r="B793" s="18" t="s">
        <v>16</v>
      </c>
    </row>
    <row r="794" spans="2:46" x14ac:dyDescent="0.35">
      <c r="B794" s="19" t="s">
        <v>313</v>
      </c>
      <c r="C794" s="20">
        <v>0.24760528535348569</v>
      </c>
      <c r="D794" s="20">
        <v>0.20575194850275499</v>
      </c>
      <c r="E794" s="20">
        <v>0.2467288677026796</v>
      </c>
      <c r="F794" s="20">
        <v>0.22975435711755759</v>
      </c>
      <c r="G794" s="20">
        <v>0.22350375851107859</v>
      </c>
      <c r="H794" s="20">
        <v>0.29510864639601658</v>
      </c>
      <c r="I794" s="20">
        <v>0.27840395106372429</v>
      </c>
      <c r="K794" s="20">
        <v>0.22654307349503769</v>
      </c>
      <c r="L794" s="20">
        <v>0.26610995436059492</v>
      </c>
      <c r="N794" s="20">
        <v>0.25498366827189711</v>
      </c>
      <c r="O794" s="20">
        <v>0.26409417124175849</v>
      </c>
      <c r="P794" s="20">
        <v>0.32714062680546541</v>
      </c>
      <c r="Q794" s="20">
        <v>0.26993790041894761</v>
      </c>
      <c r="R794" s="20">
        <v>0.29172790808582277</v>
      </c>
      <c r="S794" s="20">
        <v>0.2358894984276288</v>
      </c>
      <c r="T794" s="20">
        <v>0.20963485750356509</v>
      </c>
      <c r="U794" s="20">
        <v>0.25504121838370231</v>
      </c>
      <c r="V794" s="20">
        <v>0.2490491819506318</v>
      </c>
      <c r="W794" s="20">
        <v>0.23561927252236059</v>
      </c>
      <c r="X794" s="20">
        <v>0.18342725620676589</v>
      </c>
      <c r="Y794" s="20">
        <v>0.23134641451466181</v>
      </c>
      <c r="AA794" s="20">
        <v>0.27198967760940418</v>
      </c>
      <c r="AB794" s="20">
        <v>0.24235483022510701</v>
      </c>
      <c r="AC794" s="20">
        <v>0.25328767704995692</v>
      </c>
      <c r="AD794" s="20">
        <v>0.22247180239738659</v>
      </c>
      <c r="AF794" s="20">
        <v>0.24841188304817879</v>
      </c>
      <c r="AG794" s="20">
        <v>0.24250854771334979</v>
      </c>
      <c r="AI794" s="20">
        <v>0.27666276370746229</v>
      </c>
      <c r="AJ794" s="20">
        <v>0.26314278192295149</v>
      </c>
      <c r="AK794" s="20">
        <v>0.27154558893598651</v>
      </c>
      <c r="AL794" s="20">
        <v>0.28373717707576512</v>
      </c>
      <c r="AM794" s="20">
        <v>0.24242242176995621</v>
      </c>
      <c r="AN794" s="20">
        <v>0.2114670146084284</v>
      </c>
      <c r="AO794" s="20">
        <v>0.17777330501869579</v>
      </c>
      <c r="AP794" s="20">
        <v>0.1931732374033818</v>
      </c>
      <c r="AQ794" s="20">
        <v>0.2414533220127342</v>
      </c>
      <c r="AS794" s="20">
        <v>0.25593315604292871</v>
      </c>
      <c r="AT794" s="20">
        <v>9.0231886536568051E-2</v>
      </c>
    </row>
    <row r="795" spans="2:46" x14ac:dyDescent="0.35">
      <c r="B795" s="19" t="s">
        <v>314</v>
      </c>
      <c r="C795" s="20">
        <v>0.38436425967695043</v>
      </c>
      <c r="D795" s="20">
        <v>0.34151920604517172</v>
      </c>
      <c r="E795" s="20">
        <v>0.40000809774690532</v>
      </c>
      <c r="F795" s="20">
        <v>0.37837502734691669</v>
      </c>
      <c r="G795" s="20">
        <v>0.42990062979142257</v>
      </c>
      <c r="H795" s="20">
        <v>0.37615847835765143</v>
      </c>
      <c r="I795" s="20">
        <v>0.37373618590923652</v>
      </c>
      <c r="K795" s="20">
        <v>0.4011827850456412</v>
      </c>
      <c r="L795" s="20">
        <v>0.36950331835020428</v>
      </c>
      <c r="N795" s="20">
        <v>0.40915585455048892</v>
      </c>
      <c r="O795" s="20">
        <v>0.29468270875597291</v>
      </c>
      <c r="P795" s="20">
        <v>0.31086420841552059</v>
      </c>
      <c r="Q795" s="20">
        <v>0.38141114056119191</v>
      </c>
      <c r="R795" s="20">
        <v>0.4216708616395155</v>
      </c>
      <c r="S795" s="20">
        <v>0.38042579390364639</v>
      </c>
      <c r="T795" s="20">
        <v>0.3959947035889802</v>
      </c>
      <c r="U795" s="20">
        <v>0.31147914274657351</v>
      </c>
      <c r="V795" s="20">
        <v>0.3622412279110836</v>
      </c>
      <c r="W795" s="20">
        <v>0.39842642877779882</v>
      </c>
      <c r="X795" s="20">
        <v>0.42557219368951532</v>
      </c>
      <c r="Y795" s="20">
        <v>0.43060888476727349</v>
      </c>
      <c r="AA795" s="20">
        <v>0.44157855068208202</v>
      </c>
      <c r="AB795" s="20">
        <v>0.36949662377217302</v>
      </c>
      <c r="AC795" s="20">
        <v>0.36065908642938099</v>
      </c>
      <c r="AD795" s="20">
        <v>0.35975272605427239</v>
      </c>
      <c r="AF795" s="20">
        <v>0.38124245057098233</v>
      </c>
      <c r="AG795" s="20">
        <v>0.39585464290707412</v>
      </c>
      <c r="AI795" s="20">
        <v>0.39273889942459278</v>
      </c>
      <c r="AJ795" s="20">
        <v>0.44250598919501788</v>
      </c>
      <c r="AK795" s="20">
        <v>0.35884410942153228</v>
      </c>
      <c r="AL795" s="20">
        <v>0.36503141682142609</v>
      </c>
      <c r="AM795" s="20">
        <v>0.40560161551188278</v>
      </c>
      <c r="AN795" s="20">
        <v>0.40038365668168441</v>
      </c>
      <c r="AO795" s="20">
        <v>0.33828919503583321</v>
      </c>
      <c r="AP795" s="20">
        <v>0.30623264502038677</v>
      </c>
      <c r="AQ795" s="20">
        <v>0.2893231110664104</v>
      </c>
      <c r="AS795" s="20">
        <v>0.39625607050653472</v>
      </c>
      <c r="AT795" s="20">
        <v>0.15964238800908989</v>
      </c>
    </row>
    <row r="796" spans="2:46" x14ac:dyDescent="0.35">
      <c r="B796" s="19" t="s">
        <v>315</v>
      </c>
      <c r="C796" s="20">
        <v>0.20779674641393381</v>
      </c>
      <c r="D796" s="20">
        <v>0.2547736641797923</v>
      </c>
      <c r="E796" s="20">
        <v>0.21664620819918839</v>
      </c>
      <c r="F796" s="20">
        <v>0.2344507023520509</v>
      </c>
      <c r="G796" s="20">
        <v>0.17696978632591551</v>
      </c>
      <c r="H796" s="20">
        <v>0.2061085855492901</v>
      </c>
      <c r="I796" s="20">
        <v>0.17375531275832989</v>
      </c>
      <c r="K796" s="20">
        <v>0.2345042136111995</v>
      </c>
      <c r="L796" s="20">
        <v>0.1815680055241739</v>
      </c>
      <c r="N796" s="20">
        <v>0.21319831918430951</v>
      </c>
      <c r="O796" s="20">
        <v>0.24274740446925541</v>
      </c>
      <c r="P796" s="20">
        <v>0.22334036038928001</v>
      </c>
      <c r="Q796" s="20">
        <v>0.21479966931128811</v>
      </c>
      <c r="R796" s="20">
        <v>0.15426550303933029</v>
      </c>
      <c r="S796" s="20">
        <v>0.21720055946715711</v>
      </c>
      <c r="T796" s="20">
        <v>0.24030355670118739</v>
      </c>
      <c r="U796" s="20">
        <v>0.235978390473747</v>
      </c>
      <c r="V796" s="20">
        <v>0.18196166778078229</v>
      </c>
      <c r="W796" s="20">
        <v>0.18631584141160021</v>
      </c>
      <c r="X796" s="20">
        <v>0.25164036439218801</v>
      </c>
      <c r="Y796" s="20">
        <v>0.21505229187445199</v>
      </c>
      <c r="AA796" s="20">
        <v>0.16872027210251761</v>
      </c>
      <c r="AB796" s="20">
        <v>0.21238400557529749</v>
      </c>
      <c r="AC796" s="20">
        <v>0.22232785489755541</v>
      </c>
      <c r="AD796" s="20">
        <v>0.2306009705306894</v>
      </c>
      <c r="AF796" s="20">
        <v>0.21001553052851499</v>
      </c>
      <c r="AG796" s="20">
        <v>0.20121490275402651</v>
      </c>
      <c r="AI796" s="20">
        <v>0.22036119873959131</v>
      </c>
      <c r="AJ796" s="20">
        <v>0.17046523213426379</v>
      </c>
      <c r="AK796" s="20">
        <v>0.2037324947436937</v>
      </c>
      <c r="AL796" s="20">
        <v>0.1894141325001088</v>
      </c>
      <c r="AM796" s="20">
        <v>0.20267323399069201</v>
      </c>
      <c r="AN796" s="20">
        <v>0.24398344033262551</v>
      </c>
      <c r="AO796" s="20">
        <v>0.23242196661238049</v>
      </c>
      <c r="AP796" s="20">
        <v>0.20723295330674091</v>
      </c>
      <c r="AQ796" s="20">
        <v>0.3196500804133261</v>
      </c>
      <c r="AS796" s="20">
        <v>0.2006777437829281</v>
      </c>
      <c r="AT796" s="20">
        <v>0.34232592944365842</v>
      </c>
    </row>
    <row r="797" spans="2:46" x14ac:dyDescent="0.35">
      <c r="B797" s="19" t="s">
        <v>316</v>
      </c>
      <c r="C797" s="20">
        <v>5.4809130693407947E-2</v>
      </c>
      <c r="D797" s="20">
        <v>9.7213533162199994E-2</v>
      </c>
      <c r="E797" s="20">
        <v>8.0478427882797743E-2</v>
      </c>
      <c r="F797" s="20">
        <v>5.9523001688602417E-2</v>
      </c>
      <c r="G797" s="20">
        <v>5.031393443389761E-2</v>
      </c>
      <c r="H797" s="20">
        <v>4.0672962461644778E-2</v>
      </c>
      <c r="I797" s="20">
        <v>1.503247406932743E-2</v>
      </c>
      <c r="K797" s="20">
        <v>5.2975725829141132E-2</v>
      </c>
      <c r="L797" s="20">
        <v>5.6821923514757879E-2</v>
      </c>
      <c r="N797" s="20">
        <v>4.602226844504069E-2</v>
      </c>
      <c r="O797" s="20">
        <v>0.1243796408802926</v>
      </c>
      <c r="P797" s="20">
        <v>1.8970689980560531E-2</v>
      </c>
      <c r="Q797" s="20">
        <v>2.0675248047625269E-2</v>
      </c>
      <c r="R797" s="20">
        <v>4.6028832689229852E-2</v>
      </c>
      <c r="S797" s="20">
        <v>2.6193924381059729E-2</v>
      </c>
      <c r="T797" s="20">
        <v>7.1620849942917342E-2</v>
      </c>
      <c r="U797" s="20">
        <v>9.6366814830583333E-2</v>
      </c>
      <c r="V797" s="20">
        <v>7.378024545789541E-2</v>
      </c>
      <c r="W797" s="20">
        <v>5.8236861410104437E-2</v>
      </c>
      <c r="X797" s="20">
        <v>3.6105417830704013E-2</v>
      </c>
      <c r="Y797" s="20">
        <v>3.934182593071122E-2</v>
      </c>
      <c r="AA797" s="20">
        <v>4.7448802402009743E-2</v>
      </c>
      <c r="AB797" s="20">
        <v>6.5553570599906685E-2</v>
      </c>
      <c r="AC797" s="20">
        <v>4.9284808043076757E-2</v>
      </c>
      <c r="AD797" s="20">
        <v>5.6041805816922287E-2</v>
      </c>
      <c r="AF797" s="20">
        <v>5.2755450865538747E-2</v>
      </c>
      <c r="AG797" s="20">
        <v>6.3905440447152143E-2</v>
      </c>
      <c r="AI797" s="20">
        <v>3.8094254927287761E-2</v>
      </c>
      <c r="AJ797" s="20">
        <v>5.2104276240956038E-2</v>
      </c>
      <c r="AK797" s="20">
        <v>5.1873845080937099E-2</v>
      </c>
      <c r="AL797" s="20">
        <v>7.2657455507149013E-2</v>
      </c>
      <c r="AM797" s="20">
        <v>4.554309859327562E-2</v>
      </c>
      <c r="AN797" s="20">
        <v>1.6842152655870361E-2</v>
      </c>
      <c r="AO797" s="20">
        <v>8.4905572123988471E-2</v>
      </c>
      <c r="AP797" s="20">
        <v>6.9399486360727639E-2</v>
      </c>
      <c r="AQ797" s="20">
        <v>6.9962802500343993E-2</v>
      </c>
      <c r="AS797" s="20">
        <v>5.2977975117921509E-2</v>
      </c>
      <c r="AT797" s="20">
        <v>8.9412835220444575E-2</v>
      </c>
    </row>
    <row r="798" spans="2:46" x14ac:dyDescent="0.35">
      <c r="B798" s="19" t="s">
        <v>317</v>
      </c>
      <c r="C798" s="20">
        <v>3.4571776612687871E-2</v>
      </c>
      <c r="D798" s="20">
        <v>5.3774725931609299E-2</v>
      </c>
      <c r="E798" s="20">
        <v>3.6775027807327769E-2</v>
      </c>
      <c r="F798" s="20">
        <v>2.9783628667440071E-2</v>
      </c>
      <c r="G798" s="20">
        <v>3.8215733265233108E-2</v>
      </c>
      <c r="H798" s="20">
        <v>3.1542631327430973E-2</v>
      </c>
      <c r="I798" s="20">
        <v>2.2954121865905019E-2</v>
      </c>
      <c r="K798" s="20">
        <v>3.5481504529935287E-2</v>
      </c>
      <c r="L798" s="20">
        <v>3.3823908690379503E-2</v>
      </c>
      <c r="N798" s="20">
        <v>3.1345878414680173E-2</v>
      </c>
      <c r="O798" s="20">
        <v>7.4096074652720501E-2</v>
      </c>
      <c r="P798" s="20">
        <v>2.681095635660297E-2</v>
      </c>
      <c r="Q798" s="20">
        <v>6.6465956944034621E-2</v>
      </c>
      <c r="R798" s="20">
        <v>5.032837038705313E-2</v>
      </c>
      <c r="S798" s="20">
        <v>1.682584475206355E-2</v>
      </c>
      <c r="T798" s="20">
        <v>1.441511482594217E-2</v>
      </c>
      <c r="U798" s="20">
        <v>2.9490237153015651E-2</v>
      </c>
      <c r="V798" s="20">
        <v>3.7444204295341878E-2</v>
      </c>
      <c r="W798" s="20">
        <v>4.088380913842269E-2</v>
      </c>
      <c r="X798" s="20">
        <v>3.2844095026337318E-2</v>
      </c>
      <c r="Y798" s="20">
        <v>2.0133832914401739E-2</v>
      </c>
      <c r="AA798" s="20">
        <v>1.5395060710676549E-2</v>
      </c>
      <c r="AB798" s="20">
        <v>2.8877111730614139E-2</v>
      </c>
      <c r="AC798" s="20">
        <v>5.4403075419608787E-2</v>
      </c>
      <c r="AD798" s="20">
        <v>4.3946984366391537E-2</v>
      </c>
      <c r="AF798" s="20">
        <v>3.2822191752632679E-2</v>
      </c>
      <c r="AG798" s="20">
        <v>4.2073656226388548E-2</v>
      </c>
      <c r="AI798" s="20">
        <v>1.0722574329390701E-2</v>
      </c>
      <c r="AJ798" s="20">
        <v>2.963768502230188E-2</v>
      </c>
      <c r="AK798" s="20">
        <v>3.7138871110975587E-2</v>
      </c>
      <c r="AL798" s="20">
        <v>3.2883897359794162E-2</v>
      </c>
      <c r="AM798" s="20">
        <v>5.2687607134289167E-2</v>
      </c>
      <c r="AN798" s="20">
        <v>5.208668754364313E-2</v>
      </c>
      <c r="AO798" s="20">
        <v>3.7309182921354607E-2</v>
      </c>
      <c r="AP798" s="20">
        <v>3.3224306639347917E-2</v>
      </c>
      <c r="AQ798" s="20">
        <v>3.3917915819502001E-2</v>
      </c>
      <c r="AS798" s="20">
        <v>3.2166477838818722E-2</v>
      </c>
      <c r="AT798" s="20">
        <v>8.0025177287341764E-2</v>
      </c>
    </row>
    <row r="799" spans="2:46" x14ac:dyDescent="0.35">
      <c r="B799" s="19" t="s">
        <v>197</v>
      </c>
      <c r="C799" s="20">
        <v>7.0852801249534206E-2</v>
      </c>
      <c r="D799" s="20">
        <v>4.6966922178471683E-2</v>
      </c>
      <c r="E799" s="20">
        <v>1.936337066110112E-2</v>
      </c>
      <c r="F799" s="20">
        <v>6.8113282827432259E-2</v>
      </c>
      <c r="G799" s="20">
        <v>8.1096157672452748E-2</v>
      </c>
      <c r="H799" s="20">
        <v>5.0408695907966317E-2</v>
      </c>
      <c r="I799" s="20">
        <v>0.1361179543334769</v>
      </c>
      <c r="K799" s="20">
        <v>4.9312697489045217E-2</v>
      </c>
      <c r="L799" s="20">
        <v>9.217288955988949E-2</v>
      </c>
      <c r="N799" s="20">
        <v>4.5294011133583487E-2</v>
      </c>
      <c r="O799" s="20">
        <v>0</v>
      </c>
      <c r="P799" s="20">
        <v>9.2873158052570084E-2</v>
      </c>
      <c r="Q799" s="20">
        <v>4.6710084716912612E-2</v>
      </c>
      <c r="R799" s="20">
        <v>3.5978524159048432E-2</v>
      </c>
      <c r="S799" s="20">
        <v>0.1234643790684445</v>
      </c>
      <c r="T799" s="20">
        <v>6.8030917437407815E-2</v>
      </c>
      <c r="U799" s="20">
        <v>7.1644196412378319E-2</v>
      </c>
      <c r="V799" s="20">
        <v>9.5523472604264803E-2</v>
      </c>
      <c r="W799" s="20">
        <v>8.0517786739713229E-2</v>
      </c>
      <c r="X799" s="20">
        <v>7.0410672854489459E-2</v>
      </c>
      <c r="Y799" s="20">
        <v>6.3516749998499544E-2</v>
      </c>
      <c r="AA799" s="20">
        <v>5.4867636493310112E-2</v>
      </c>
      <c r="AB799" s="20">
        <v>8.1333858096901621E-2</v>
      </c>
      <c r="AC799" s="20">
        <v>6.0037498160421178E-2</v>
      </c>
      <c r="AD799" s="20">
        <v>8.7185710834337668E-2</v>
      </c>
      <c r="AF799" s="20">
        <v>7.4752493234152506E-2</v>
      </c>
      <c r="AG799" s="20">
        <v>5.4442809952008953E-2</v>
      </c>
      <c r="AI799" s="20">
        <v>6.1420308871675211E-2</v>
      </c>
      <c r="AJ799" s="20">
        <v>4.214403548450877E-2</v>
      </c>
      <c r="AK799" s="20">
        <v>7.6865090706874722E-2</v>
      </c>
      <c r="AL799" s="20">
        <v>5.6275920735756803E-2</v>
      </c>
      <c r="AM799" s="20">
        <v>5.1072022999904293E-2</v>
      </c>
      <c r="AN799" s="20">
        <v>7.523704817774822E-2</v>
      </c>
      <c r="AO799" s="20">
        <v>0.12930077828774739</v>
      </c>
      <c r="AP799" s="20">
        <v>0.1907373712694149</v>
      </c>
      <c r="AQ799" s="20">
        <v>4.5692768187683107E-2</v>
      </c>
      <c r="AS799" s="20">
        <v>6.1988576710868243E-2</v>
      </c>
      <c r="AT799" s="20">
        <v>0.23836178350289711</v>
      </c>
    </row>
    <row r="801" spans="2:46" ht="116" x14ac:dyDescent="0.35">
      <c r="B801" s="17" t="s">
        <v>328</v>
      </c>
    </row>
    <row r="802" spans="2:46" x14ac:dyDescent="0.35">
      <c r="B802" s="18" t="s">
        <v>16</v>
      </c>
    </row>
    <row r="803" spans="2:46" x14ac:dyDescent="0.35">
      <c r="B803" s="19" t="s">
        <v>329</v>
      </c>
      <c r="C803" s="20">
        <v>0.2284706827514843</v>
      </c>
      <c r="D803" s="20">
        <v>0.1718991492941857</v>
      </c>
      <c r="E803" s="20">
        <v>0.23425854525649201</v>
      </c>
      <c r="F803" s="20">
        <v>0.2069782834738485</v>
      </c>
      <c r="G803" s="20">
        <v>0.23845430270316001</v>
      </c>
      <c r="H803" s="20">
        <v>0.24035847526465881</v>
      </c>
      <c r="I803" s="20">
        <v>0.26290492977857471</v>
      </c>
      <c r="K803" s="20">
        <v>0.20376759955864271</v>
      </c>
      <c r="L803" s="20">
        <v>0.25351935529088482</v>
      </c>
      <c r="N803" s="20">
        <v>0.22570192219365859</v>
      </c>
      <c r="O803" s="20">
        <v>0.2304331843777056</v>
      </c>
      <c r="P803" s="20">
        <v>0.27064355073604718</v>
      </c>
      <c r="Q803" s="20">
        <v>0.22499513615759181</v>
      </c>
      <c r="R803" s="20">
        <v>0.25606309562298302</v>
      </c>
      <c r="S803" s="20">
        <v>0.25827599417562908</v>
      </c>
      <c r="T803" s="20">
        <v>0.20526303287349251</v>
      </c>
      <c r="U803" s="20">
        <v>0.1858070670057605</v>
      </c>
      <c r="V803" s="20">
        <v>0.21656422552348911</v>
      </c>
      <c r="W803" s="20">
        <v>0.24343983684370271</v>
      </c>
      <c r="X803" s="20">
        <v>0.19905704732535581</v>
      </c>
      <c r="Y803" s="20">
        <v>0.23200934318963509</v>
      </c>
      <c r="AA803" s="20">
        <v>0.25810283610186407</v>
      </c>
      <c r="AB803" s="20">
        <v>0.214504304755499</v>
      </c>
      <c r="AC803" s="20">
        <v>0.22400629435612579</v>
      </c>
      <c r="AD803" s="20">
        <v>0.2164629804927499</v>
      </c>
      <c r="AF803" s="20">
        <v>0.22810166470322099</v>
      </c>
      <c r="AG803" s="20">
        <v>0.23001147499584709</v>
      </c>
      <c r="AI803" s="20">
        <v>0.28251502408639939</v>
      </c>
      <c r="AJ803" s="20">
        <v>0.24017396304280161</v>
      </c>
      <c r="AK803" s="20">
        <v>0.197187811413294</v>
      </c>
      <c r="AL803" s="20">
        <v>0.20580174831847831</v>
      </c>
      <c r="AM803" s="20">
        <v>0.2356286370850097</v>
      </c>
      <c r="AN803" s="20">
        <v>0.1748948831873742</v>
      </c>
      <c r="AO803" s="20">
        <v>0.20597224134710351</v>
      </c>
      <c r="AP803" s="20">
        <v>0.2128020237839314</v>
      </c>
      <c r="AQ803" s="20">
        <v>0.1798786905869581</v>
      </c>
      <c r="AS803" s="20">
        <v>0.23460965638786749</v>
      </c>
      <c r="AT803" s="20">
        <v>0.11246129902872649</v>
      </c>
    </row>
    <row r="804" spans="2:46" x14ac:dyDescent="0.35">
      <c r="B804" s="19" t="s">
        <v>330</v>
      </c>
      <c r="C804" s="20">
        <v>0.34179734607758372</v>
      </c>
      <c r="D804" s="20">
        <v>0.32645839361613732</v>
      </c>
      <c r="E804" s="20">
        <v>0.34256997333207401</v>
      </c>
      <c r="F804" s="20">
        <v>0.33447988877754348</v>
      </c>
      <c r="G804" s="20">
        <v>0.3417270220255435</v>
      </c>
      <c r="H804" s="20">
        <v>0.38681527632563673</v>
      </c>
      <c r="I804" s="20">
        <v>0.32722447037171171</v>
      </c>
      <c r="K804" s="20">
        <v>0.35146392510172991</v>
      </c>
      <c r="L804" s="20">
        <v>0.33183703154127842</v>
      </c>
      <c r="N804" s="20">
        <v>0.35776266217109309</v>
      </c>
      <c r="O804" s="20">
        <v>0.30200257258667029</v>
      </c>
      <c r="P804" s="20">
        <v>0.39823094012907251</v>
      </c>
      <c r="Q804" s="20">
        <v>0.35206449701057752</v>
      </c>
      <c r="R804" s="20">
        <v>0.41486421010447339</v>
      </c>
      <c r="S804" s="20">
        <v>0.27501349128983771</v>
      </c>
      <c r="T804" s="20">
        <v>0.29774317738232192</v>
      </c>
      <c r="U804" s="20">
        <v>0.30729499726717291</v>
      </c>
      <c r="V804" s="20">
        <v>0.31991633490966259</v>
      </c>
      <c r="W804" s="20">
        <v>0.38885650909786951</v>
      </c>
      <c r="X804" s="20">
        <v>0.32844779942927521</v>
      </c>
      <c r="Y804" s="20">
        <v>0.31985137270760539</v>
      </c>
      <c r="AA804" s="20">
        <v>0.34908266210092942</v>
      </c>
      <c r="AB804" s="20">
        <v>0.35086787091389238</v>
      </c>
      <c r="AC804" s="20">
        <v>0.32849681637544842</v>
      </c>
      <c r="AD804" s="20">
        <v>0.33609772481696182</v>
      </c>
      <c r="AF804" s="20">
        <v>0.33862365841247383</v>
      </c>
      <c r="AG804" s="20">
        <v>0.35680265007110501</v>
      </c>
      <c r="AI804" s="20">
        <v>0.35526416434286379</v>
      </c>
      <c r="AJ804" s="20">
        <v>0.38740116403411512</v>
      </c>
      <c r="AK804" s="20">
        <v>0.34411624653860728</v>
      </c>
      <c r="AL804" s="20">
        <v>0.34020295704675019</v>
      </c>
      <c r="AM804" s="20">
        <v>0.32584443717410999</v>
      </c>
      <c r="AN804" s="20">
        <v>0.42219776739948528</v>
      </c>
      <c r="AO804" s="20">
        <v>0.28361477460664458</v>
      </c>
      <c r="AP804" s="20">
        <v>0.2692872324506404</v>
      </c>
      <c r="AQ804" s="20">
        <v>0.33238497447148052</v>
      </c>
      <c r="AS804" s="20">
        <v>0.35145648974377502</v>
      </c>
      <c r="AT804" s="20">
        <v>0.15926662182697551</v>
      </c>
    </row>
    <row r="805" spans="2:46" x14ac:dyDescent="0.35">
      <c r="B805" s="19" t="s">
        <v>331</v>
      </c>
      <c r="C805" s="20">
        <v>0.27541081769379172</v>
      </c>
      <c r="D805" s="20">
        <v>0.29790140144837213</v>
      </c>
      <c r="E805" s="20">
        <v>0.26859839021335469</v>
      </c>
      <c r="F805" s="20">
        <v>0.28815507218541342</v>
      </c>
      <c r="G805" s="20">
        <v>0.27688931988318949</v>
      </c>
      <c r="H805" s="20">
        <v>0.23580577597332661</v>
      </c>
      <c r="I805" s="20">
        <v>0.2809299158022856</v>
      </c>
      <c r="K805" s="20">
        <v>0.29916705707111069</v>
      </c>
      <c r="L805" s="20">
        <v>0.25221806432727439</v>
      </c>
      <c r="N805" s="20">
        <v>0.28683126234483242</v>
      </c>
      <c r="O805" s="20">
        <v>0.25830685046336438</v>
      </c>
      <c r="P805" s="20">
        <v>0.2165866403640142</v>
      </c>
      <c r="Q805" s="20">
        <v>0.3014789362963905</v>
      </c>
      <c r="R805" s="20">
        <v>0.23914837044311291</v>
      </c>
      <c r="S805" s="20">
        <v>0.27853511642019452</v>
      </c>
      <c r="T805" s="20">
        <v>0.34220408410913022</v>
      </c>
      <c r="U805" s="20">
        <v>0.31672689563659812</v>
      </c>
      <c r="V805" s="20">
        <v>0.2778072187531152</v>
      </c>
      <c r="W805" s="20">
        <v>0.22745027374234081</v>
      </c>
      <c r="X805" s="20">
        <v>0.29296021444848502</v>
      </c>
      <c r="Y805" s="20">
        <v>0.28914771899307662</v>
      </c>
      <c r="AA805" s="20">
        <v>0.23553519770216449</v>
      </c>
      <c r="AB805" s="20">
        <v>0.30415160961149412</v>
      </c>
      <c r="AC805" s="20">
        <v>0.29192937997673352</v>
      </c>
      <c r="AD805" s="20">
        <v>0.27234211468228131</v>
      </c>
      <c r="AF805" s="20">
        <v>0.2844149609122284</v>
      </c>
      <c r="AG805" s="20">
        <v>0.2395702542918868</v>
      </c>
      <c r="AI805" s="20">
        <v>0.25207163253414189</v>
      </c>
      <c r="AJ805" s="20">
        <v>0.23764180269073251</v>
      </c>
      <c r="AK805" s="20">
        <v>0.31685523510253921</v>
      </c>
      <c r="AL805" s="20">
        <v>0.28490342621072212</v>
      </c>
      <c r="AM805" s="20">
        <v>0.29734772897913853</v>
      </c>
      <c r="AN805" s="20">
        <v>0.33081960779336489</v>
      </c>
      <c r="AO805" s="20">
        <v>0.30534346224204051</v>
      </c>
      <c r="AP805" s="20">
        <v>0.26020998733874279</v>
      </c>
      <c r="AQ805" s="20">
        <v>0.29452037931692487</v>
      </c>
      <c r="AS805" s="20">
        <v>0.27061306566806492</v>
      </c>
      <c r="AT805" s="20">
        <v>0.36607487470497019</v>
      </c>
    </row>
    <row r="806" spans="2:46" x14ac:dyDescent="0.35">
      <c r="B806" s="19" t="s">
        <v>332</v>
      </c>
      <c r="C806" s="20">
        <v>8.0718154589447741E-2</v>
      </c>
      <c r="D806" s="20">
        <v>0.10634620499990841</v>
      </c>
      <c r="E806" s="20">
        <v>9.2806146661353284E-2</v>
      </c>
      <c r="F806" s="20">
        <v>8.887091885372829E-2</v>
      </c>
      <c r="G806" s="20">
        <v>7.7648543012105761E-2</v>
      </c>
      <c r="H806" s="20">
        <v>6.9843858227859837E-2</v>
      </c>
      <c r="I806" s="20">
        <v>5.6991904722260678E-2</v>
      </c>
      <c r="K806" s="20">
        <v>8.1267987113771048E-2</v>
      </c>
      <c r="L806" s="20">
        <v>7.9472562410455472E-2</v>
      </c>
      <c r="N806" s="20">
        <v>7.1031688070125165E-2</v>
      </c>
      <c r="O806" s="20">
        <v>0.1015629151875752</v>
      </c>
      <c r="P806" s="20">
        <v>6.1785751676900168E-2</v>
      </c>
      <c r="Q806" s="20">
        <v>6.4976528208479933E-2</v>
      </c>
      <c r="R806" s="20">
        <v>4.7992631863378023E-2</v>
      </c>
      <c r="S806" s="20">
        <v>6.9887513656600578E-2</v>
      </c>
      <c r="T806" s="20">
        <v>7.4562280793367297E-2</v>
      </c>
      <c r="U806" s="20">
        <v>0.12941164901306029</v>
      </c>
      <c r="V806" s="20">
        <v>0.1026700531642788</v>
      </c>
      <c r="W806" s="20">
        <v>7.1600590790382418E-2</v>
      </c>
      <c r="X806" s="20">
        <v>9.2160277258795525E-2</v>
      </c>
      <c r="Y806" s="20">
        <v>7.5755633904334777E-2</v>
      </c>
      <c r="AA806" s="20">
        <v>9.5558224196574629E-2</v>
      </c>
      <c r="AB806" s="20">
        <v>7.4090956154436491E-2</v>
      </c>
      <c r="AC806" s="20">
        <v>6.7943515976839855E-2</v>
      </c>
      <c r="AD806" s="20">
        <v>8.2627456375264099E-2</v>
      </c>
      <c r="AF806" s="20">
        <v>7.6513961315275394E-2</v>
      </c>
      <c r="AG806" s="20">
        <v>9.6335230404724068E-2</v>
      </c>
      <c r="AI806" s="20">
        <v>6.129264686356526E-2</v>
      </c>
      <c r="AJ806" s="20">
        <v>7.4827078330248611E-2</v>
      </c>
      <c r="AK806" s="20">
        <v>7.2522664356034341E-2</v>
      </c>
      <c r="AL806" s="20">
        <v>0.104559524513833</v>
      </c>
      <c r="AM806" s="20">
        <v>7.944117570026428E-2</v>
      </c>
      <c r="AN806" s="20">
        <v>7.2087741619775422E-2</v>
      </c>
      <c r="AO806" s="20">
        <v>9.7816985307960277E-2</v>
      </c>
      <c r="AP806" s="20">
        <v>6.9132319471506568E-2</v>
      </c>
      <c r="AQ806" s="20">
        <v>0.120781794866719</v>
      </c>
      <c r="AS806" s="20">
        <v>8.0111024745642828E-2</v>
      </c>
      <c r="AT806" s="20">
        <v>9.2191205817762995E-2</v>
      </c>
    </row>
    <row r="807" spans="2:46" x14ac:dyDescent="0.35">
      <c r="B807" s="19" t="s">
        <v>333</v>
      </c>
      <c r="C807" s="20">
        <v>2.4446395266282849E-2</v>
      </c>
      <c r="D807" s="20">
        <v>4.674725638803845E-2</v>
      </c>
      <c r="E807" s="20">
        <v>3.785673766325532E-2</v>
      </c>
      <c r="F807" s="20">
        <v>2.9203096673988311E-2</v>
      </c>
      <c r="G807" s="20">
        <v>1.485666333354306E-2</v>
      </c>
      <c r="H807" s="20">
        <v>2.0978269870014801E-2</v>
      </c>
      <c r="I807" s="20">
        <v>4.9437606791226871E-3</v>
      </c>
      <c r="K807" s="20">
        <v>2.6147106353038699E-2</v>
      </c>
      <c r="L807" s="20">
        <v>2.288506631139732E-2</v>
      </c>
      <c r="N807" s="20">
        <v>2.020331975423565E-2</v>
      </c>
      <c r="O807" s="20">
        <v>4.3652066660913397E-2</v>
      </c>
      <c r="P807" s="20">
        <v>2.5195100629279071E-2</v>
      </c>
      <c r="Q807" s="20">
        <v>3.3053451786253997E-2</v>
      </c>
      <c r="R807" s="20">
        <v>1.6451017473402892E-2</v>
      </c>
      <c r="S807" s="20">
        <v>2.419424516264293E-2</v>
      </c>
      <c r="T807" s="20">
        <v>1.1578845455796009E-2</v>
      </c>
      <c r="U807" s="20">
        <v>1.45547687483137E-2</v>
      </c>
      <c r="V807" s="20">
        <v>3.5701147035188362E-2</v>
      </c>
      <c r="W807" s="20">
        <v>2.608396256850045E-2</v>
      </c>
      <c r="X807" s="20">
        <v>2.3402351658916711E-2</v>
      </c>
      <c r="Y807" s="20">
        <v>2.9075247011336122E-2</v>
      </c>
      <c r="AA807" s="20">
        <v>3.4816833923269917E-2</v>
      </c>
      <c r="AB807" s="20">
        <v>1.362191798283582E-2</v>
      </c>
      <c r="AC807" s="20">
        <v>3.2718755611101512E-2</v>
      </c>
      <c r="AD807" s="20">
        <v>1.739395135348543E-2</v>
      </c>
      <c r="AF807" s="20">
        <v>2.2064795914349782E-2</v>
      </c>
      <c r="AG807" s="20">
        <v>3.4196475997998327E-2</v>
      </c>
      <c r="AI807" s="20">
        <v>2.495180534531144E-2</v>
      </c>
      <c r="AJ807" s="20">
        <v>2.387863626032782E-2</v>
      </c>
      <c r="AK807" s="20">
        <v>2.576745959577327E-2</v>
      </c>
      <c r="AL807" s="20">
        <v>2.3233532175915839E-2</v>
      </c>
      <c r="AM807" s="20">
        <v>2.4789274955885472E-2</v>
      </c>
      <c r="AN807" s="20">
        <v>0</v>
      </c>
      <c r="AO807" s="20">
        <v>1.5915900046069409E-2</v>
      </c>
      <c r="AP807" s="20">
        <v>3.179927861969456E-2</v>
      </c>
      <c r="AQ807" s="20">
        <v>3.567845861527958E-2</v>
      </c>
      <c r="AS807" s="20">
        <v>2.2050280857972171E-2</v>
      </c>
      <c r="AT807" s="20">
        <v>6.9726237191309784E-2</v>
      </c>
    </row>
    <row r="808" spans="2:46" x14ac:dyDescent="0.35">
      <c r="B808" s="19" t="s">
        <v>197</v>
      </c>
      <c r="C808" s="20">
        <v>4.9156603621409688E-2</v>
      </c>
      <c r="D808" s="20">
        <v>5.0647594253358207E-2</v>
      </c>
      <c r="E808" s="20">
        <v>2.391020687347048E-2</v>
      </c>
      <c r="F808" s="20">
        <v>5.2312740035477867E-2</v>
      </c>
      <c r="G808" s="20">
        <v>5.0424149042458302E-2</v>
      </c>
      <c r="H808" s="20">
        <v>4.6198344338503491E-2</v>
      </c>
      <c r="I808" s="20">
        <v>6.7005018646044606E-2</v>
      </c>
      <c r="K808" s="20">
        <v>3.818632480170691E-2</v>
      </c>
      <c r="L808" s="20">
        <v>6.0067920118709463E-2</v>
      </c>
      <c r="N808" s="20">
        <v>3.8469145466055121E-2</v>
      </c>
      <c r="O808" s="20">
        <v>6.4042410723771162E-2</v>
      </c>
      <c r="P808" s="20">
        <v>2.7558016464686589E-2</v>
      </c>
      <c r="Q808" s="20">
        <v>2.3431450540706288E-2</v>
      </c>
      <c r="R808" s="20">
        <v>2.548067449264976E-2</v>
      </c>
      <c r="S808" s="20">
        <v>9.4093639295095233E-2</v>
      </c>
      <c r="T808" s="20">
        <v>6.8648579385892125E-2</v>
      </c>
      <c r="U808" s="20">
        <v>4.6204622329094731E-2</v>
      </c>
      <c r="V808" s="20">
        <v>4.7341020614265747E-2</v>
      </c>
      <c r="W808" s="20">
        <v>4.2568826957204133E-2</v>
      </c>
      <c r="X808" s="20">
        <v>6.3972309879171824E-2</v>
      </c>
      <c r="Y808" s="20">
        <v>5.4160684194011627E-2</v>
      </c>
      <c r="AA808" s="20">
        <v>2.6904245975197541E-2</v>
      </c>
      <c r="AB808" s="20">
        <v>4.2763340581842217E-2</v>
      </c>
      <c r="AC808" s="20">
        <v>5.490523770375106E-2</v>
      </c>
      <c r="AD808" s="20">
        <v>7.5075772279257505E-2</v>
      </c>
      <c r="AF808" s="20">
        <v>5.0280958742451642E-2</v>
      </c>
      <c r="AG808" s="20">
        <v>4.3083914238438659E-2</v>
      </c>
      <c r="AI808" s="20">
        <v>2.390472682771828E-2</v>
      </c>
      <c r="AJ808" s="20">
        <v>3.6077355641774257E-2</v>
      </c>
      <c r="AK808" s="20">
        <v>4.3550582993751967E-2</v>
      </c>
      <c r="AL808" s="20">
        <v>4.1298811734300632E-2</v>
      </c>
      <c r="AM808" s="20">
        <v>3.6948746105591922E-2</v>
      </c>
      <c r="AN808" s="20">
        <v>0</v>
      </c>
      <c r="AO808" s="20">
        <v>9.1336636450181946E-2</v>
      </c>
      <c r="AP808" s="20">
        <v>0.1567691583354841</v>
      </c>
      <c r="AQ808" s="20">
        <v>3.6755702142637868E-2</v>
      </c>
      <c r="AS808" s="20">
        <v>4.1159482596677538E-2</v>
      </c>
      <c r="AT808" s="20">
        <v>0.2002797614302548</v>
      </c>
    </row>
    <row r="810" spans="2:46" ht="116" x14ac:dyDescent="0.35">
      <c r="B810" s="17" t="s">
        <v>334</v>
      </c>
    </row>
    <row r="811" spans="2:46" x14ac:dyDescent="0.35">
      <c r="B811" s="18" t="s">
        <v>16</v>
      </c>
    </row>
    <row r="812" spans="2:46" x14ac:dyDescent="0.35">
      <c r="B812" s="19" t="s">
        <v>329</v>
      </c>
      <c r="C812" s="20">
        <v>0.26977643323871392</v>
      </c>
      <c r="D812" s="20">
        <v>0.1987329941929924</v>
      </c>
      <c r="E812" s="20">
        <v>0.3299128352924528</v>
      </c>
      <c r="F812" s="20">
        <v>0.2436950996153707</v>
      </c>
      <c r="G812" s="20">
        <v>0.28462443273456373</v>
      </c>
      <c r="H812" s="20">
        <v>0.29868005312888402</v>
      </c>
      <c r="I812" s="20">
        <v>0.2582164599455879</v>
      </c>
      <c r="K812" s="20">
        <v>0.25560925202709811</v>
      </c>
      <c r="L812" s="20">
        <v>0.28379035410181469</v>
      </c>
      <c r="N812" s="20">
        <v>0.25371020829642649</v>
      </c>
      <c r="O812" s="20">
        <v>0.19934331782398629</v>
      </c>
      <c r="P812" s="20">
        <v>0.2300282414561042</v>
      </c>
      <c r="Q812" s="20">
        <v>0.26727865704797849</v>
      </c>
      <c r="R812" s="20">
        <v>0.33898594411036542</v>
      </c>
      <c r="S812" s="20">
        <v>0.26638692344520609</v>
      </c>
      <c r="T812" s="20">
        <v>0.2396461774110922</v>
      </c>
      <c r="U812" s="20">
        <v>0.24973680100475351</v>
      </c>
      <c r="V812" s="20">
        <v>0.30916202948979188</v>
      </c>
      <c r="W812" s="20">
        <v>0.2866980778336784</v>
      </c>
      <c r="X812" s="20">
        <v>0.2285365382942959</v>
      </c>
      <c r="Y812" s="20">
        <v>0.24505750333846729</v>
      </c>
      <c r="AA812" s="20">
        <v>0.33179754621099111</v>
      </c>
      <c r="AB812" s="20">
        <v>0.25648139889045252</v>
      </c>
      <c r="AC812" s="20">
        <v>0.2263062135018358</v>
      </c>
      <c r="AD812" s="20">
        <v>0.25675087159404392</v>
      </c>
      <c r="AF812" s="20">
        <v>0.26107180944404462</v>
      </c>
      <c r="AG812" s="20">
        <v>0.30697560105435029</v>
      </c>
      <c r="AI812" s="20">
        <v>0.35489447485598841</v>
      </c>
      <c r="AJ812" s="20">
        <v>0.31389826005754717</v>
      </c>
      <c r="AK812" s="20">
        <v>0.2464090631883217</v>
      </c>
      <c r="AL812" s="20">
        <v>0.29811665555378553</v>
      </c>
      <c r="AM812" s="20">
        <v>0.26155170092511693</v>
      </c>
      <c r="AN812" s="20">
        <v>0.2358973342781012</v>
      </c>
      <c r="AO812" s="20">
        <v>0.1848404671161808</v>
      </c>
      <c r="AP812" s="20">
        <v>0.1859871074012566</v>
      </c>
      <c r="AQ812" s="20">
        <v>0.16351992945098981</v>
      </c>
      <c r="AS812" s="20">
        <v>0.27979979258606041</v>
      </c>
      <c r="AT812" s="20">
        <v>8.0363054131508141E-2</v>
      </c>
    </row>
    <row r="813" spans="2:46" x14ac:dyDescent="0.35">
      <c r="B813" s="19" t="s">
        <v>330</v>
      </c>
      <c r="C813" s="20">
        <v>0.32467801778919497</v>
      </c>
      <c r="D813" s="20">
        <v>0.29852736357150522</v>
      </c>
      <c r="E813" s="20">
        <v>0.28542023735695943</v>
      </c>
      <c r="F813" s="20">
        <v>0.34687096661922562</v>
      </c>
      <c r="G813" s="20">
        <v>0.31600610311414667</v>
      </c>
      <c r="H813" s="20">
        <v>0.32448780250720782</v>
      </c>
      <c r="I813" s="20">
        <v>0.36303217001094729</v>
      </c>
      <c r="K813" s="20">
        <v>0.34141793411075849</v>
      </c>
      <c r="L813" s="20">
        <v>0.30749972468640219</v>
      </c>
      <c r="N813" s="20">
        <v>0.36792849793673332</v>
      </c>
      <c r="O813" s="20">
        <v>0.28866452694169809</v>
      </c>
      <c r="P813" s="20">
        <v>0.27313877570029521</v>
      </c>
      <c r="Q813" s="20">
        <v>0.43218123250327523</v>
      </c>
      <c r="R813" s="20">
        <v>0.33851836132485258</v>
      </c>
      <c r="S813" s="20">
        <v>0.31553389579782559</v>
      </c>
      <c r="T813" s="20">
        <v>0.3406941838325252</v>
      </c>
      <c r="U813" s="20">
        <v>0.2737783580407393</v>
      </c>
      <c r="V813" s="20">
        <v>0.29220428181295538</v>
      </c>
      <c r="W813" s="20">
        <v>0.29533159873073239</v>
      </c>
      <c r="X813" s="20">
        <v>0.35141669206246662</v>
      </c>
      <c r="Y813" s="20">
        <v>0.37324665085078851</v>
      </c>
      <c r="AA813" s="20">
        <v>0.33100778280826387</v>
      </c>
      <c r="AB813" s="20">
        <v>0.33083133825215089</v>
      </c>
      <c r="AC813" s="20">
        <v>0.33771912714597691</v>
      </c>
      <c r="AD813" s="20">
        <v>0.29960432089452432</v>
      </c>
      <c r="AF813" s="20">
        <v>0.32709350734080489</v>
      </c>
      <c r="AG813" s="20">
        <v>0.31552414338773582</v>
      </c>
      <c r="AI813" s="20">
        <v>0.30608436242876191</v>
      </c>
      <c r="AJ813" s="20">
        <v>0.35055876013670101</v>
      </c>
      <c r="AK813" s="20">
        <v>0.3988301488189947</v>
      </c>
      <c r="AL813" s="20">
        <v>0.25729908189344231</v>
      </c>
      <c r="AM813" s="20">
        <v>0.33582397671622199</v>
      </c>
      <c r="AN813" s="20">
        <v>0.41943275664068169</v>
      </c>
      <c r="AO813" s="20">
        <v>0.25164490358090602</v>
      </c>
      <c r="AP813" s="20">
        <v>0.30291208029667721</v>
      </c>
      <c r="AQ813" s="20">
        <v>0.33240134448482611</v>
      </c>
      <c r="AS813" s="20">
        <v>0.33080381784093998</v>
      </c>
      <c r="AT813" s="20">
        <v>0.20891757786809351</v>
      </c>
    </row>
    <row r="814" spans="2:46" x14ac:dyDescent="0.35">
      <c r="B814" s="19" t="s">
        <v>331</v>
      </c>
      <c r="C814" s="20">
        <v>0.2110537315347388</v>
      </c>
      <c r="D814" s="20">
        <v>0.26160372505686558</v>
      </c>
      <c r="E814" s="20">
        <v>0.2120328370581718</v>
      </c>
      <c r="F814" s="20">
        <v>0.21402170687654851</v>
      </c>
      <c r="G814" s="20">
        <v>0.22418410480437501</v>
      </c>
      <c r="H814" s="20">
        <v>0.1792479361679743</v>
      </c>
      <c r="I814" s="20">
        <v>0.18483194622842111</v>
      </c>
      <c r="K814" s="20">
        <v>0.22637933981359579</v>
      </c>
      <c r="L814" s="20">
        <v>0.19595176226860739</v>
      </c>
      <c r="N814" s="20">
        <v>0.214670318666391</v>
      </c>
      <c r="O814" s="20">
        <v>0.20142879377794981</v>
      </c>
      <c r="P814" s="20">
        <v>0.30491402859426991</v>
      </c>
      <c r="Q814" s="20">
        <v>0.17823397997937271</v>
      </c>
      <c r="R814" s="20">
        <v>0.1434650462129044</v>
      </c>
      <c r="S814" s="20">
        <v>0.2314656856537961</v>
      </c>
      <c r="T814" s="20">
        <v>0.1862926147017897</v>
      </c>
      <c r="U814" s="20">
        <v>0.23767091649252661</v>
      </c>
      <c r="V814" s="20">
        <v>0.20939959015403439</v>
      </c>
      <c r="W814" s="20">
        <v>0.19009327879008189</v>
      </c>
      <c r="X814" s="20">
        <v>0.25237158145946198</v>
      </c>
      <c r="Y814" s="20">
        <v>0.2265124524768922</v>
      </c>
      <c r="AA814" s="20">
        <v>0.1732029037302236</v>
      </c>
      <c r="AB814" s="20">
        <v>0.2135751092145505</v>
      </c>
      <c r="AC814" s="20">
        <v>0.2240375343070479</v>
      </c>
      <c r="AD814" s="20">
        <v>0.23606903400898449</v>
      </c>
      <c r="AF814" s="20">
        <v>0.21482147880375371</v>
      </c>
      <c r="AG814" s="20">
        <v>0.19596321470575051</v>
      </c>
      <c r="AI814" s="20">
        <v>0.1795107009753262</v>
      </c>
      <c r="AJ814" s="20">
        <v>0.16108002322378021</v>
      </c>
      <c r="AK814" s="20">
        <v>0.18349566107420809</v>
      </c>
      <c r="AL814" s="20">
        <v>0.23793819114953391</v>
      </c>
      <c r="AM814" s="20">
        <v>0.22227597938078339</v>
      </c>
      <c r="AN814" s="20">
        <v>0.24163005237245569</v>
      </c>
      <c r="AO814" s="20">
        <v>0.30955875440126301</v>
      </c>
      <c r="AP814" s="20">
        <v>0.22163442667294589</v>
      </c>
      <c r="AQ814" s="20">
        <v>0.26621687219521523</v>
      </c>
      <c r="AS814" s="20">
        <v>0.2060203283514602</v>
      </c>
      <c r="AT814" s="20">
        <v>0.30617093449186672</v>
      </c>
    </row>
    <row r="815" spans="2:46" x14ac:dyDescent="0.35">
      <c r="B815" s="19" t="s">
        <v>332</v>
      </c>
      <c r="C815" s="20">
        <v>9.0503111456467764E-2</v>
      </c>
      <c r="D815" s="20">
        <v>0.1110047496653721</v>
      </c>
      <c r="E815" s="20">
        <v>9.5972688362482544E-2</v>
      </c>
      <c r="F815" s="20">
        <v>0.1076255237932521</v>
      </c>
      <c r="G815" s="20">
        <v>7.2103167108105812E-2</v>
      </c>
      <c r="H815" s="20">
        <v>8.3319153244508351E-2</v>
      </c>
      <c r="I815" s="20">
        <v>7.8212162992539608E-2</v>
      </c>
      <c r="K815" s="20">
        <v>9.8278376240696269E-2</v>
      </c>
      <c r="L815" s="20">
        <v>8.3278721087428287E-2</v>
      </c>
      <c r="N815" s="20">
        <v>7.712311350043935E-2</v>
      </c>
      <c r="O815" s="20">
        <v>0.1920656557052611</v>
      </c>
      <c r="P815" s="20">
        <v>0.1352870427228528</v>
      </c>
      <c r="Q815" s="20">
        <v>6.5960801698234733E-2</v>
      </c>
      <c r="R815" s="20">
        <v>0.1056236380104983</v>
      </c>
      <c r="S815" s="20">
        <v>5.5100641269832391E-2</v>
      </c>
      <c r="T815" s="20">
        <v>9.7844057013753205E-2</v>
      </c>
      <c r="U815" s="20">
        <v>0.103989083158377</v>
      </c>
      <c r="V815" s="20">
        <v>7.9013494730472492E-2</v>
      </c>
      <c r="W815" s="20">
        <v>0.10220590602641889</v>
      </c>
      <c r="X815" s="20">
        <v>7.546298672223084E-2</v>
      </c>
      <c r="Y815" s="20">
        <v>6.4342120812517459E-2</v>
      </c>
      <c r="AA815" s="20">
        <v>7.6499188139319954E-2</v>
      </c>
      <c r="AB815" s="20">
        <v>9.0789943573101412E-2</v>
      </c>
      <c r="AC815" s="20">
        <v>9.7606386195371986E-2</v>
      </c>
      <c r="AD815" s="20">
        <v>9.8723560138263236E-2</v>
      </c>
      <c r="AF815" s="20">
        <v>9.2379514033507623E-2</v>
      </c>
      <c r="AG815" s="20">
        <v>8.3000943580837205E-2</v>
      </c>
      <c r="AI815" s="20">
        <v>7.292982087223511E-2</v>
      </c>
      <c r="AJ815" s="20">
        <v>8.2293323113209471E-2</v>
      </c>
      <c r="AK815" s="20">
        <v>5.5498385641157069E-2</v>
      </c>
      <c r="AL815" s="20">
        <v>8.9447891707244223E-2</v>
      </c>
      <c r="AM815" s="20">
        <v>0.1022940794181329</v>
      </c>
      <c r="AN815" s="20">
        <v>8.7193836408632833E-2</v>
      </c>
      <c r="AO815" s="20">
        <v>0.1024483260719305</v>
      </c>
      <c r="AP815" s="20">
        <v>8.1550996992043198E-2</v>
      </c>
      <c r="AQ815" s="20">
        <v>0.1541028288521212</v>
      </c>
      <c r="AS815" s="20">
        <v>9.0310160581440924E-2</v>
      </c>
      <c r="AT815" s="20">
        <v>9.4149341824353583E-2</v>
      </c>
    </row>
    <row r="816" spans="2:46" x14ac:dyDescent="0.35">
      <c r="B816" s="19" t="s">
        <v>333</v>
      </c>
      <c r="C816" s="20">
        <v>6.2731745705136233E-2</v>
      </c>
      <c r="D816" s="20">
        <v>8.883908207059403E-2</v>
      </c>
      <c r="E816" s="20">
        <v>6.1047261517161631E-2</v>
      </c>
      <c r="F816" s="20">
        <v>3.59707054842218E-2</v>
      </c>
      <c r="G816" s="20">
        <v>4.715079604819733E-2</v>
      </c>
      <c r="H816" s="20">
        <v>8.8461125690632872E-2</v>
      </c>
      <c r="I816" s="20">
        <v>6.3810175936028848E-2</v>
      </c>
      <c r="K816" s="20">
        <v>5.1757575482930147E-2</v>
      </c>
      <c r="L816" s="20">
        <v>7.3701997632356547E-2</v>
      </c>
      <c r="N816" s="20">
        <v>5.3591731948305278E-2</v>
      </c>
      <c r="O816" s="20">
        <v>0.1022387965988068</v>
      </c>
      <c r="P816" s="20">
        <v>4.795188785579807E-2</v>
      </c>
      <c r="Q816" s="20">
        <v>1.060524336358596E-2</v>
      </c>
      <c r="R816" s="20">
        <v>5.2662136884687877E-2</v>
      </c>
      <c r="S816" s="20">
        <v>6.1393957912948507E-2</v>
      </c>
      <c r="T816" s="20">
        <v>7.3679054725809504E-2</v>
      </c>
      <c r="U816" s="20">
        <v>7.9283358654210115E-2</v>
      </c>
      <c r="V816" s="20">
        <v>6.8620980724991024E-2</v>
      </c>
      <c r="W816" s="20">
        <v>8.964900847820019E-2</v>
      </c>
      <c r="X816" s="20">
        <v>3.7808362561590127E-2</v>
      </c>
      <c r="Y816" s="20">
        <v>5.2513443241934347E-2</v>
      </c>
      <c r="AA816" s="20">
        <v>6.9868629792377845E-2</v>
      </c>
      <c r="AB816" s="20">
        <v>6.0245247909369991E-2</v>
      </c>
      <c r="AC816" s="20">
        <v>6.950716155444564E-2</v>
      </c>
      <c r="AD816" s="20">
        <v>5.2063241551200838E-2</v>
      </c>
      <c r="AF816" s="20">
        <v>6.129812217186599E-2</v>
      </c>
      <c r="AG816" s="20">
        <v>6.7219758859156264E-2</v>
      </c>
      <c r="AI816" s="20">
        <v>5.2944486849319093E-2</v>
      </c>
      <c r="AJ816" s="20">
        <v>6.4429573830628209E-2</v>
      </c>
      <c r="AK816" s="20">
        <v>8.6474948975262714E-2</v>
      </c>
      <c r="AL816" s="20">
        <v>7.5154139959528951E-2</v>
      </c>
      <c r="AM816" s="20">
        <v>5.3998853137272353E-2</v>
      </c>
      <c r="AN816" s="20">
        <v>1.584602030012857E-2</v>
      </c>
      <c r="AO816" s="20">
        <v>7.2596108975608808E-2</v>
      </c>
      <c r="AP816" s="20">
        <v>7.8498311139274801E-2</v>
      </c>
      <c r="AQ816" s="20">
        <v>5.2867397264142267E-2</v>
      </c>
      <c r="AS816" s="20">
        <v>6.1569928948622787E-2</v>
      </c>
      <c r="AT816" s="20">
        <v>8.4686823850952178E-2</v>
      </c>
    </row>
    <row r="817" spans="2:46" x14ac:dyDescent="0.35">
      <c r="B817" s="19" t="s">
        <v>197</v>
      </c>
      <c r="C817" s="20">
        <v>4.1256960275748163E-2</v>
      </c>
      <c r="D817" s="20">
        <v>4.1292085442670691E-2</v>
      </c>
      <c r="E817" s="20">
        <v>1.56141404127718E-2</v>
      </c>
      <c r="F817" s="20">
        <v>5.1815997611381129E-2</v>
      </c>
      <c r="G817" s="20">
        <v>5.5931396190611479E-2</v>
      </c>
      <c r="H817" s="20">
        <v>2.5803929260792929E-2</v>
      </c>
      <c r="I817" s="20">
        <v>5.1897084886475348E-2</v>
      </c>
      <c r="K817" s="20">
        <v>2.655752232492125E-2</v>
      </c>
      <c r="L817" s="20">
        <v>5.5777440223390658E-2</v>
      </c>
      <c r="N817" s="20">
        <v>3.2976129651704468E-2</v>
      </c>
      <c r="O817" s="20">
        <v>1.6258909152297881E-2</v>
      </c>
      <c r="P817" s="20">
        <v>8.6800236706795573E-3</v>
      </c>
      <c r="Q817" s="20">
        <v>4.5740085407552873E-2</v>
      </c>
      <c r="R817" s="20">
        <v>2.074487345669157E-2</v>
      </c>
      <c r="S817" s="20">
        <v>7.0118895920391319E-2</v>
      </c>
      <c r="T817" s="20">
        <v>6.184391231503044E-2</v>
      </c>
      <c r="U817" s="20">
        <v>5.5541482649393528E-2</v>
      </c>
      <c r="V817" s="20">
        <v>4.1599623087754563E-2</v>
      </c>
      <c r="W817" s="20">
        <v>3.6022130140888127E-2</v>
      </c>
      <c r="X817" s="20">
        <v>5.4403838899954468E-2</v>
      </c>
      <c r="Y817" s="20">
        <v>3.8327829279399941E-2</v>
      </c>
      <c r="AA817" s="20">
        <v>1.7623949318823551E-2</v>
      </c>
      <c r="AB817" s="20">
        <v>4.8076962160374777E-2</v>
      </c>
      <c r="AC817" s="20">
        <v>4.4823577295321902E-2</v>
      </c>
      <c r="AD817" s="20">
        <v>5.6788971812983133E-2</v>
      </c>
      <c r="AF817" s="20">
        <v>4.3335568206023203E-2</v>
      </c>
      <c r="AG817" s="20">
        <v>3.131633841216986E-2</v>
      </c>
      <c r="AI817" s="20">
        <v>3.3636154018369363E-2</v>
      </c>
      <c r="AJ817" s="20">
        <v>2.774005963813396E-2</v>
      </c>
      <c r="AK817" s="20">
        <v>2.9291792302055801E-2</v>
      </c>
      <c r="AL817" s="20">
        <v>4.204403973646504E-2</v>
      </c>
      <c r="AM817" s="20">
        <v>2.4055410422472459E-2</v>
      </c>
      <c r="AN817" s="20">
        <v>0</v>
      </c>
      <c r="AO817" s="20">
        <v>7.8911439854111101E-2</v>
      </c>
      <c r="AP817" s="20">
        <v>0.1294170774978021</v>
      </c>
      <c r="AQ817" s="20">
        <v>3.089162775270541E-2</v>
      </c>
      <c r="AS817" s="20">
        <v>3.1495971691475708E-2</v>
      </c>
      <c r="AT817" s="20">
        <v>0.22571226783322579</v>
      </c>
    </row>
    <row r="819" spans="2:46" ht="116" x14ac:dyDescent="0.35">
      <c r="B819" s="17" t="s">
        <v>335</v>
      </c>
    </row>
    <row r="820" spans="2:46" x14ac:dyDescent="0.35">
      <c r="B820" s="18" t="s">
        <v>16</v>
      </c>
    </row>
    <row r="821" spans="2:46" x14ac:dyDescent="0.35">
      <c r="B821" s="19" t="s">
        <v>329</v>
      </c>
      <c r="C821" s="20">
        <v>0.28369608489951098</v>
      </c>
      <c r="D821" s="20">
        <v>0.2040937001115968</v>
      </c>
      <c r="E821" s="20">
        <v>0.26480032453441299</v>
      </c>
      <c r="F821" s="20">
        <v>0.28593127166661281</v>
      </c>
      <c r="G821" s="20">
        <v>0.28467471040644482</v>
      </c>
      <c r="H821" s="20">
        <v>0.33387556914779509</v>
      </c>
      <c r="I821" s="20">
        <v>0.3158270304986398</v>
      </c>
      <c r="K821" s="20">
        <v>0.25835757308729018</v>
      </c>
      <c r="L821" s="20">
        <v>0.30867451873136509</v>
      </c>
      <c r="N821" s="20">
        <v>0.31156241578663368</v>
      </c>
      <c r="O821" s="20">
        <v>0.32331446685428361</v>
      </c>
      <c r="P821" s="20">
        <v>0.2954320935174119</v>
      </c>
      <c r="Q821" s="20">
        <v>0.30135046909552993</v>
      </c>
      <c r="R821" s="20">
        <v>0.2968042163177082</v>
      </c>
      <c r="S821" s="20">
        <v>0.26602140753506259</v>
      </c>
      <c r="T821" s="20">
        <v>0.25478163944851517</v>
      </c>
      <c r="U821" s="20">
        <v>0.18674531704240049</v>
      </c>
      <c r="V821" s="20">
        <v>0.28683603441650329</v>
      </c>
      <c r="W821" s="20">
        <v>0.29280638841546303</v>
      </c>
      <c r="X821" s="20">
        <v>0.30312705977965237</v>
      </c>
      <c r="Y821" s="20">
        <v>0.31224296689267939</v>
      </c>
      <c r="AA821" s="20">
        <v>0.31099378919982101</v>
      </c>
      <c r="AB821" s="20">
        <v>0.27484009403826998</v>
      </c>
      <c r="AC821" s="20">
        <v>0.25026643884858107</v>
      </c>
      <c r="AD821" s="20">
        <v>0.29385481018097048</v>
      </c>
      <c r="AF821" s="20">
        <v>0.28605683767159851</v>
      </c>
      <c r="AG821" s="20">
        <v>0.27345903993430631</v>
      </c>
      <c r="AI821" s="20">
        <v>0.29167867487716531</v>
      </c>
      <c r="AJ821" s="20">
        <v>0.30818259054476782</v>
      </c>
      <c r="AK821" s="20">
        <v>0.31619281945653688</v>
      </c>
      <c r="AL821" s="20">
        <v>0.31224294656471152</v>
      </c>
      <c r="AM821" s="20">
        <v>0.29176768829871241</v>
      </c>
      <c r="AN821" s="20">
        <v>0.25424539504353372</v>
      </c>
      <c r="AO821" s="20">
        <v>0.2349395366983969</v>
      </c>
      <c r="AP821" s="20">
        <v>0.20843117205690731</v>
      </c>
      <c r="AQ821" s="20">
        <v>0.2479427362451965</v>
      </c>
      <c r="AS821" s="20">
        <v>0.2923118623871061</v>
      </c>
      <c r="AT821" s="20">
        <v>0.1208820550909107</v>
      </c>
    </row>
    <row r="822" spans="2:46" x14ac:dyDescent="0.35">
      <c r="B822" s="19" t="s">
        <v>330</v>
      </c>
      <c r="C822" s="20">
        <v>0.36904119488298132</v>
      </c>
      <c r="D822" s="20">
        <v>0.34262556716368159</v>
      </c>
      <c r="E822" s="20">
        <v>0.34603762825360312</v>
      </c>
      <c r="F822" s="20">
        <v>0.31196669048262088</v>
      </c>
      <c r="G822" s="20">
        <v>0.3991663759168011</v>
      </c>
      <c r="H822" s="20">
        <v>0.42657191505041192</v>
      </c>
      <c r="I822" s="20">
        <v>0.38869506555036198</v>
      </c>
      <c r="K822" s="20">
        <v>0.39072382176309922</v>
      </c>
      <c r="L822" s="20">
        <v>0.34733717693962418</v>
      </c>
      <c r="N822" s="20">
        <v>0.34428021453646118</v>
      </c>
      <c r="O822" s="20">
        <v>0.3719060039169193</v>
      </c>
      <c r="P822" s="20">
        <v>0.48059682336484189</v>
      </c>
      <c r="Q822" s="20">
        <v>0.37082294745974692</v>
      </c>
      <c r="R822" s="20">
        <v>0.42587541984029992</v>
      </c>
      <c r="S822" s="20">
        <v>0.34721113994761382</v>
      </c>
      <c r="T822" s="20">
        <v>0.3645932940737957</v>
      </c>
      <c r="U822" s="20">
        <v>0.40695430872215121</v>
      </c>
      <c r="V822" s="20">
        <v>0.33424559170714119</v>
      </c>
      <c r="W822" s="20">
        <v>0.34292302203442487</v>
      </c>
      <c r="X822" s="20">
        <v>0.30590376392773377</v>
      </c>
      <c r="Y822" s="20">
        <v>0.39352120159676868</v>
      </c>
      <c r="AA822" s="20">
        <v>0.38650547901357402</v>
      </c>
      <c r="AB822" s="20">
        <v>0.39895911771617848</v>
      </c>
      <c r="AC822" s="20">
        <v>0.34361116751574011</v>
      </c>
      <c r="AD822" s="20">
        <v>0.34214100628404842</v>
      </c>
      <c r="AF822" s="20">
        <v>0.37709173352553432</v>
      </c>
      <c r="AG822" s="20">
        <v>0.3408566001475371</v>
      </c>
      <c r="AI822" s="20">
        <v>0.40483068689189738</v>
      </c>
      <c r="AJ822" s="20">
        <v>0.40443732533155741</v>
      </c>
      <c r="AK822" s="20">
        <v>0.32246026512990539</v>
      </c>
      <c r="AL822" s="20">
        <v>0.29800862496156388</v>
      </c>
      <c r="AM822" s="20">
        <v>0.39125804030889849</v>
      </c>
      <c r="AN822" s="20">
        <v>0.3317474912320959</v>
      </c>
      <c r="AO822" s="20">
        <v>0.31401685006655589</v>
      </c>
      <c r="AP822" s="20">
        <v>0.35461925287885548</v>
      </c>
      <c r="AQ822" s="20">
        <v>0.33867153816749562</v>
      </c>
      <c r="AS822" s="20">
        <v>0.37997118257471868</v>
      </c>
      <c r="AT822" s="20">
        <v>0.16249508289107389</v>
      </c>
    </row>
    <row r="823" spans="2:46" x14ac:dyDescent="0.35">
      <c r="B823" s="19" t="s">
        <v>331</v>
      </c>
      <c r="C823" s="20">
        <v>0.204565635133165</v>
      </c>
      <c r="D823" s="20">
        <v>0.23947736263096589</v>
      </c>
      <c r="E823" s="20">
        <v>0.23334963861852731</v>
      </c>
      <c r="F823" s="20">
        <v>0.2323823827952326</v>
      </c>
      <c r="G823" s="20">
        <v>0.17306637419073731</v>
      </c>
      <c r="H823" s="20">
        <v>0.1780076033347591</v>
      </c>
      <c r="I823" s="20">
        <v>0.17869011554855641</v>
      </c>
      <c r="K823" s="20">
        <v>0.2202963801928155</v>
      </c>
      <c r="L823" s="20">
        <v>0.19003657441317309</v>
      </c>
      <c r="N823" s="20">
        <v>0.23398191354805109</v>
      </c>
      <c r="O823" s="20">
        <v>0.17444731608120939</v>
      </c>
      <c r="P823" s="20">
        <v>0.15219382106844531</v>
      </c>
      <c r="Q823" s="20">
        <v>0.23725223519564531</v>
      </c>
      <c r="R823" s="20">
        <v>0.16050635054480139</v>
      </c>
      <c r="S823" s="20">
        <v>0.21747547222377331</v>
      </c>
      <c r="T823" s="20">
        <v>0.2193082621899263</v>
      </c>
      <c r="U823" s="20">
        <v>0.25572804767593299</v>
      </c>
      <c r="V823" s="20">
        <v>0.20175190238450719</v>
      </c>
      <c r="W823" s="20">
        <v>0.1716274729699461</v>
      </c>
      <c r="X823" s="20">
        <v>0.27483282496032718</v>
      </c>
      <c r="Y823" s="20">
        <v>0.1692318868475815</v>
      </c>
      <c r="AA823" s="20">
        <v>0.1664811108128135</v>
      </c>
      <c r="AB823" s="20">
        <v>0.20710449141126919</v>
      </c>
      <c r="AC823" s="20">
        <v>0.25291569876871017</v>
      </c>
      <c r="AD823" s="20">
        <v>0.19866603417499551</v>
      </c>
      <c r="AF823" s="20">
        <v>0.20144968890991541</v>
      </c>
      <c r="AG823" s="20">
        <v>0.21444509521718111</v>
      </c>
      <c r="AI823" s="20">
        <v>0.18601713809775419</v>
      </c>
      <c r="AJ823" s="20">
        <v>0.18058372639988321</v>
      </c>
      <c r="AK823" s="20">
        <v>0.25370144580401538</v>
      </c>
      <c r="AL823" s="20">
        <v>0.2168298918877033</v>
      </c>
      <c r="AM823" s="20">
        <v>0.19584018032681361</v>
      </c>
      <c r="AN823" s="20">
        <v>0.27617668568388781</v>
      </c>
      <c r="AO823" s="20">
        <v>0.2363154198326291</v>
      </c>
      <c r="AP823" s="20">
        <v>0.14615683244165231</v>
      </c>
      <c r="AQ823" s="20">
        <v>0.30308565044594982</v>
      </c>
      <c r="AS823" s="20">
        <v>0.19730644354999399</v>
      </c>
      <c r="AT823" s="20">
        <v>0.34174399617027867</v>
      </c>
    </row>
    <row r="824" spans="2:46" x14ac:dyDescent="0.35">
      <c r="B824" s="19" t="s">
        <v>332</v>
      </c>
      <c r="C824" s="20">
        <v>6.9518545868408055E-2</v>
      </c>
      <c r="D824" s="20">
        <v>0.1288803273337471</v>
      </c>
      <c r="E824" s="20">
        <v>0.10966061803172281</v>
      </c>
      <c r="F824" s="20">
        <v>7.7908690695893193E-2</v>
      </c>
      <c r="G824" s="20">
        <v>6.2598787328444705E-2</v>
      </c>
      <c r="H824" s="20">
        <v>2.1992387755351981E-2</v>
      </c>
      <c r="I824" s="20">
        <v>2.807161241405863E-2</v>
      </c>
      <c r="K824" s="20">
        <v>7.0242847684791207E-2</v>
      </c>
      <c r="L824" s="20">
        <v>6.797853945283798E-2</v>
      </c>
      <c r="N824" s="20">
        <v>6.3122406255937458E-2</v>
      </c>
      <c r="O824" s="20">
        <v>8.4169016564717536E-2</v>
      </c>
      <c r="P824" s="20">
        <v>4.4350170915195337E-2</v>
      </c>
      <c r="Q824" s="20">
        <v>2.2439952119701959E-2</v>
      </c>
      <c r="R824" s="20">
        <v>7.9808714626094401E-2</v>
      </c>
      <c r="S824" s="20">
        <v>4.2534218199636292E-2</v>
      </c>
      <c r="T824" s="20">
        <v>7.0029391739983224E-2</v>
      </c>
      <c r="U824" s="20">
        <v>9.5044761617379819E-2</v>
      </c>
      <c r="V824" s="20">
        <v>0.1053928411285743</v>
      </c>
      <c r="W824" s="20">
        <v>7.0736100216386127E-2</v>
      </c>
      <c r="X824" s="20">
        <v>3.11591899901538E-2</v>
      </c>
      <c r="Y824" s="20">
        <v>6.7982824636068209E-2</v>
      </c>
      <c r="AA824" s="20">
        <v>6.8369261046326776E-2</v>
      </c>
      <c r="AB824" s="20">
        <v>5.1239396580176753E-2</v>
      </c>
      <c r="AC824" s="20">
        <v>7.8898687678014084E-2</v>
      </c>
      <c r="AD824" s="20">
        <v>8.1173022649697016E-2</v>
      </c>
      <c r="AF824" s="20">
        <v>6.2977795374211679E-2</v>
      </c>
      <c r="AG824" s="20">
        <v>9.6344456307062357E-2</v>
      </c>
      <c r="AI824" s="20">
        <v>6.0058802748067963E-2</v>
      </c>
      <c r="AJ824" s="20">
        <v>5.943468644934035E-2</v>
      </c>
      <c r="AK824" s="20">
        <v>4.2417826879561527E-2</v>
      </c>
      <c r="AL824" s="20">
        <v>0.1041927369330136</v>
      </c>
      <c r="AM824" s="20">
        <v>5.979613492296508E-2</v>
      </c>
      <c r="AN824" s="20">
        <v>8.8256338360446218E-2</v>
      </c>
      <c r="AO824" s="20">
        <v>0.1202785359145231</v>
      </c>
      <c r="AP824" s="20">
        <v>7.4010253243287957E-2</v>
      </c>
      <c r="AQ824" s="20">
        <v>6.136876560246568E-2</v>
      </c>
      <c r="AS824" s="20">
        <v>6.8126473742829902E-2</v>
      </c>
      <c r="AT824" s="20">
        <v>9.5824804691355819E-2</v>
      </c>
    </row>
    <row r="825" spans="2:46" x14ac:dyDescent="0.35">
      <c r="B825" s="19" t="s">
        <v>333</v>
      </c>
      <c r="C825" s="20">
        <v>2.3924192052211381E-2</v>
      </c>
      <c r="D825" s="20">
        <v>3.7937942096828901E-2</v>
      </c>
      <c r="E825" s="20">
        <v>3.5946966745796019E-2</v>
      </c>
      <c r="F825" s="20">
        <v>3.5010826914244772E-2</v>
      </c>
      <c r="G825" s="20">
        <v>2.0180796200489549E-2</v>
      </c>
      <c r="H825" s="20">
        <v>7.3624713861758428E-3</v>
      </c>
      <c r="I825" s="20">
        <v>9.9679873771951043E-3</v>
      </c>
      <c r="K825" s="20">
        <v>2.9542951611406569E-2</v>
      </c>
      <c r="L825" s="20">
        <v>1.853505764701812E-2</v>
      </c>
      <c r="N825" s="20">
        <v>2.0149833540132691E-2</v>
      </c>
      <c r="O825" s="20">
        <v>1.4664967060337739E-2</v>
      </c>
      <c r="P825" s="20">
        <v>0</v>
      </c>
      <c r="Q825" s="20">
        <v>3.354862815524657E-2</v>
      </c>
      <c r="R825" s="20">
        <v>1.5499330351231921E-2</v>
      </c>
      <c r="S825" s="20">
        <v>2.560960476627715E-2</v>
      </c>
      <c r="T825" s="20">
        <v>2.970915046235631E-2</v>
      </c>
      <c r="U825" s="20">
        <v>1.009050174035311E-2</v>
      </c>
      <c r="V825" s="20">
        <v>3.0374941061545081E-2</v>
      </c>
      <c r="W825" s="20">
        <v>4.5128888562503293E-2</v>
      </c>
      <c r="X825" s="20">
        <v>2.802257960162894E-2</v>
      </c>
      <c r="Y825" s="20">
        <v>1.35294657082113E-2</v>
      </c>
      <c r="AA825" s="20">
        <v>3.1264737098043761E-2</v>
      </c>
      <c r="AB825" s="20">
        <v>1.382428791827695E-2</v>
      </c>
      <c r="AC825" s="20">
        <v>2.675372308925458E-2</v>
      </c>
      <c r="AD825" s="20">
        <v>2.4177130966227822E-2</v>
      </c>
      <c r="AF825" s="20">
        <v>2.1128115015934489E-2</v>
      </c>
      <c r="AG825" s="20">
        <v>3.52735767840896E-2</v>
      </c>
      <c r="AI825" s="20">
        <v>2.613643336739525E-2</v>
      </c>
      <c r="AJ825" s="20">
        <v>1.7663746562869159E-2</v>
      </c>
      <c r="AK825" s="20">
        <v>2.0044868260082609E-2</v>
      </c>
      <c r="AL825" s="20">
        <v>2.2749840932981789E-2</v>
      </c>
      <c r="AM825" s="20">
        <v>3.1800951871197608E-2</v>
      </c>
      <c r="AN825" s="20">
        <v>4.9574089680036362E-2</v>
      </c>
      <c r="AO825" s="20">
        <v>1.7048914487393541E-2</v>
      </c>
      <c r="AP825" s="20">
        <v>1.7407223999330049E-2</v>
      </c>
      <c r="AQ825" s="20">
        <v>2.6798460709927641E-2</v>
      </c>
      <c r="AS825" s="20">
        <v>2.0056956165316681E-2</v>
      </c>
      <c r="AT825" s="20">
        <v>9.7004103861948091E-2</v>
      </c>
    </row>
    <row r="826" spans="2:46" x14ac:dyDescent="0.35">
      <c r="B826" s="19" t="s">
        <v>197</v>
      </c>
      <c r="C826" s="20">
        <v>4.9254347163723143E-2</v>
      </c>
      <c r="D826" s="20">
        <v>4.6985100663179707E-2</v>
      </c>
      <c r="E826" s="20">
        <v>1.020482381593771E-2</v>
      </c>
      <c r="F826" s="20">
        <v>5.680013744539561E-2</v>
      </c>
      <c r="G826" s="20">
        <v>6.0312955957082498E-2</v>
      </c>
      <c r="H826" s="20">
        <v>3.2190053325506278E-2</v>
      </c>
      <c r="I826" s="20">
        <v>7.8748188611188166E-2</v>
      </c>
      <c r="K826" s="20">
        <v>3.0836425660597459E-2</v>
      </c>
      <c r="L826" s="20">
        <v>6.7438132815981461E-2</v>
      </c>
      <c r="N826" s="20">
        <v>2.6903216332783812E-2</v>
      </c>
      <c r="O826" s="20">
        <v>3.149822952253243E-2</v>
      </c>
      <c r="P826" s="20">
        <v>2.7427091134105141E-2</v>
      </c>
      <c r="Q826" s="20">
        <v>3.4585767974129593E-2</v>
      </c>
      <c r="R826" s="20">
        <v>2.150596831986416E-2</v>
      </c>
      <c r="S826" s="20">
        <v>0.10114815732763691</v>
      </c>
      <c r="T826" s="20">
        <v>6.1578262085423371E-2</v>
      </c>
      <c r="U826" s="20">
        <v>4.5437063201782403E-2</v>
      </c>
      <c r="V826" s="20">
        <v>4.1398689301728651E-2</v>
      </c>
      <c r="W826" s="20">
        <v>7.6778127801276547E-2</v>
      </c>
      <c r="X826" s="20">
        <v>5.6954581740503822E-2</v>
      </c>
      <c r="Y826" s="20">
        <v>4.3491654318690648E-2</v>
      </c>
      <c r="AA826" s="20">
        <v>3.6385622829420962E-2</v>
      </c>
      <c r="AB826" s="20">
        <v>5.4032612335828477E-2</v>
      </c>
      <c r="AC826" s="20">
        <v>4.7554284099700077E-2</v>
      </c>
      <c r="AD826" s="20">
        <v>5.998799574406069E-2</v>
      </c>
      <c r="AF826" s="20">
        <v>5.1295829502805652E-2</v>
      </c>
      <c r="AG826" s="20">
        <v>3.9621231609823553E-2</v>
      </c>
      <c r="AI826" s="20">
        <v>3.1278264017720103E-2</v>
      </c>
      <c r="AJ826" s="20">
        <v>2.9697924711582301E-2</v>
      </c>
      <c r="AK826" s="20">
        <v>4.5182774469898081E-2</v>
      </c>
      <c r="AL826" s="20">
        <v>4.5975958720025918E-2</v>
      </c>
      <c r="AM826" s="20">
        <v>2.953700427141271E-2</v>
      </c>
      <c r="AN826" s="20">
        <v>0</v>
      </c>
      <c r="AO826" s="20">
        <v>7.7400743000501662E-2</v>
      </c>
      <c r="AP826" s="20">
        <v>0.1993752653799668</v>
      </c>
      <c r="AQ826" s="20">
        <v>2.2132848828964689E-2</v>
      </c>
      <c r="AS826" s="20">
        <v>4.2227081580034603E-2</v>
      </c>
      <c r="AT826" s="20">
        <v>0.1820499572944326</v>
      </c>
    </row>
    <row r="828" spans="2:46" ht="116" x14ac:dyDescent="0.35">
      <c r="B828" s="17" t="s">
        <v>336</v>
      </c>
    </row>
    <row r="829" spans="2:46" x14ac:dyDescent="0.35">
      <c r="B829" s="18" t="s">
        <v>16</v>
      </c>
    </row>
    <row r="830" spans="2:46" x14ac:dyDescent="0.35">
      <c r="B830" s="19" t="s">
        <v>329</v>
      </c>
      <c r="C830" s="20">
        <v>0.29461578808781658</v>
      </c>
      <c r="D830" s="20">
        <v>0.25257805354844431</v>
      </c>
      <c r="E830" s="20">
        <v>0.39181303569328851</v>
      </c>
      <c r="F830" s="20">
        <v>0.29177490201604678</v>
      </c>
      <c r="G830" s="20">
        <v>0.32729821192700598</v>
      </c>
      <c r="H830" s="20">
        <v>0.27638893924276647</v>
      </c>
      <c r="I830" s="20">
        <v>0.23195882142245849</v>
      </c>
      <c r="K830" s="20">
        <v>0.27858683568739978</v>
      </c>
      <c r="L830" s="20">
        <v>0.31054847643075101</v>
      </c>
      <c r="N830" s="20">
        <v>0.33026633772595221</v>
      </c>
      <c r="O830" s="20">
        <v>0.2460240226272801</v>
      </c>
      <c r="P830" s="20">
        <v>0.33248308381697622</v>
      </c>
      <c r="Q830" s="20">
        <v>0.3209545458295357</v>
      </c>
      <c r="R830" s="20">
        <v>0.32556173915484132</v>
      </c>
      <c r="S830" s="20">
        <v>0.25582649079284991</v>
      </c>
      <c r="T830" s="20">
        <v>0.22282275396842491</v>
      </c>
      <c r="U830" s="20">
        <v>0.26785557390257858</v>
      </c>
      <c r="V830" s="20">
        <v>0.32102540271270408</v>
      </c>
      <c r="W830" s="20">
        <v>0.32013875630397781</v>
      </c>
      <c r="X830" s="20">
        <v>0.28773164374909121</v>
      </c>
      <c r="Y830" s="20">
        <v>0.24990571539736561</v>
      </c>
      <c r="AA830" s="20">
        <v>0.34295622457981068</v>
      </c>
      <c r="AB830" s="20">
        <v>0.26830924939988238</v>
      </c>
      <c r="AC830" s="20">
        <v>0.28615579175223321</v>
      </c>
      <c r="AD830" s="20">
        <v>0.27737841662181079</v>
      </c>
      <c r="AF830" s="20">
        <v>0.28084449410654899</v>
      </c>
      <c r="AG830" s="20">
        <v>0.34741999765515208</v>
      </c>
      <c r="AI830" s="20">
        <v>0.37434485269510442</v>
      </c>
      <c r="AJ830" s="20">
        <v>0.34058320025327687</v>
      </c>
      <c r="AK830" s="20">
        <v>0.2788812999915331</v>
      </c>
      <c r="AL830" s="20">
        <v>0.33231033981608071</v>
      </c>
      <c r="AM830" s="20">
        <v>0.24596171421981161</v>
      </c>
      <c r="AN830" s="20">
        <v>0.26385050848068631</v>
      </c>
      <c r="AO830" s="20">
        <v>0.22890502793747161</v>
      </c>
      <c r="AP830" s="20">
        <v>0.22031576106181039</v>
      </c>
      <c r="AQ830" s="20">
        <v>0.27125286362245349</v>
      </c>
      <c r="AS830" s="20">
        <v>0.30532013804689317</v>
      </c>
      <c r="AT830" s="20">
        <v>9.233359639610976E-2</v>
      </c>
    </row>
    <row r="831" spans="2:46" x14ac:dyDescent="0.35">
      <c r="B831" s="19" t="s">
        <v>330</v>
      </c>
      <c r="C831" s="20">
        <v>0.37310248141156138</v>
      </c>
      <c r="D831" s="20">
        <v>0.31436933111763349</v>
      </c>
      <c r="E831" s="20">
        <v>0.26325389466069771</v>
      </c>
      <c r="F831" s="20">
        <v>0.39732030601689172</v>
      </c>
      <c r="G831" s="20">
        <v>0.35640863824283447</v>
      </c>
      <c r="H831" s="20">
        <v>0.3990435561726875</v>
      </c>
      <c r="I831" s="20">
        <v>0.47769726547264268</v>
      </c>
      <c r="K831" s="20">
        <v>0.39694502622600603</v>
      </c>
      <c r="L831" s="20">
        <v>0.34930595838971862</v>
      </c>
      <c r="N831" s="20">
        <v>0.32225832977541702</v>
      </c>
      <c r="O831" s="20">
        <v>0.34902731907720019</v>
      </c>
      <c r="P831" s="20">
        <v>0.32962453488721871</v>
      </c>
      <c r="Q831" s="20">
        <v>0.38424007730256288</v>
      </c>
      <c r="R831" s="20">
        <v>0.42198557467843711</v>
      </c>
      <c r="S831" s="20">
        <v>0.39639528074211239</v>
      </c>
      <c r="T831" s="20">
        <v>0.33368709753940479</v>
      </c>
      <c r="U831" s="20">
        <v>0.3504683391350501</v>
      </c>
      <c r="V831" s="20">
        <v>0.33018160963294158</v>
      </c>
      <c r="W831" s="20">
        <v>0.39044004829460049</v>
      </c>
      <c r="X831" s="20">
        <v>0.42391140768857211</v>
      </c>
      <c r="Y831" s="20">
        <v>0.42047711910902269</v>
      </c>
      <c r="AA831" s="20">
        <v>0.40297436054470492</v>
      </c>
      <c r="AB831" s="20">
        <v>0.39651733733006961</v>
      </c>
      <c r="AC831" s="20">
        <v>0.35870233801121698</v>
      </c>
      <c r="AD831" s="20">
        <v>0.32853464055854159</v>
      </c>
      <c r="AF831" s="20">
        <v>0.38633088963009971</v>
      </c>
      <c r="AG831" s="20">
        <v>0.3248029131548314</v>
      </c>
      <c r="AI831" s="20">
        <v>0.35516260095560098</v>
      </c>
      <c r="AJ831" s="20">
        <v>0.41983776146960827</v>
      </c>
      <c r="AK831" s="20">
        <v>0.40278147557707061</v>
      </c>
      <c r="AL831" s="20">
        <v>0.33006496600082491</v>
      </c>
      <c r="AM831" s="20">
        <v>0.41287255670854789</v>
      </c>
      <c r="AN831" s="20">
        <v>0.42666273733236421</v>
      </c>
      <c r="AO831" s="20">
        <v>0.29091894071235702</v>
      </c>
      <c r="AP831" s="20">
        <v>0.30076529756433351</v>
      </c>
      <c r="AQ831" s="20">
        <v>0.312559071398257</v>
      </c>
      <c r="AS831" s="20">
        <v>0.38239616399874682</v>
      </c>
      <c r="AT831" s="20">
        <v>0.19747794654395651</v>
      </c>
    </row>
    <row r="832" spans="2:46" x14ac:dyDescent="0.35">
      <c r="B832" s="19" t="s">
        <v>331</v>
      </c>
      <c r="C832" s="20">
        <v>0.2114006755556844</v>
      </c>
      <c r="D832" s="20">
        <v>0.22580987209779149</v>
      </c>
      <c r="E832" s="20">
        <v>0.22342257271162869</v>
      </c>
      <c r="F832" s="20">
        <v>0.21916117399239909</v>
      </c>
      <c r="G832" s="20">
        <v>0.20639099703798289</v>
      </c>
      <c r="H832" s="20">
        <v>0.22027909956066549</v>
      </c>
      <c r="I832" s="20">
        <v>0.18385720901692759</v>
      </c>
      <c r="K832" s="20">
        <v>0.22303589670047411</v>
      </c>
      <c r="L832" s="20">
        <v>0.2008983516662356</v>
      </c>
      <c r="N832" s="20">
        <v>0.24489277551781199</v>
      </c>
      <c r="O832" s="20">
        <v>0.1878304007450006</v>
      </c>
      <c r="P832" s="20">
        <v>0.19341158763788821</v>
      </c>
      <c r="Q832" s="20">
        <v>0.19488187384366479</v>
      </c>
      <c r="R832" s="20">
        <v>0.17622350259543459</v>
      </c>
      <c r="S832" s="20">
        <v>0.208071053240725</v>
      </c>
      <c r="T832" s="20">
        <v>0.25295311451222069</v>
      </c>
      <c r="U832" s="20">
        <v>0.23193472009563551</v>
      </c>
      <c r="V832" s="20">
        <v>0.2130975296277727</v>
      </c>
      <c r="W832" s="20">
        <v>0.1875132734580271</v>
      </c>
      <c r="X832" s="20">
        <v>0.2164697055553097</v>
      </c>
      <c r="Y832" s="20">
        <v>0.2236098226468346</v>
      </c>
      <c r="AA832" s="20">
        <v>0.17653437385611531</v>
      </c>
      <c r="AB832" s="20">
        <v>0.20230886061830111</v>
      </c>
      <c r="AC832" s="20">
        <v>0.21856594346941721</v>
      </c>
      <c r="AD832" s="20">
        <v>0.25193636224722987</v>
      </c>
      <c r="AF832" s="20">
        <v>0.21774440294706399</v>
      </c>
      <c r="AG832" s="20">
        <v>0.18395698914668709</v>
      </c>
      <c r="AI832" s="20">
        <v>0.20111175883181351</v>
      </c>
      <c r="AJ832" s="20">
        <v>0.16335786465359059</v>
      </c>
      <c r="AK832" s="20">
        <v>0.1999712912351907</v>
      </c>
      <c r="AL832" s="20">
        <v>0.16962794190439071</v>
      </c>
      <c r="AM832" s="20">
        <v>0.20821689782978331</v>
      </c>
      <c r="AN832" s="20">
        <v>0.2245184941214152</v>
      </c>
      <c r="AO832" s="20">
        <v>0.32178707104332421</v>
      </c>
      <c r="AP832" s="20">
        <v>0.26887087856529418</v>
      </c>
      <c r="AQ832" s="20">
        <v>0.27601952232389748</v>
      </c>
      <c r="AS832" s="20">
        <v>0.2070224571690929</v>
      </c>
      <c r="AT832" s="20">
        <v>0.29413672345494829</v>
      </c>
    </row>
    <row r="833" spans="2:46" x14ac:dyDescent="0.35">
      <c r="B833" s="19" t="s">
        <v>332</v>
      </c>
      <c r="C833" s="20">
        <v>5.8010186270320993E-2</v>
      </c>
      <c r="D833" s="20">
        <v>0.11881371079551099</v>
      </c>
      <c r="E833" s="20">
        <v>7.5477307501073801E-2</v>
      </c>
      <c r="F833" s="20">
        <v>3.4673251661131319E-2</v>
      </c>
      <c r="G833" s="20">
        <v>5.0017990320874783E-2</v>
      </c>
      <c r="H833" s="20">
        <v>5.2730069587003443E-2</v>
      </c>
      <c r="I833" s="20">
        <v>3.2300216169257989E-2</v>
      </c>
      <c r="K833" s="20">
        <v>5.4867396442910749E-2</v>
      </c>
      <c r="L833" s="20">
        <v>6.0199367313545943E-2</v>
      </c>
      <c r="N833" s="20">
        <v>4.7847892755789073E-2</v>
      </c>
      <c r="O833" s="20">
        <v>0.1431605830225085</v>
      </c>
      <c r="P833" s="20">
        <v>6.2473498832259673E-2</v>
      </c>
      <c r="Q833" s="20">
        <v>5.3144164677110507E-2</v>
      </c>
      <c r="R833" s="20">
        <v>4.710279940766543E-2</v>
      </c>
      <c r="S833" s="20">
        <v>4.6585871560508807E-2</v>
      </c>
      <c r="T833" s="20">
        <v>9.5899389518886977E-2</v>
      </c>
      <c r="U833" s="20">
        <v>9.40779942208127E-2</v>
      </c>
      <c r="V833" s="20">
        <v>5.8452055745600223E-2</v>
      </c>
      <c r="W833" s="20">
        <v>2.881407930421705E-2</v>
      </c>
      <c r="X833" s="20">
        <v>4.3034289625457793E-2</v>
      </c>
      <c r="Y833" s="20">
        <v>5.243501569187984E-2</v>
      </c>
      <c r="AA833" s="20">
        <v>3.7437429156165443E-2</v>
      </c>
      <c r="AB833" s="20">
        <v>5.8711283475610672E-2</v>
      </c>
      <c r="AC833" s="20">
        <v>6.9247911061655648E-2</v>
      </c>
      <c r="AD833" s="20">
        <v>6.9960207888429313E-2</v>
      </c>
      <c r="AF833" s="20">
        <v>5.1534815587478217E-2</v>
      </c>
      <c r="AG833" s="20">
        <v>8.4347151335877085E-2</v>
      </c>
      <c r="AI833" s="20">
        <v>4.5540122500696341E-2</v>
      </c>
      <c r="AJ833" s="20">
        <v>4.0804117831069887E-2</v>
      </c>
      <c r="AK833" s="20">
        <v>4.7154833236829889E-2</v>
      </c>
      <c r="AL833" s="20">
        <v>8.9468067933102788E-2</v>
      </c>
      <c r="AM833" s="20">
        <v>6.6066010057030861E-2</v>
      </c>
      <c r="AN833" s="20">
        <v>6.6220363003706872E-2</v>
      </c>
      <c r="AO833" s="20">
        <v>5.2333390291317207E-2</v>
      </c>
      <c r="AP833" s="20">
        <v>6.1506187504777113E-2</v>
      </c>
      <c r="AQ833" s="20">
        <v>8.4385886087342626E-2</v>
      </c>
      <c r="AS833" s="20">
        <v>5.3047277610492147E-2</v>
      </c>
      <c r="AT833" s="20">
        <v>0.1517952404505305</v>
      </c>
    </row>
    <row r="834" spans="2:46" x14ac:dyDescent="0.35">
      <c r="B834" s="19" t="s">
        <v>333</v>
      </c>
      <c r="C834" s="20">
        <v>3.0188409212172779E-2</v>
      </c>
      <c r="D834" s="20">
        <v>4.7155663578673603E-2</v>
      </c>
      <c r="E834" s="20">
        <v>3.5849443810563639E-2</v>
      </c>
      <c r="F834" s="20">
        <v>2.472514777393196E-2</v>
      </c>
      <c r="G834" s="20">
        <v>1.74546180345693E-2</v>
      </c>
      <c r="H834" s="20">
        <v>2.5758867499164201E-2</v>
      </c>
      <c r="I834" s="20">
        <v>3.2014247464557541E-2</v>
      </c>
      <c r="K834" s="20">
        <v>2.4665008920220249E-2</v>
      </c>
      <c r="L834" s="20">
        <v>3.5704211966946578E-2</v>
      </c>
      <c r="N834" s="20">
        <v>3.873439203168208E-2</v>
      </c>
      <c r="O834" s="20">
        <v>5.871835415777598E-2</v>
      </c>
      <c r="P834" s="20">
        <v>4.5588654793750079E-2</v>
      </c>
      <c r="Q834" s="20">
        <v>1.0110066994593389E-2</v>
      </c>
      <c r="R834" s="20">
        <v>2.0424619944586539E-2</v>
      </c>
      <c r="S834" s="20">
        <v>1.6375065767868801E-2</v>
      </c>
      <c r="T834" s="20">
        <v>3.4604150564219373E-2</v>
      </c>
      <c r="U834" s="20">
        <v>4.039726388012705E-2</v>
      </c>
      <c r="V834" s="20">
        <v>3.5266955806168093E-2</v>
      </c>
      <c r="W834" s="20">
        <v>3.121775392520848E-2</v>
      </c>
      <c r="X834" s="20">
        <v>1.6511187905268749E-2</v>
      </c>
      <c r="Y834" s="20">
        <v>2.590962229872457E-2</v>
      </c>
      <c r="AA834" s="20">
        <v>2.3411543565085551E-2</v>
      </c>
      <c r="AB834" s="20">
        <v>3.4084209710601533E-2</v>
      </c>
      <c r="AC834" s="20">
        <v>3.786429122733409E-2</v>
      </c>
      <c r="AD834" s="20">
        <v>2.688473028713597E-2</v>
      </c>
      <c r="AF834" s="20">
        <v>3.1528562806043742E-2</v>
      </c>
      <c r="AG834" s="20">
        <v>2.3537643847612491E-2</v>
      </c>
      <c r="AI834" s="20">
        <v>1.0268548486160951E-2</v>
      </c>
      <c r="AJ834" s="20">
        <v>1.958123879116656E-2</v>
      </c>
      <c r="AK834" s="20">
        <v>4.2557538122393962E-2</v>
      </c>
      <c r="AL834" s="20">
        <v>4.1081680196803853E-2</v>
      </c>
      <c r="AM834" s="20">
        <v>3.3112000786301887E-2</v>
      </c>
      <c r="AN834" s="20">
        <v>0</v>
      </c>
      <c r="AO834" s="20">
        <v>4.3890203955223778E-2</v>
      </c>
      <c r="AP834" s="20">
        <v>4.5741320168044892E-2</v>
      </c>
      <c r="AQ834" s="20">
        <v>4.9735255578376207E-2</v>
      </c>
      <c r="AS834" s="20">
        <v>2.5975665831495631E-2</v>
      </c>
      <c r="AT834" s="20">
        <v>0.10979744360809331</v>
      </c>
    </row>
    <row r="835" spans="2:46" x14ac:dyDescent="0.35">
      <c r="B835" s="19" t="s">
        <v>197</v>
      </c>
      <c r="C835" s="20">
        <v>3.2682459462443837E-2</v>
      </c>
      <c r="D835" s="20">
        <v>4.1273368861946158E-2</v>
      </c>
      <c r="E835" s="20">
        <v>1.018374562274779E-2</v>
      </c>
      <c r="F835" s="20">
        <v>3.2345218539599013E-2</v>
      </c>
      <c r="G835" s="20">
        <v>4.2429544436732511E-2</v>
      </c>
      <c r="H835" s="20">
        <v>2.579946793771291E-2</v>
      </c>
      <c r="I835" s="20">
        <v>4.2172240454155761E-2</v>
      </c>
      <c r="K835" s="20">
        <v>2.1899836022989061E-2</v>
      </c>
      <c r="L835" s="20">
        <v>4.3343634232802221E-2</v>
      </c>
      <c r="N835" s="20">
        <v>1.6000272193347511E-2</v>
      </c>
      <c r="O835" s="20">
        <v>1.523932037023455E-2</v>
      </c>
      <c r="P835" s="20">
        <v>3.6418640031906938E-2</v>
      </c>
      <c r="Q835" s="20">
        <v>3.6669271352532673E-2</v>
      </c>
      <c r="R835" s="20">
        <v>8.7017642190351102E-3</v>
      </c>
      <c r="S835" s="20">
        <v>7.674623789593514E-2</v>
      </c>
      <c r="T835" s="20">
        <v>6.0033493896843378E-2</v>
      </c>
      <c r="U835" s="20">
        <v>1.526610876579616E-2</v>
      </c>
      <c r="V835" s="20">
        <v>4.1976446474813238E-2</v>
      </c>
      <c r="W835" s="20">
        <v>4.1876088713969077E-2</v>
      </c>
      <c r="X835" s="20">
        <v>1.2341765476300569E-2</v>
      </c>
      <c r="Y835" s="20">
        <v>2.7662704856172369E-2</v>
      </c>
      <c r="AA835" s="20">
        <v>1.6686068298118081E-2</v>
      </c>
      <c r="AB835" s="20">
        <v>4.0069059465534677E-2</v>
      </c>
      <c r="AC835" s="20">
        <v>2.9463724478143018E-2</v>
      </c>
      <c r="AD835" s="20">
        <v>4.5305642396852391E-2</v>
      </c>
      <c r="AF835" s="20">
        <v>3.2016834922765268E-2</v>
      </c>
      <c r="AG835" s="20">
        <v>3.5935304859839763E-2</v>
      </c>
      <c r="AI835" s="20">
        <v>1.3572116530623809E-2</v>
      </c>
      <c r="AJ835" s="20">
        <v>1.583581700128767E-2</v>
      </c>
      <c r="AK835" s="20">
        <v>2.865356183698187E-2</v>
      </c>
      <c r="AL835" s="20">
        <v>3.744700414879714E-2</v>
      </c>
      <c r="AM835" s="20">
        <v>3.3770820398524623E-2</v>
      </c>
      <c r="AN835" s="20">
        <v>1.8747897061827438E-2</v>
      </c>
      <c r="AO835" s="20">
        <v>6.2165366060306419E-2</v>
      </c>
      <c r="AP835" s="20">
        <v>0.10280055513573989</v>
      </c>
      <c r="AQ835" s="20">
        <v>6.0474009896729197E-3</v>
      </c>
      <c r="AS835" s="20">
        <v>2.623829734327927E-2</v>
      </c>
      <c r="AT835" s="20">
        <v>0.15445904954636161</v>
      </c>
    </row>
    <row r="837" spans="2:46" ht="116" x14ac:dyDescent="0.35">
      <c r="B837" s="17" t="s">
        <v>337</v>
      </c>
    </row>
    <row r="838" spans="2:46" x14ac:dyDescent="0.35">
      <c r="B838" s="18" t="s">
        <v>16</v>
      </c>
    </row>
    <row r="839" spans="2:46" x14ac:dyDescent="0.35">
      <c r="B839" s="19" t="s">
        <v>329</v>
      </c>
      <c r="C839" s="20">
        <v>0.2107292213073827</v>
      </c>
      <c r="D839" s="20">
        <v>0.2006631504147893</v>
      </c>
      <c r="E839" s="20">
        <v>0.26211657675082051</v>
      </c>
      <c r="F839" s="20">
        <v>0.2191091334727335</v>
      </c>
      <c r="G839" s="20">
        <v>0.21921491477312369</v>
      </c>
      <c r="H839" s="20">
        <v>0.17422264717498059</v>
      </c>
      <c r="I839" s="20">
        <v>0.18660173329715499</v>
      </c>
      <c r="K839" s="20">
        <v>0.19545524731872499</v>
      </c>
      <c r="L839" s="20">
        <v>0.22649900882539131</v>
      </c>
      <c r="N839" s="20">
        <v>0.17189452198789371</v>
      </c>
      <c r="O839" s="20">
        <v>0.1782342570941047</v>
      </c>
      <c r="P839" s="20">
        <v>0.19807693112631211</v>
      </c>
      <c r="Q839" s="20">
        <v>0.24561563554877169</v>
      </c>
      <c r="R839" s="20">
        <v>0.25214056484197211</v>
      </c>
      <c r="S839" s="20">
        <v>0.20301850889150691</v>
      </c>
      <c r="T839" s="20">
        <v>0.20000056126419549</v>
      </c>
      <c r="U839" s="20">
        <v>0.18009156941067561</v>
      </c>
      <c r="V839" s="20">
        <v>0.26050798661742119</v>
      </c>
      <c r="W839" s="20">
        <v>0.19284719670659889</v>
      </c>
      <c r="X839" s="20">
        <v>0.16182496168827459</v>
      </c>
      <c r="Y839" s="20">
        <v>0.23894477891171781</v>
      </c>
      <c r="AA839" s="20">
        <v>0.24651890916148039</v>
      </c>
      <c r="AB839" s="20">
        <v>0.20882114201487431</v>
      </c>
      <c r="AC839" s="20">
        <v>0.18732216594599421</v>
      </c>
      <c r="AD839" s="20">
        <v>0.1961000515232941</v>
      </c>
      <c r="AF839" s="20">
        <v>0.2113810070349228</v>
      </c>
      <c r="AG839" s="20">
        <v>0.20548085285387521</v>
      </c>
      <c r="AI839" s="20">
        <v>0.19802716615479721</v>
      </c>
      <c r="AJ839" s="20">
        <v>0.26409318307398177</v>
      </c>
      <c r="AK839" s="20">
        <v>0.1916334038100895</v>
      </c>
      <c r="AL839" s="20">
        <v>0.26930099039328392</v>
      </c>
      <c r="AM839" s="20">
        <v>0.2191348293930124</v>
      </c>
      <c r="AN839" s="20">
        <v>0.12704963385473669</v>
      </c>
      <c r="AO839" s="20">
        <v>0.15343522576139221</v>
      </c>
      <c r="AP839" s="20">
        <v>0.1343403590346115</v>
      </c>
      <c r="AQ839" s="20">
        <v>0.15698728719340391</v>
      </c>
      <c r="AS839" s="20">
        <v>0.21651387151012219</v>
      </c>
      <c r="AT839" s="20">
        <v>0.10141555670808559</v>
      </c>
    </row>
    <row r="840" spans="2:46" x14ac:dyDescent="0.35">
      <c r="B840" s="19" t="s">
        <v>330</v>
      </c>
      <c r="C840" s="20">
        <v>0.3964044092353769</v>
      </c>
      <c r="D840" s="20">
        <v>0.31309988888285378</v>
      </c>
      <c r="E840" s="20">
        <v>0.36843523769310271</v>
      </c>
      <c r="F840" s="20">
        <v>0.40926242674465912</v>
      </c>
      <c r="G840" s="20">
        <v>0.40719624402566101</v>
      </c>
      <c r="H840" s="20">
        <v>0.47529699289483518</v>
      </c>
      <c r="I840" s="20">
        <v>0.40252617547451802</v>
      </c>
      <c r="K840" s="20">
        <v>0.40373080684266249</v>
      </c>
      <c r="L840" s="20">
        <v>0.38783576613386639</v>
      </c>
      <c r="N840" s="20">
        <v>0.42455139570708689</v>
      </c>
      <c r="O840" s="20">
        <v>0.38625994445809819</v>
      </c>
      <c r="P840" s="20">
        <v>0.42399436565478321</v>
      </c>
      <c r="Q840" s="20">
        <v>0.4263285954772294</v>
      </c>
      <c r="R840" s="20">
        <v>0.46565629649631451</v>
      </c>
      <c r="S840" s="20">
        <v>0.34087630808363412</v>
      </c>
      <c r="T840" s="20">
        <v>0.39980802287112038</v>
      </c>
      <c r="U840" s="20">
        <v>0.33800283097928252</v>
      </c>
      <c r="V840" s="20">
        <v>0.35540716451283338</v>
      </c>
      <c r="W840" s="20">
        <v>0.40541495672963762</v>
      </c>
      <c r="X840" s="20">
        <v>0.42542209995480118</v>
      </c>
      <c r="Y840" s="20">
        <v>0.38850069423113243</v>
      </c>
      <c r="AA840" s="20">
        <v>0.43025145301152379</v>
      </c>
      <c r="AB840" s="20">
        <v>0.39100864796529661</v>
      </c>
      <c r="AC840" s="20">
        <v>0.39124705306528479</v>
      </c>
      <c r="AD840" s="20">
        <v>0.36769160036712523</v>
      </c>
      <c r="AF840" s="20">
        <v>0.38684972373330528</v>
      </c>
      <c r="AG840" s="20">
        <v>0.43510140338783221</v>
      </c>
      <c r="AI840" s="20">
        <v>0.4580948622487418</v>
      </c>
      <c r="AJ840" s="20">
        <v>0.42138413686102499</v>
      </c>
      <c r="AK840" s="20">
        <v>0.41368911247186069</v>
      </c>
      <c r="AL840" s="20">
        <v>0.39265196504025252</v>
      </c>
      <c r="AM840" s="20">
        <v>0.37898778060214988</v>
      </c>
      <c r="AN840" s="20">
        <v>0.47876797759622408</v>
      </c>
      <c r="AO840" s="20">
        <v>0.279115762448083</v>
      </c>
      <c r="AP840" s="20">
        <v>0.35941894462908719</v>
      </c>
      <c r="AQ840" s="20">
        <v>0.37353727372409279</v>
      </c>
      <c r="AS840" s="20">
        <v>0.40920824267524458</v>
      </c>
      <c r="AT840" s="20">
        <v>0.15444786818677039</v>
      </c>
    </row>
    <row r="841" spans="2:46" x14ac:dyDescent="0.35">
      <c r="B841" s="19" t="s">
        <v>331</v>
      </c>
      <c r="C841" s="20">
        <v>0.2459789985836443</v>
      </c>
      <c r="D841" s="20">
        <v>0.27345197954851791</v>
      </c>
      <c r="E841" s="20">
        <v>0.22025448300506881</v>
      </c>
      <c r="F841" s="20">
        <v>0.2459994144592581</v>
      </c>
      <c r="G841" s="20">
        <v>0.2379940636284423</v>
      </c>
      <c r="H841" s="20">
        <v>0.24669364733763061</v>
      </c>
      <c r="I841" s="20">
        <v>0.25447396895890689</v>
      </c>
      <c r="K841" s="20">
        <v>0.26450310206649558</v>
      </c>
      <c r="L841" s="20">
        <v>0.22785407125502341</v>
      </c>
      <c r="N841" s="20">
        <v>0.2301312051519287</v>
      </c>
      <c r="O841" s="20">
        <v>0.30553918247529888</v>
      </c>
      <c r="P841" s="20">
        <v>0.25354404004467268</v>
      </c>
      <c r="Q841" s="20">
        <v>0.19899767200991841</v>
      </c>
      <c r="R841" s="20">
        <v>0.1661559507526025</v>
      </c>
      <c r="S841" s="20">
        <v>0.25013750788341532</v>
      </c>
      <c r="T841" s="20">
        <v>0.26903627165623861</v>
      </c>
      <c r="U841" s="20">
        <v>0.35349022646091499</v>
      </c>
      <c r="V841" s="20">
        <v>0.21983028149990499</v>
      </c>
      <c r="W841" s="20">
        <v>0.23001284325608529</v>
      </c>
      <c r="X841" s="20">
        <v>0.27154325171555599</v>
      </c>
      <c r="Y841" s="20">
        <v>0.2683711526028762</v>
      </c>
      <c r="AA841" s="20">
        <v>0.20995025134007739</v>
      </c>
      <c r="AB841" s="20">
        <v>0.26871449588795021</v>
      </c>
      <c r="AC841" s="20">
        <v>0.26882536041136113</v>
      </c>
      <c r="AD841" s="20">
        <v>0.2410782792982602</v>
      </c>
      <c r="AF841" s="20">
        <v>0.25500684398473872</v>
      </c>
      <c r="AG841" s="20">
        <v>0.2117548084182988</v>
      </c>
      <c r="AI841" s="20">
        <v>0.27034444315022099</v>
      </c>
      <c r="AJ841" s="20">
        <v>0.19684638990368461</v>
      </c>
      <c r="AK841" s="20">
        <v>0.25175917928672797</v>
      </c>
      <c r="AL841" s="20">
        <v>0.20607032530306971</v>
      </c>
      <c r="AM841" s="20">
        <v>0.2447172826647695</v>
      </c>
      <c r="AN841" s="20">
        <v>0.239131405181229</v>
      </c>
      <c r="AO841" s="20">
        <v>0.32071301251204198</v>
      </c>
      <c r="AP841" s="20">
        <v>0.25767726283754983</v>
      </c>
      <c r="AQ841" s="20">
        <v>0.32550696236410498</v>
      </c>
      <c r="AS841" s="20">
        <v>0.24079941294554641</v>
      </c>
      <c r="AT841" s="20">
        <v>0.34385863993831672</v>
      </c>
    </row>
    <row r="842" spans="2:46" x14ac:dyDescent="0.35">
      <c r="B842" s="19" t="s">
        <v>332</v>
      </c>
      <c r="C842" s="20">
        <v>5.8831926152822331E-2</v>
      </c>
      <c r="D842" s="20">
        <v>0.12108252949594051</v>
      </c>
      <c r="E842" s="20">
        <v>9.4290053744009575E-2</v>
      </c>
      <c r="F842" s="20">
        <v>5.759081046740222E-2</v>
      </c>
      <c r="G842" s="20">
        <v>4.3711093371623079E-2</v>
      </c>
      <c r="H842" s="20">
        <v>1.054974324190531E-2</v>
      </c>
      <c r="I842" s="20">
        <v>3.4229071725521448E-2</v>
      </c>
      <c r="K842" s="20">
        <v>6.1100409528429767E-2</v>
      </c>
      <c r="L842" s="20">
        <v>5.6855867210336801E-2</v>
      </c>
      <c r="N842" s="20">
        <v>7.9074180811039826E-2</v>
      </c>
      <c r="O842" s="20">
        <v>7.1030488224401792E-2</v>
      </c>
      <c r="P842" s="20">
        <v>7.8135189359660975E-2</v>
      </c>
      <c r="Q842" s="20">
        <v>3.5644783655295463E-2</v>
      </c>
      <c r="R842" s="20">
        <v>4.2174918584099663E-2</v>
      </c>
      <c r="S842" s="20">
        <v>7.4611256075456989E-2</v>
      </c>
      <c r="T842" s="20">
        <v>4.7345211272377577E-2</v>
      </c>
      <c r="U842" s="20">
        <v>4.8155447868658899E-2</v>
      </c>
      <c r="V842" s="20">
        <v>7.1870266058564003E-2</v>
      </c>
      <c r="W842" s="20">
        <v>5.98756247601335E-2</v>
      </c>
      <c r="X842" s="20">
        <v>5.1317403052006293E-2</v>
      </c>
      <c r="Y842" s="20">
        <v>4.4921764104025569E-2</v>
      </c>
      <c r="AA842" s="20">
        <v>4.7245970677272882E-2</v>
      </c>
      <c r="AB842" s="20">
        <v>5.779915902263974E-2</v>
      </c>
      <c r="AC842" s="20">
        <v>6.2119259946880209E-2</v>
      </c>
      <c r="AD842" s="20">
        <v>6.9897526283498962E-2</v>
      </c>
      <c r="AF842" s="20">
        <v>5.66617404008024E-2</v>
      </c>
      <c r="AG842" s="20">
        <v>6.8462924335962377E-2</v>
      </c>
      <c r="AI842" s="20">
        <v>2.6595310485925661E-2</v>
      </c>
      <c r="AJ842" s="20">
        <v>5.6310248956114729E-2</v>
      </c>
      <c r="AK842" s="20">
        <v>5.4535586509963277E-2</v>
      </c>
      <c r="AL842" s="20">
        <v>6.3378425420121842E-2</v>
      </c>
      <c r="AM842" s="20">
        <v>6.6677144206729655E-2</v>
      </c>
      <c r="AN842" s="20">
        <v>6.6374086409823604E-2</v>
      </c>
      <c r="AO842" s="20">
        <v>8.2933242036340921E-2</v>
      </c>
      <c r="AP842" s="20">
        <v>3.6344400300842267E-2</v>
      </c>
      <c r="AQ842" s="20">
        <v>0.1067514512938799</v>
      </c>
      <c r="AS842" s="20">
        <v>5.6939739789417319E-2</v>
      </c>
      <c r="AT842" s="20">
        <v>9.4588941398215207E-2</v>
      </c>
    </row>
    <row r="843" spans="2:46" x14ac:dyDescent="0.35">
      <c r="B843" s="19" t="s">
        <v>333</v>
      </c>
      <c r="C843" s="20">
        <v>1.9419388593748789E-2</v>
      </c>
      <c r="D843" s="20">
        <v>4.1335180238845713E-2</v>
      </c>
      <c r="E843" s="20">
        <v>3.0705545851224099E-2</v>
      </c>
      <c r="F843" s="20">
        <v>1.3830990812445281E-2</v>
      </c>
      <c r="G843" s="20">
        <v>1.518009853746073E-2</v>
      </c>
      <c r="H843" s="20">
        <v>2.4851441283657589E-2</v>
      </c>
      <c r="I843" s="20">
        <v>0</v>
      </c>
      <c r="K843" s="20">
        <v>1.9271175921275321E-2</v>
      </c>
      <c r="L843" s="20">
        <v>1.9642979614675479E-2</v>
      </c>
      <c r="N843" s="20">
        <v>4.8762585702202934E-3</v>
      </c>
      <c r="O843" s="20">
        <v>1.407988803589756E-2</v>
      </c>
      <c r="P843" s="20">
        <v>9.0894649541272306E-3</v>
      </c>
      <c r="Q843" s="20">
        <v>2.0715310358179351E-2</v>
      </c>
      <c r="R843" s="20">
        <v>3.7274263456027197E-2</v>
      </c>
      <c r="S843" s="20">
        <v>1.201794520829489E-2</v>
      </c>
      <c r="T843" s="20">
        <v>1.3665800541667659E-2</v>
      </c>
      <c r="U843" s="20">
        <v>1.384094593081088E-2</v>
      </c>
      <c r="V843" s="20">
        <v>1.9910401096570839E-2</v>
      </c>
      <c r="W843" s="20">
        <v>2.9162737671874848E-2</v>
      </c>
      <c r="X843" s="20">
        <v>3.1699094806580667E-2</v>
      </c>
      <c r="Y843" s="20">
        <v>9.9346446781178807E-3</v>
      </c>
      <c r="AA843" s="20">
        <v>2.607421918262294E-2</v>
      </c>
      <c r="AB843" s="20">
        <v>6.750917632917239E-3</v>
      </c>
      <c r="AC843" s="20">
        <v>1.8304041046174339E-2</v>
      </c>
      <c r="AD843" s="20">
        <v>2.652920297493359E-2</v>
      </c>
      <c r="AF843" s="20">
        <v>1.7817219274229679E-2</v>
      </c>
      <c r="AG843" s="20">
        <v>2.6039261944564619E-2</v>
      </c>
      <c r="AI843" s="20">
        <v>9.8501230148030292E-3</v>
      </c>
      <c r="AJ843" s="20">
        <v>1.703179609075672E-2</v>
      </c>
      <c r="AK843" s="20">
        <v>1.949386448714896E-2</v>
      </c>
      <c r="AL843" s="20">
        <v>2.3765966578000172E-2</v>
      </c>
      <c r="AM843" s="20">
        <v>3.034935083339993E-2</v>
      </c>
      <c r="AN843" s="20">
        <v>0</v>
      </c>
      <c r="AO843" s="20">
        <v>2.3312007982353479E-2</v>
      </c>
      <c r="AP843" s="20">
        <v>1.6411042488444681E-2</v>
      </c>
      <c r="AQ843" s="20">
        <v>1.332965460609087E-2</v>
      </c>
      <c r="AS843" s="20">
        <v>1.7284828068025629E-2</v>
      </c>
      <c r="AT843" s="20">
        <v>5.9756595719133838E-2</v>
      </c>
    </row>
    <row r="844" spans="2:46" x14ac:dyDescent="0.35">
      <c r="B844" s="19" t="s">
        <v>197</v>
      </c>
      <c r="C844" s="20">
        <v>6.8636056127024905E-2</v>
      </c>
      <c r="D844" s="20">
        <v>5.036727141905277E-2</v>
      </c>
      <c r="E844" s="20">
        <v>2.419810295577433E-2</v>
      </c>
      <c r="F844" s="20">
        <v>5.4207224043501707E-2</v>
      </c>
      <c r="G844" s="20">
        <v>7.6703585663689317E-2</v>
      </c>
      <c r="H844" s="20">
        <v>6.8385528066990858E-2</v>
      </c>
      <c r="I844" s="20">
        <v>0.12216905054389871</v>
      </c>
      <c r="K844" s="20">
        <v>5.5939258322411818E-2</v>
      </c>
      <c r="L844" s="20">
        <v>8.1312306960706487E-2</v>
      </c>
      <c r="N844" s="20">
        <v>8.9472437771830463E-2</v>
      </c>
      <c r="O844" s="20">
        <v>4.4856239712198737E-2</v>
      </c>
      <c r="P844" s="20">
        <v>3.7160008860443391E-2</v>
      </c>
      <c r="Q844" s="20">
        <v>7.2698002950605745E-2</v>
      </c>
      <c r="R844" s="20">
        <v>3.6598005868984207E-2</v>
      </c>
      <c r="S844" s="20">
        <v>0.1193384738576919</v>
      </c>
      <c r="T844" s="20">
        <v>7.0144132394400427E-2</v>
      </c>
      <c r="U844" s="20">
        <v>6.6418979349657251E-2</v>
      </c>
      <c r="V844" s="20">
        <v>7.2473900214705317E-2</v>
      </c>
      <c r="W844" s="20">
        <v>8.268664087566982E-2</v>
      </c>
      <c r="X844" s="20">
        <v>5.8193188782781222E-2</v>
      </c>
      <c r="Y844" s="20">
        <v>4.9326965472129863E-2</v>
      </c>
      <c r="AA844" s="20">
        <v>3.9959196627022589E-2</v>
      </c>
      <c r="AB844" s="20">
        <v>6.6905637476321958E-2</v>
      </c>
      <c r="AC844" s="20">
        <v>7.2182119584305426E-2</v>
      </c>
      <c r="AD844" s="20">
        <v>9.8703339552887973E-2</v>
      </c>
      <c r="AF844" s="20">
        <v>7.2283465572001243E-2</v>
      </c>
      <c r="AG844" s="20">
        <v>5.3160749059466703E-2</v>
      </c>
      <c r="AI844" s="20">
        <v>3.7088094945511269E-2</v>
      </c>
      <c r="AJ844" s="20">
        <v>4.4334245114437093E-2</v>
      </c>
      <c r="AK844" s="20">
        <v>6.8888853434209585E-2</v>
      </c>
      <c r="AL844" s="20">
        <v>4.4832327265271928E-2</v>
      </c>
      <c r="AM844" s="20">
        <v>6.0133612299938632E-2</v>
      </c>
      <c r="AN844" s="20">
        <v>8.8676896957986473E-2</v>
      </c>
      <c r="AO844" s="20">
        <v>0.14049074925978849</v>
      </c>
      <c r="AP844" s="20">
        <v>0.19580799070946439</v>
      </c>
      <c r="AQ844" s="20">
        <v>2.3887370818427289E-2</v>
      </c>
      <c r="AS844" s="20">
        <v>5.9253905011643897E-2</v>
      </c>
      <c r="AT844" s="20">
        <v>0.245932398049478</v>
      </c>
    </row>
    <row r="846" spans="2:46" ht="116" x14ac:dyDescent="0.35">
      <c r="B846" s="17" t="s">
        <v>338</v>
      </c>
    </row>
    <row r="847" spans="2:46" x14ac:dyDescent="0.35">
      <c r="B847" s="18" t="s">
        <v>16</v>
      </c>
    </row>
    <row r="848" spans="2:46" x14ac:dyDescent="0.35">
      <c r="B848" s="19" t="s">
        <v>339</v>
      </c>
      <c r="C848" s="20">
        <v>0.35384284435756352</v>
      </c>
      <c r="D848" s="20">
        <v>0.2120999138323014</v>
      </c>
      <c r="E848" s="20">
        <v>0.3120760007871069</v>
      </c>
      <c r="F848" s="20">
        <v>0.29525895970589711</v>
      </c>
      <c r="G848" s="20">
        <v>0.33265998356257259</v>
      </c>
      <c r="H848" s="20">
        <v>0.43037598502332147</v>
      </c>
      <c r="I848" s="20">
        <v>0.49563268815416428</v>
      </c>
      <c r="K848" s="20">
        <v>0.31496919037522492</v>
      </c>
      <c r="L848" s="20">
        <v>0.39132739983779907</v>
      </c>
      <c r="N848" s="20">
        <v>0.39553223758973272</v>
      </c>
      <c r="O848" s="20">
        <v>0.3582014648778668</v>
      </c>
      <c r="P848" s="20">
        <v>0.47385249640424021</v>
      </c>
      <c r="Q848" s="20">
        <v>0.26695619410134608</v>
      </c>
      <c r="R848" s="20">
        <v>0.40387129725152282</v>
      </c>
      <c r="S848" s="20">
        <v>0.30301838265982139</v>
      </c>
      <c r="T848" s="20">
        <v>0.33632453127879358</v>
      </c>
      <c r="U848" s="20">
        <v>0.32327238254756868</v>
      </c>
      <c r="V848" s="20">
        <v>0.27219360554222422</v>
      </c>
      <c r="W848" s="20">
        <v>0.38560521474934478</v>
      </c>
      <c r="X848" s="20">
        <v>0.38386776914296661</v>
      </c>
      <c r="Y848" s="20">
        <v>0.36527818942604862</v>
      </c>
      <c r="AA848" s="20">
        <v>0.39944363409180278</v>
      </c>
      <c r="AB848" s="20">
        <v>0.39577335080247888</v>
      </c>
      <c r="AC848" s="20">
        <v>0.28114669184638441</v>
      </c>
      <c r="AD848" s="20">
        <v>0.32737063773298802</v>
      </c>
      <c r="AF848" s="20">
        <v>0.3726968734424298</v>
      </c>
      <c r="AG848" s="20">
        <v>0.28091343921052048</v>
      </c>
      <c r="AI848" s="20">
        <v>0.36576866017001319</v>
      </c>
      <c r="AJ848" s="20">
        <v>0.33393999970985028</v>
      </c>
      <c r="AK848" s="20">
        <v>0.42903004786402033</v>
      </c>
      <c r="AL848" s="20">
        <v>0.32165613785631447</v>
      </c>
      <c r="AM848" s="20">
        <v>0.34524702423498138</v>
      </c>
      <c r="AN848" s="20">
        <v>0.33574731544238562</v>
      </c>
      <c r="AO848" s="20">
        <v>0.3896882513427074</v>
      </c>
      <c r="AP848" s="20">
        <v>0.36380618922880392</v>
      </c>
      <c r="AQ848" s="20">
        <v>0.35217208321848881</v>
      </c>
      <c r="AS848" s="20">
        <v>0.36306560010599559</v>
      </c>
      <c r="AT848" s="20">
        <v>0.179558627813595</v>
      </c>
    </row>
    <row r="849" spans="2:46" x14ac:dyDescent="0.35">
      <c r="B849" s="19" t="s">
        <v>340</v>
      </c>
      <c r="C849" s="20">
        <v>0.31087991369750151</v>
      </c>
      <c r="D849" s="20">
        <v>0.31113432491512089</v>
      </c>
      <c r="E849" s="20">
        <v>0.27894376349203448</v>
      </c>
      <c r="F849" s="20">
        <v>0.31005969395030342</v>
      </c>
      <c r="G849" s="20">
        <v>0.33081923697691817</v>
      </c>
      <c r="H849" s="20">
        <v>0.31311836836285678</v>
      </c>
      <c r="I849" s="20">
        <v>0.31959429679988832</v>
      </c>
      <c r="K849" s="20">
        <v>0.32926803213199202</v>
      </c>
      <c r="L849" s="20">
        <v>0.29203623182264038</v>
      </c>
      <c r="N849" s="20">
        <v>0.27012046580722737</v>
      </c>
      <c r="O849" s="20">
        <v>0.28589118509649408</v>
      </c>
      <c r="P849" s="20">
        <v>0.2083782846217295</v>
      </c>
      <c r="Q849" s="20">
        <v>0.34612029826364987</v>
      </c>
      <c r="R849" s="20">
        <v>0.2894922728902487</v>
      </c>
      <c r="S849" s="20">
        <v>0.32040345357092692</v>
      </c>
      <c r="T849" s="20">
        <v>0.31481901051295008</v>
      </c>
      <c r="U849" s="20">
        <v>0.32223413011596891</v>
      </c>
      <c r="V849" s="20">
        <v>0.37423618254625057</v>
      </c>
      <c r="W849" s="20">
        <v>0.27849012030664261</v>
      </c>
      <c r="X849" s="20">
        <v>0.32639384727399018</v>
      </c>
      <c r="Y849" s="20">
        <v>0.33911396085392631</v>
      </c>
      <c r="AA849" s="20">
        <v>0.32773151429319319</v>
      </c>
      <c r="AB849" s="20">
        <v>0.30580278416821111</v>
      </c>
      <c r="AC849" s="20">
        <v>0.32033245654197401</v>
      </c>
      <c r="AD849" s="20">
        <v>0.28674825161488587</v>
      </c>
      <c r="AF849" s="20">
        <v>0.30732850842044662</v>
      </c>
      <c r="AG849" s="20">
        <v>0.32672109438662428</v>
      </c>
      <c r="AI849" s="20">
        <v>0.34734925509418479</v>
      </c>
      <c r="AJ849" s="20">
        <v>0.34817957440188418</v>
      </c>
      <c r="AK849" s="20">
        <v>0.27724920008835302</v>
      </c>
      <c r="AL849" s="20">
        <v>0.29314429745665221</v>
      </c>
      <c r="AM849" s="20">
        <v>0.31933100815523829</v>
      </c>
      <c r="AN849" s="20">
        <v>0.28358367385967032</v>
      </c>
      <c r="AO849" s="20">
        <v>0.27443961314222182</v>
      </c>
      <c r="AP849" s="20">
        <v>0.25100849997336611</v>
      </c>
      <c r="AQ849" s="20">
        <v>0.26240956917508113</v>
      </c>
      <c r="AS849" s="20">
        <v>0.31649573394220532</v>
      </c>
      <c r="AT849" s="20">
        <v>0.20475666178699231</v>
      </c>
    </row>
    <row r="850" spans="2:46" x14ac:dyDescent="0.35">
      <c r="B850" s="19" t="s">
        <v>341</v>
      </c>
      <c r="C850" s="20">
        <v>0.19631482048437651</v>
      </c>
      <c r="D850" s="20">
        <v>0.22007357673368219</v>
      </c>
      <c r="E850" s="20">
        <v>0.23235195244751941</v>
      </c>
      <c r="F850" s="20">
        <v>0.25210481513684729</v>
      </c>
      <c r="G850" s="20">
        <v>0.1819752751027591</v>
      </c>
      <c r="H850" s="20">
        <v>0.17528450409845589</v>
      </c>
      <c r="I850" s="20">
        <v>0.1316646105227674</v>
      </c>
      <c r="K850" s="20">
        <v>0.22357878342925841</v>
      </c>
      <c r="L850" s="20">
        <v>0.17049091474821029</v>
      </c>
      <c r="N850" s="20">
        <v>0.1909240882538652</v>
      </c>
      <c r="O850" s="20">
        <v>0.21395878342369931</v>
      </c>
      <c r="P850" s="20">
        <v>0.20247251199918251</v>
      </c>
      <c r="Q850" s="20">
        <v>0.29019102799935109</v>
      </c>
      <c r="R850" s="20">
        <v>0.15112451787025999</v>
      </c>
      <c r="S850" s="20">
        <v>0.2340693795690186</v>
      </c>
      <c r="T850" s="20">
        <v>0.22535306569711769</v>
      </c>
      <c r="U850" s="20">
        <v>0.1938054247634905</v>
      </c>
      <c r="V850" s="20">
        <v>0.19139905117227279</v>
      </c>
      <c r="W850" s="20">
        <v>0.19707680439536571</v>
      </c>
      <c r="X850" s="20">
        <v>0.13671647928996439</v>
      </c>
      <c r="Y850" s="20">
        <v>0.21168135892044401</v>
      </c>
      <c r="AA850" s="20">
        <v>0.14367154605383861</v>
      </c>
      <c r="AB850" s="20">
        <v>0.19638616054469299</v>
      </c>
      <c r="AC850" s="20">
        <v>0.23405655065928621</v>
      </c>
      <c r="AD850" s="20">
        <v>0.21946823004010191</v>
      </c>
      <c r="AF850" s="20">
        <v>0.19082528447246261</v>
      </c>
      <c r="AG850" s="20">
        <v>0.21721897450318861</v>
      </c>
      <c r="AI850" s="20">
        <v>0.18758356679557411</v>
      </c>
      <c r="AJ850" s="20">
        <v>0.1883044112931764</v>
      </c>
      <c r="AK850" s="20">
        <v>0.20372293639149791</v>
      </c>
      <c r="AL850" s="20">
        <v>0.1850561993608229</v>
      </c>
      <c r="AM850" s="20">
        <v>0.20586248591102971</v>
      </c>
      <c r="AN850" s="20">
        <v>0.24623618588521479</v>
      </c>
      <c r="AO850" s="20">
        <v>0.19970612118448239</v>
      </c>
      <c r="AP850" s="20">
        <v>0.16033833156823221</v>
      </c>
      <c r="AQ850" s="20">
        <v>0.24327394977374381</v>
      </c>
      <c r="AS850" s="20">
        <v>0.19422081699747909</v>
      </c>
      <c r="AT850" s="20">
        <v>0.2358856133264495</v>
      </c>
    </row>
    <row r="851" spans="2:46" x14ac:dyDescent="0.35">
      <c r="B851" s="19" t="s">
        <v>342</v>
      </c>
      <c r="C851" s="20">
        <v>6.9017968881000882E-2</v>
      </c>
      <c r="D851" s="20">
        <v>0.1479919944878953</v>
      </c>
      <c r="E851" s="20">
        <v>0.100188143310392</v>
      </c>
      <c r="F851" s="20">
        <v>8.0373109004405349E-2</v>
      </c>
      <c r="G851" s="20">
        <v>6.2273169020635483E-2</v>
      </c>
      <c r="H851" s="20">
        <v>3.4789409251839397E-2</v>
      </c>
      <c r="I851" s="20">
        <v>1.029928809133783E-2</v>
      </c>
      <c r="K851" s="20">
        <v>7.6034396624729231E-2</v>
      </c>
      <c r="L851" s="20">
        <v>6.2447264330898221E-2</v>
      </c>
      <c r="N851" s="20">
        <v>7.0598072904652295E-2</v>
      </c>
      <c r="O851" s="20">
        <v>5.439026055255744E-2</v>
      </c>
      <c r="P851" s="20">
        <v>5.974641220510081E-2</v>
      </c>
      <c r="Q851" s="20">
        <v>2.189181650315037E-2</v>
      </c>
      <c r="R851" s="20">
        <v>8.9441880378067606E-2</v>
      </c>
      <c r="S851" s="20">
        <v>6.7272952736237512E-2</v>
      </c>
      <c r="T851" s="20">
        <v>5.252259246554656E-2</v>
      </c>
      <c r="U851" s="20">
        <v>8.6288532904176415E-2</v>
      </c>
      <c r="V851" s="20">
        <v>6.7132175081301149E-2</v>
      </c>
      <c r="W851" s="20">
        <v>7.6187466392909589E-2</v>
      </c>
      <c r="X851" s="20">
        <v>6.7593463184899241E-2</v>
      </c>
      <c r="Y851" s="20">
        <v>6.4329264999253552E-2</v>
      </c>
      <c r="AA851" s="20">
        <v>7.0036199186227513E-2</v>
      </c>
      <c r="AB851" s="20">
        <v>4.7128095039213787E-2</v>
      </c>
      <c r="AC851" s="20">
        <v>8.1018819271502382E-2</v>
      </c>
      <c r="AD851" s="20">
        <v>8.0576568589502365E-2</v>
      </c>
      <c r="AF851" s="20">
        <v>5.873760749212005E-2</v>
      </c>
      <c r="AG851" s="20">
        <v>0.11035952953120461</v>
      </c>
      <c r="AI851" s="20">
        <v>5.3803724636980119E-2</v>
      </c>
      <c r="AJ851" s="20">
        <v>6.8710314761141977E-2</v>
      </c>
      <c r="AK851" s="20">
        <v>5.4197519148044868E-2</v>
      </c>
      <c r="AL851" s="20">
        <v>0.1207760193376059</v>
      </c>
      <c r="AM851" s="20">
        <v>7.5647062416651173E-2</v>
      </c>
      <c r="AN851" s="20">
        <v>5.0033088923802142E-2</v>
      </c>
      <c r="AO851" s="20">
        <v>5.2822550924950751E-2</v>
      </c>
      <c r="AP851" s="20">
        <v>4.5776560530914563E-2</v>
      </c>
      <c r="AQ851" s="20">
        <v>7.9303866830477243E-2</v>
      </c>
      <c r="AS851" s="20">
        <v>6.7190897911574135E-2</v>
      </c>
      <c r="AT851" s="20">
        <v>0.1035444858096207</v>
      </c>
    </row>
    <row r="852" spans="2:46" x14ac:dyDescent="0.35">
      <c r="B852" s="19" t="s">
        <v>343</v>
      </c>
      <c r="C852" s="20">
        <v>2.682067577169785E-2</v>
      </c>
      <c r="D852" s="20">
        <v>5.1525884634898933E-2</v>
      </c>
      <c r="E852" s="20">
        <v>5.7855944838428722E-2</v>
      </c>
      <c r="F852" s="20">
        <v>2.1141067166421942E-2</v>
      </c>
      <c r="G852" s="20">
        <v>1.8387978536905662E-2</v>
      </c>
      <c r="H852" s="20">
        <v>1.408003645891652E-2</v>
      </c>
      <c r="I852" s="20">
        <v>5.1962031840244302E-3</v>
      </c>
      <c r="K852" s="20">
        <v>2.9148194538312178E-2</v>
      </c>
      <c r="L852" s="20">
        <v>2.465695868020042E-2</v>
      </c>
      <c r="N852" s="20">
        <v>2.5044262374885669E-2</v>
      </c>
      <c r="O852" s="20">
        <v>5.6060076526849877E-2</v>
      </c>
      <c r="P852" s="20">
        <v>8.4503769555328671E-3</v>
      </c>
      <c r="Q852" s="20">
        <v>4.1319408307086462E-2</v>
      </c>
      <c r="R852" s="20">
        <v>2.7427138151981719E-2</v>
      </c>
      <c r="S852" s="20">
        <v>1.7185977629064372E-2</v>
      </c>
      <c r="T852" s="20">
        <v>1.864336127580592E-2</v>
      </c>
      <c r="U852" s="20">
        <v>2.951241769934479E-2</v>
      </c>
      <c r="V852" s="20">
        <v>3.7451412837275933E-2</v>
      </c>
      <c r="W852" s="20">
        <v>2.4067030366492471E-2</v>
      </c>
      <c r="X852" s="20">
        <v>4.6124822547683797E-2</v>
      </c>
      <c r="Y852" s="20">
        <v>4.542213999180025E-3</v>
      </c>
      <c r="AA852" s="20">
        <v>3.2867988976839797E-2</v>
      </c>
      <c r="AB852" s="20">
        <v>1.472845380813392E-2</v>
      </c>
      <c r="AC852" s="20">
        <v>3.0989172750516401E-2</v>
      </c>
      <c r="AD852" s="20">
        <v>2.938137065510181E-2</v>
      </c>
      <c r="AF852" s="20">
        <v>2.63435935149582E-2</v>
      </c>
      <c r="AG852" s="20">
        <v>2.9221469729091801E-2</v>
      </c>
      <c r="AI852" s="20">
        <v>2.581832697320326E-2</v>
      </c>
      <c r="AJ852" s="20">
        <v>2.9413627405544238E-2</v>
      </c>
      <c r="AK852" s="20">
        <v>6.6171102056818932E-3</v>
      </c>
      <c r="AL852" s="20">
        <v>2.866595222060523E-2</v>
      </c>
      <c r="AM852" s="20">
        <v>3.2798796688015733E-2</v>
      </c>
      <c r="AN852" s="20">
        <v>3.3279550515093501E-2</v>
      </c>
      <c r="AO852" s="20">
        <v>2.208558684078505E-2</v>
      </c>
      <c r="AP852" s="20">
        <v>1.114419769898738E-2</v>
      </c>
      <c r="AQ852" s="20">
        <v>4.0707682173244233E-2</v>
      </c>
      <c r="AS852" s="20">
        <v>2.5770423899587131E-2</v>
      </c>
      <c r="AT852" s="20">
        <v>4.6667490508797517E-2</v>
      </c>
    </row>
    <row r="853" spans="2:46" x14ac:dyDescent="0.35">
      <c r="B853" s="19" t="s">
        <v>197</v>
      </c>
      <c r="C853" s="20">
        <v>4.3123776807859782E-2</v>
      </c>
      <c r="D853" s="20">
        <v>5.7174305396101209E-2</v>
      </c>
      <c r="E853" s="20">
        <v>1.8584195124518369E-2</v>
      </c>
      <c r="F853" s="20">
        <v>4.1062355036124841E-2</v>
      </c>
      <c r="G853" s="20">
        <v>7.3884356800208981E-2</v>
      </c>
      <c r="H853" s="20">
        <v>3.2351696804609947E-2</v>
      </c>
      <c r="I853" s="20">
        <v>3.7612913247817743E-2</v>
      </c>
      <c r="K853" s="20">
        <v>2.7001402900483421E-2</v>
      </c>
      <c r="L853" s="20">
        <v>5.9041230580251479E-2</v>
      </c>
      <c r="N853" s="20">
        <v>4.778087306963668E-2</v>
      </c>
      <c r="O853" s="20">
        <v>3.149822952253243E-2</v>
      </c>
      <c r="P853" s="20">
        <v>4.7099917814213868E-2</v>
      </c>
      <c r="Q853" s="20">
        <v>3.3521254825416173E-2</v>
      </c>
      <c r="R853" s="20">
        <v>3.86428934579192E-2</v>
      </c>
      <c r="S853" s="20">
        <v>5.8049853834931192E-2</v>
      </c>
      <c r="T853" s="20">
        <v>5.2337438769786339E-2</v>
      </c>
      <c r="U853" s="20">
        <v>4.4887111969450728E-2</v>
      </c>
      <c r="V853" s="20">
        <v>5.7587572820675101E-2</v>
      </c>
      <c r="W853" s="20">
        <v>3.8573363789244759E-2</v>
      </c>
      <c r="X853" s="20">
        <v>3.9303618560495662E-2</v>
      </c>
      <c r="Y853" s="20">
        <v>1.505501180114739E-2</v>
      </c>
      <c r="AA853" s="20">
        <v>2.624911739809814E-2</v>
      </c>
      <c r="AB853" s="20">
        <v>4.0181155637269213E-2</v>
      </c>
      <c r="AC853" s="20">
        <v>5.2456308930336752E-2</v>
      </c>
      <c r="AD853" s="20">
        <v>5.6454941367419999E-2</v>
      </c>
      <c r="AF853" s="20">
        <v>4.406813265758272E-2</v>
      </c>
      <c r="AG853" s="20">
        <v>3.5565492639370137E-2</v>
      </c>
      <c r="AI853" s="20">
        <v>1.9676466330044561E-2</v>
      </c>
      <c r="AJ853" s="20">
        <v>3.1452072428402873E-2</v>
      </c>
      <c r="AK853" s="20">
        <v>2.9183186302402121E-2</v>
      </c>
      <c r="AL853" s="20">
        <v>5.0701393767999169E-2</v>
      </c>
      <c r="AM853" s="20">
        <v>2.1113622594083659E-2</v>
      </c>
      <c r="AN853" s="20">
        <v>5.1120185373833622E-2</v>
      </c>
      <c r="AO853" s="20">
        <v>6.1257876564852771E-2</v>
      </c>
      <c r="AP853" s="20">
        <v>0.16792622099969581</v>
      </c>
      <c r="AQ853" s="20">
        <v>2.2132848828964689E-2</v>
      </c>
      <c r="AS853" s="20">
        <v>3.3256527143158653E-2</v>
      </c>
      <c r="AT853" s="20">
        <v>0.2295871207545449</v>
      </c>
    </row>
    <row r="855" spans="2:46" ht="116" x14ac:dyDescent="0.35">
      <c r="B855" s="17" t="s">
        <v>344</v>
      </c>
    </row>
    <row r="856" spans="2:46" x14ac:dyDescent="0.35">
      <c r="B856" s="18" t="s">
        <v>16</v>
      </c>
    </row>
    <row r="857" spans="2:46" x14ac:dyDescent="0.35">
      <c r="B857" s="19" t="s">
        <v>339</v>
      </c>
      <c r="C857" s="20">
        <v>0.39656937129309849</v>
      </c>
      <c r="D857" s="20">
        <v>0.26768770717221702</v>
      </c>
      <c r="E857" s="20">
        <v>0.31185244488494251</v>
      </c>
      <c r="F857" s="20">
        <v>0.32088675827781921</v>
      </c>
      <c r="G857" s="20">
        <v>0.40522119823547981</v>
      </c>
      <c r="H857" s="20">
        <v>0.46382937576288108</v>
      </c>
      <c r="I857" s="20">
        <v>0.56051820514163586</v>
      </c>
      <c r="K857" s="20">
        <v>0.37277599691145957</v>
      </c>
      <c r="L857" s="20">
        <v>0.42049753026387737</v>
      </c>
      <c r="N857" s="20">
        <v>0.48874922281527572</v>
      </c>
      <c r="O857" s="20">
        <v>0.37139366375384658</v>
      </c>
      <c r="P857" s="20">
        <v>0.42120231477300168</v>
      </c>
      <c r="Q857" s="20">
        <v>0.37739332946111243</v>
      </c>
      <c r="R857" s="20">
        <v>0.41553357633627902</v>
      </c>
      <c r="S857" s="20">
        <v>0.38864739923302638</v>
      </c>
      <c r="T857" s="20">
        <v>0.37625622039672812</v>
      </c>
      <c r="U857" s="20">
        <v>0.33346500748132513</v>
      </c>
      <c r="V857" s="20">
        <v>0.33424972667650549</v>
      </c>
      <c r="W857" s="20">
        <v>0.42522224379587797</v>
      </c>
      <c r="X857" s="20">
        <v>0.41634627267654162</v>
      </c>
      <c r="Y857" s="20">
        <v>0.40826636535065769</v>
      </c>
      <c r="AA857" s="20">
        <v>0.43956350103769959</v>
      </c>
      <c r="AB857" s="20">
        <v>0.45162639411301009</v>
      </c>
      <c r="AC857" s="20">
        <v>0.31606554287728211</v>
      </c>
      <c r="AD857" s="20">
        <v>0.3655012871228317</v>
      </c>
      <c r="AF857" s="20">
        <v>0.41751269004588321</v>
      </c>
      <c r="AG857" s="20">
        <v>0.31643036331472019</v>
      </c>
      <c r="AI857" s="20">
        <v>0.40015474851875871</v>
      </c>
      <c r="AJ857" s="20">
        <v>0.40628162988293792</v>
      </c>
      <c r="AK857" s="20">
        <v>0.5016153888881647</v>
      </c>
      <c r="AL857" s="20">
        <v>0.33962798827693919</v>
      </c>
      <c r="AM857" s="20">
        <v>0.39577095396853312</v>
      </c>
      <c r="AN857" s="20">
        <v>0.40401478537331598</v>
      </c>
      <c r="AO857" s="20">
        <v>0.38457793653417099</v>
      </c>
      <c r="AP857" s="20">
        <v>0.39144469936422072</v>
      </c>
      <c r="AQ857" s="20">
        <v>0.35154011236440069</v>
      </c>
      <c r="AS857" s="20">
        <v>0.40773060501830338</v>
      </c>
      <c r="AT857" s="20">
        <v>0.18565335784536641</v>
      </c>
    </row>
    <row r="858" spans="2:46" x14ac:dyDescent="0.35">
      <c r="B858" s="19" t="s">
        <v>340</v>
      </c>
      <c r="C858" s="20">
        <v>0.26823463184775731</v>
      </c>
      <c r="D858" s="20">
        <v>0.25722931907691571</v>
      </c>
      <c r="E858" s="20">
        <v>0.29624116331997702</v>
      </c>
      <c r="F858" s="20">
        <v>0.27849131561138302</v>
      </c>
      <c r="G858" s="20">
        <v>0.23231235312166709</v>
      </c>
      <c r="H858" s="20">
        <v>0.28096971596910542</v>
      </c>
      <c r="I858" s="20">
        <v>0.26511336257692608</v>
      </c>
      <c r="K858" s="20">
        <v>0.27800318160865117</v>
      </c>
      <c r="L858" s="20">
        <v>0.25879096075050589</v>
      </c>
      <c r="N858" s="20">
        <v>0.18257878128061861</v>
      </c>
      <c r="O858" s="20">
        <v>0.28256608970595121</v>
      </c>
      <c r="P858" s="20">
        <v>0.29045118689674659</v>
      </c>
      <c r="Q858" s="20">
        <v>0.24633418229322371</v>
      </c>
      <c r="R858" s="20">
        <v>0.28852738939270811</v>
      </c>
      <c r="S858" s="20">
        <v>0.27574656133979403</v>
      </c>
      <c r="T858" s="20">
        <v>0.25738382270903631</v>
      </c>
      <c r="U858" s="20">
        <v>0.28908974885363969</v>
      </c>
      <c r="V858" s="20">
        <v>0.2897805245983861</v>
      </c>
      <c r="W858" s="20">
        <v>0.30361885327845151</v>
      </c>
      <c r="X858" s="20">
        <v>0.25065906686377892</v>
      </c>
      <c r="Y858" s="20">
        <v>0.2333677161416835</v>
      </c>
      <c r="AA858" s="20">
        <v>0.2869658852573031</v>
      </c>
      <c r="AB858" s="20">
        <v>0.28109629547593562</v>
      </c>
      <c r="AC858" s="20">
        <v>0.25910652162625591</v>
      </c>
      <c r="AD858" s="20">
        <v>0.24116111408618679</v>
      </c>
      <c r="AF858" s="20">
        <v>0.26912677794688139</v>
      </c>
      <c r="AG858" s="20">
        <v>0.26606659497425061</v>
      </c>
      <c r="AI858" s="20">
        <v>0.29185132570461447</v>
      </c>
      <c r="AJ858" s="20">
        <v>0.29125553229886142</v>
      </c>
      <c r="AK858" s="20">
        <v>0.26566135342042241</v>
      </c>
      <c r="AL858" s="20">
        <v>0.27959731985870961</v>
      </c>
      <c r="AM858" s="20">
        <v>0.26401497963085802</v>
      </c>
      <c r="AN858" s="20">
        <v>0.2780283755027354</v>
      </c>
      <c r="AO858" s="20">
        <v>0.231312454693719</v>
      </c>
      <c r="AP858" s="20">
        <v>0.20960253124336209</v>
      </c>
      <c r="AQ858" s="20">
        <v>0.25199054794512799</v>
      </c>
      <c r="AS858" s="20">
        <v>0.27573130440121302</v>
      </c>
      <c r="AT858" s="20">
        <v>0.12656854653613089</v>
      </c>
    </row>
    <row r="859" spans="2:46" x14ac:dyDescent="0.35">
      <c r="B859" s="19" t="s">
        <v>341</v>
      </c>
      <c r="C859" s="20">
        <v>0.19773406212638761</v>
      </c>
      <c r="D859" s="20">
        <v>0.27278008276254379</v>
      </c>
      <c r="E859" s="20">
        <v>0.23157963516308</v>
      </c>
      <c r="F859" s="20">
        <v>0.24326570901078859</v>
      </c>
      <c r="G859" s="20">
        <v>0.18953852688321049</v>
      </c>
      <c r="H859" s="20">
        <v>0.16186923431976311</v>
      </c>
      <c r="I859" s="20">
        <v>0.113969131842571</v>
      </c>
      <c r="K859" s="20">
        <v>0.21423103368703511</v>
      </c>
      <c r="L859" s="20">
        <v>0.18027740070914949</v>
      </c>
      <c r="N859" s="20">
        <v>0.21461369101782479</v>
      </c>
      <c r="O859" s="20">
        <v>0.2014540496153914</v>
      </c>
      <c r="P859" s="20">
        <v>0.1493414865904254</v>
      </c>
      <c r="Q859" s="20">
        <v>0.2347926854012217</v>
      </c>
      <c r="R859" s="20">
        <v>0.16367724282522619</v>
      </c>
      <c r="S859" s="20">
        <v>0.22566546213792121</v>
      </c>
      <c r="T859" s="20">
        <v>0.25549497898696788</v>
      </c>
      <c r="U859" s="20">
        <v>0.20682084327220571</v>
      </c>
      <c r="V859" s="20">
        <v>0.1863906855705865</v>
      </c>
      <c r="W859" s="20">
        <v>0.15400045648521291</v>
      </c>
      <c r="X859" s="20">
        <v>0.19805973094746521</v>
      </c>
      <c r="Y859" s="20">
        <v>0.23340258348874529</v>
      </c>
      <c r="AA859" s="20">
        <v>0.14968465244727891</v>
      </c>
      <c r="AB859" s="20">
        <v>0.1761803587986181</v>
      </c>
      <c r="AC859" s="20">
        <v>0.23717046254678509</v>
      </c>
      <c r="AD859" s="20">
        <v>0.2361903114551227</v>
      </c>
      <c r="AF859" s="20">
        <v>0.1881557529404243</v>
      </c>
      <c r="AG859" s="20">
        <v>0.23439411616959729</v>
      </c>
      <c r="AI859" s="20">
        <v>0.1972560305004287</v>
      </c>
      <c r="AJ859" s="20">
        <v>0.17806613355885401</v>
      </c>
      <c r="AK859" s="20">
        <v>0.15050522098590041</v>
      </c>
      <c r="AL859" s="20">
        <v>0.22376366102340431</v>
      </c>
      <c r="AM859" s="20">
        <v>0.2052325177212761</v>
      </c>
      <c r="AN859" s="20">
        <v>0.2171311404786401</v>
      </c>
      <c r="AO859" s="20">
        <v>0.2182955502410675</v>
      </c>
      <c r="AP859" s="20">
        <v>0.1560552891743176</v>
      </c>
      <c r="AQ859" s="20">
        <v>0.2769226597056354</v>
      </c>
      <c r="AS859" s="20">
        <v>0.1906154388064486</v>
      </c>
      <c r="AT859" s="20">
        <v>0.33225607724080808</v>
      </c>
    </row>
    <row r="860" spans="2:46" x14ac:dyDescent="0.35">
      <c r="B860" s="19" t="s">
        <v>342</v>
      </c>
      <c r="C860" s="20">
        <v>6.853182225304659E-2</v>
      </c>
      <c r="D860" s="20">
        <v>0.1050847062983879</v>
      </c>
      <c r="E860" s="20">
        <v>9.2270435832601638E-2</v>
      </c>
      <c r="F860" s="20">
        <v>8.0714769926507765E-2</v>
      </c>
      <c r="G860" s="20">
        <v>8.5652483067809204E-2</v>
      </c>
      <c r="H860" s="20">
        <v>4.7808302537002453E-2</v>
      </c>
      <c r="I860" s="20">
        <v>1.5056987472046861E-2</v>
      </c>
      <c r="K860" s="20">
        <v>7.3878228951589534E-2</v>
      </c>
      <c r="L860" s="20">
        <v>6.3589795223523676E-2</v>
      </c>
      <c r="N860" s="20">
        <v>6.7121287231871024E-2</v>
      </c>
      <c r="O860" s="20">
        <v>3.9031515489945677E-2</v>
      </c>
      <c r="P860" s="20">
        <v>8.3469798963353811E-2</v>
      </c>
      <c r="Q860" s="20">
        <v>9.6418169404060602E-2</v>
      </c>
      <c r="R860" s="20">
        <v>7.3832363420675631E-2</v>
      </c>
      <c r="S860" s="20">
        <v>3.6489946251399827E-2</v>
      </c>
      <c r="T860" s="20">
        <v>1.9913266735282559E-2</v>
      </c>
      <c r="U860" s="20">
        <v>0.10674509593263019</v>
      </c>
      <c r="V860" s="20">
        <v>8.2114677040451362E-2</v>
      </c>
      <c r="W860" s="20">
        <v>6.9836352716034028E-2</v>
      </c>
      <c r="X860" s="20">
        <v>3.8994267066050872E-2</v>
      </c>
      <c r="Y860" s="20">
        <v>8.4092841678335695E-2</v>
      </c>
      <c r="AA860" s="20">
        <v>7.2145931935877386E-2</v>
      </c>
      <c r="AB860" s="20">
        <v>4.2521182858626362E-2</v>
      </c>
      <c r="AC860" s="20">
        <v>8.8664633276710481E-2</v>
      </c>
      <c r="AD860" s="20">
        <v>7.4411552305285372E-2</v>
      </c>
      <c r="AF860" s="20">
        <v>5.9691118843354103E-2</v>
      </c>
      <c r="AG860" s="20">
        <v>0.1022097672449182</v>
      </c>
      <c r="AI860" s="20">
        <v>7.3050978852740922E-2</v>
      </c>
      <c r="AJ860" s="20">
        <v>6.6584069723842843E-2</v>
      </c>
      <c r="AK860" s="20">
        <v>6.0647009769760708E-2</v>
      </c>
      <c r="AL860" s="20">
        <v>7.4128303216516464E-2</v>
      </c>
      <c r="AM860" s="20">
        <v>8.6131028407672658E-2</v>
      </c>
      <c r="AN860" s="20">
        <v>6.7133014812684272E-2</v>
      </c>
      <c r="AO860" s="20">
        <v>6.9910819962421572E-2</v>
      </c>
      <c r="AP860" s="20">
        <v>3.8728598709720431E-2</v>
      </c>
      <c r="AQ860" s="20">
        <v>4.4957327350712548E-2</v>
      </c>
      <c r="AS860" s="20">
        <v>6.9312947386149321E-2</v>
      </c>
      <c r="AT860" s="20">
        <v>5.3770748062314029E-2</v>
      </c>
    </row>
    <row r="861" spans="2:46" x14ac:dyDescent="0.35">
      <c r="B861" s="19" t="s">
        <v>343</v>
      </c>
      <c r="C861" s="20">
        <v>2.4037883713442579E-2</v>
      </c>
      <c r="D861" s="20">
        <v>4.7095093900442322E-2</v>
      </c>
      <c r="E861" s="20">
        <v>4.2244756046902178E-2</v>
      </c>
      <c r="F861" s="20">
        <v>2.1002919422266932E-2</v>
      </c>
      <c r="G861" s="20">
        <v>2.1370988244006468E-2</v>
      </c>
      <c r="H861" s="20">
        <v>1.4379210913517021E-2</v>
      </c>
      <c r="I861" s="20">
        <v>5.018382075000335E-3</v>
      </c>
      <c r="K861" s="20">
        <v>2.4437098504738419E-2</v>
      </c>
      <c r="L861" s="20">
        <v>2.37457104380586E-2</v>
      </c>
      <c r="N861" s="20">
        <v>1.511835638418927E-2</v>
      </c>
      <c r="O861" s="20">
        <v>2.9329934120675489E-2</v>
      </c>
      <c r="P861" s="20">
        <v>0</v>
      </c>
      <c r="Q861" s="20">
        <v>1.0475865466252159E-2</v>
      </c>
      <c r="R861" s="20">
        <v>2.8070130013606309E-2</v>
      </c>
      <c r="S861" s="20">
        <v>2.09188065043267E-2</v>
      </c>
      <c r="T861" s="20">
        <v>2.4527848749624999E-2</v>
      </c>
      <c r="U861" s="20">
        <v>2.4431892583968481E-2</v>
      </c>
      <c r="V861" s="20">
        <v>4.9760712480625691E-2</v>
      </c>
      <c r="W861" s="20">
        <v>1.312704151439799E-2</v>
      </c>
      <c r="X861" s="20">
        <v>3.4362595916362038E-2</v>
      </c>
      <c r="Y861" s="20">
        <v>1.427736712289801E-2</v>
      </c>
      <c r="AA861" s="20">
        <v>2.5927695373824371E-2</v>
      </c>
      <c r="AB861" s="20">
        <v>1.0451585449733829E-2</v>
      </c>
      <c r="AC861" s="20">
        <v>3.9534799156638857E-2</v>
      </c>
      <c r="AD861" s="20">
        <v>2.2642894323529679E-2</v>
      </c>
      <c r="AF861" s="20">
        <v>2.1532390560187711E-2</v>
      </c>
      <c r="AG861" s="20">
        <v>3.4260867096054227E-2</v>
      </c>
      <c r="AI861" s="20">
        <v>2.3704713042562171E-2</v>
      </c>
      <c r="AJ861" s="20">
        <v>2.5573013908694271E-2</v>
      </c>
      <c r="AK861" s="20">
        <v>6.5220132247196163E-3</v>
      </c>
      <c r="AL861" s="20">
        <v>3.3107532887564572E-2</v>
      </c>
      <c r="AM861" s="20">
        <v>2.21894359569259E-2</v>
      </c>
      <c r="AN861" s="20">
        <v>0</v>
      </c>
      <c r="AO861" s="20">
        <v>2.8525180529094991E-2</v>
      </c>
      <c r="AP861" s="20">
        <v>2.762565585037954E-2</v>
      </c>
      <c r="AQ861" s="20">
        <v>2.9999357276842369E-2</v>
      </c>
      <c r="AS861" s="20">
        <v>2.0455785651622031E-2</v>
      </c>
      <c r="AT861" s="20">
        <v>9.1729490356521309E-2</v>
      </c>
    </row>
    <row r="862" spans="2:46" x14ac:dyDescent="0.35">
      <c r="B862" s="19" t="s">
        <v>197</v>
      </c>
      <c r="C862" s="20">
        <v>4.4892228766267327E-2</v>
      </c>
      <c r="D862" s="20">
        <v>5.0123090789493452E-2</v>
      </c>
      <c r="E862" s="20">
        <v>2.5811564752496661E-2</v>
      </c>
      <c r="F862" s="20">
        <v>5.5638527751234408E-2</v>
      </c>
      <c r="G862" s="20">
        <v>6.5904450447826973E-2</v>
      </c>
      <c r="H862" s="20">
        <v>3.1144160497731131E-2</v>
      </c>
      <c r="I862" s="20">
        <v>4.0323930891819702E-2</v>
      </c>
      <c r="K862" s="20">
        <v>3.6674460336526188E-2</v>
      </c>
      <c r="L862" s="20">
        <v>5.3098602614884721E-2</v>
      </c>
      <c r="N862" s="20">
        <v>3.1818661270220643E-2</v>
      </c>
      <c r="O862" s="20">
        <v>7.6224747314189642E-2</v>
      </c>
      <c r="P862" s="20">
        <v>5.553521277647213E-2</v>
      </c>
      <c r="Q862" s="20">
        <v>3.4585767974129593E-2</v>
      </c>
      <c r="R862" s="20">
        <v>3.0359298011504891E-2</v>
      </c>
      <c r="S862" s="20">
        <v>5.2531824533531918E-2</v>
      </c>
      <c r="T862" s="20">
        <v>6.6423862422360147E-2</v>
      </c>
      <c r="U862" s="20">
        <v>3.9447411876230791E-2</v>
      </c>
      <c r="V862" s="20">
        <v>5.7703673633444648E-2</v>
      </c>
      <c r="W862" s="20">
        <v>3.4195052210025487E-2</v>
      </c>
      <c r="X862" s="20">
        <v>6.1578066529801301E-2</v>
      </c>
      <c r="Y862" s="20">
        <v>2.659312621767956E-2</v>
      </c>
      <c r="AA862" s="20">
        <v>2.571233394801653E-2</v>
      </c>
      <c r="AB862" s="20">
        <v>3.8124183304076062E-2</v>
      </c>
      <c r="AC862" s="20">
        <v>5.9458040516327637E-2</v>
      </c>
      <c r="AD862" s="20">
        <v>6.0092840707043751E-2</v>
      </c>
      <c r="AF862" s="20">
        <v>4.3981269663269172E-2</v>
      </c>
      <c r="AG862" s="20">
        <v>4.6638291200459293E-2</v>
      </c>
      <c r="AI862" s="20">
        <v>1.398220338089499E-2</v>
      </c>
      <c r="AJ862" s="20">
        <v>3.2239620626809642E-2</v>
      </c>
      <c r="AK862" s="20">
        <v>1.5049013711032479E-2</v>
      </c>
      <c r="AL862" s="20">
        <v>4.9775194736865973E-2</v>
      </c>
      <c r="AM862" s="20">
        <v>2.666108431473423E-2</v>
      </c>
      <c r="AN862" s="20">
        <v>3.3692683832624103E-2</v>
      </c>
      <c r="AO862" s="20">
        <v>6.7378058039526054E-2</v>
      </c>
      <c r="AP862" s="20">
        <v>0.17654322565799949</v>
      </c>
      <c r="AQ862" s="20">
        <v>4.4589995357280698E-2</v>
      </c>
      <c r="AS862" s="20">
        <v>3.6153918736263627E-2</v>
      </c>
      <c r="AT862" s="20">
        <v>0.2100217799588591</v>
      </c>
    </row>
    <row r="864" spans="2:46" ht="130.5" x14ac:dyDescent="0.35">
      <c r="B864" s="17" t="s">
        <v>345</v>
      </c>
    </row>
    <row r="865" spans="2:46" x14ac:dyDescent="0.35">
      <c r="B865" s="18" t="s">
        <v>16</v>
      </c>
    </row>
    <row r="866" spans="2:46" x14ac:dyDescent="0.35">
      <c r="B866" s="19" t="s">
        <v>339</v>
      </c>
      <c r="C866" s="20">
        <v>0.28147805307001278</v>
      </c>
      <c r="D866" s="20">
        <v>0.1451319431538011</v>
      </c>
      <c r="E866" s="20">
        <v>0.1610567466354236</v>
      </c>
      <c r="F866" s="20">
        <v>0.2356716783508245</v>
      </c>
      <c r="G866" s="20">
        <v>0.25686550117118651</v>
      </c>
      <c r="H866" s="20">
        <v>0.40026654994290412</v>
      </c>
      <c r="I866" s="20">
        <v>0.44745561052391691</v>
      </c>
      <c r="K866" s="20">
        <v>0.26160307569151631</v>
      </c>
      <c r="L866" s="20">
        <v>0.30202772812216472</v>
      </c>
      <c r="N866" s="20">
        <v>0.30361127857642961</v>
      </c>
      <c r="O866" s="20">
        <v>0.32577075944483141</v>
      </c>
      <c r="P866" s="20">
        <v>0.296892010658734</v>
      </c>
      <c r="Q866" s="20">
        <v>0.33074611850455887</v>
      </c>
      <c r="R866" s="20">
        <v>0.31825041519221892</v>
      </c>
      <c r="S866" s="20">
        <v>0.28173845564992139</v>
      </c>
      <c r="T866" s="20">
        <v>0.30153260450129549</v>
      </c>
      <c r="U866" s="20">
        <v>0.25597045724283068</v>
      </c>
      <c r="V866" s="20">
        <v>0.21737706508345081</v>
      </c>
      <c r="W866" s="20">
        <v>0.2952649527288006</v>
      </c>
      <c r="X866" s="20">
        <v>0.25062394768194751</v>
      </c>
      <c r="Y866" s="20">
        <v>0.285970325275549</v>
      </c>
      <c r="AA866" s="20">
        <v>0.30441188129877322</v>
      </c>
      <c r="AB866" s="20">
        <v>0.30860135099926539</v>
      </c>
      <c r="AC866" s="20">
        <v>0.22551610204133929</v>
      </c>
      <c r="AD866" s="20">
        <v>0.27965256218364942</v>
      </c>
      <c r="AF866" s="20">
        <v>0.30089257180858442</v>
      </c>
      <c r="AG866" s="20">
        <v>0.20937646854989941</v>
      </c>
      <c r="AI866" s="20">
        <v>0.30041115689746961</v>
      </c>
      <c r="AJ866" s="20">
        <v>0.27460127282393582</v>
      </c>
      <c r="AK866" s="20">
        <v>0.32890950403846991</v>
      </c>
      <c r="AL866" s="20">
        <v>0.1927470671426996</v>
      </c>
      <c r="AM866" s="20">
        <v>0.2942970343024025</v>
      </c>
      <c r="AN866" s="20">
        <v>0.23444204086023671</v>
      </c>
      <c r="AO866" s="20">
        <v>0.28018731781915868</v>
      </c>
      <c r="AP866" s="20">
        <v>0.32218291392739001</v>
      </c>
      <c r="AQ866" s="20">
        <v>0.27077398327742191</v>
      </c>
      <c r="AS866" s="20">
        <v>0.28928984929197388</v>
      </c>
      <c r="AT866" s="20">
        <v>0.1338570142522961</v>
      </c>
    </row>
    <row r="867" spans="2:46" x14ac:dyDescent="0.35">
      <c r="B867" s="19" t="s">
        <v>340</v>
      </c>
      <c r="C867" s="20">
        <v>0.32627993671382921</v>
      </c>
      <c r="D867" s="20">
        <v>0.27165553298765083</v>
      </c>
      <c r="E867" s="20">
        <v>0.29552000774936338</v>
      </c>
      <c r="F867" s="20">
        <v>0.34182365249794699</v>
      </c>
      <c r="G867" s="20">
        <v>0.33268049702074431</v>
      </c>
      <c r="H867" s="20">
        <v>0.35011255070419162</v>
      </c>
      <c r="I867" s="20">
        <v>0.35382393688108088</v>
      </c>
      <c r="K867" s="20">
        <v>0.34756878185912082</v>
      </c>
      <c r="L867" s="20">
        <v>0.30486660080032091</v>
      </c>
      <c r="N867" s="20">
        <v>0.34570212386926819</v>
      </c>
      <c r="O867" s="20">
        <v>0.3712816357260994</v>
      </c>
      <c r="P867" s="20">
        <v>0.38511251716114059</v>
      </c>
      <c r="Q867" s="20">
        <v>0.19935177460444761</v>
      </c>
      <c r="R867" s="20">
        <v>0.31670188361787333</v>
      </c>
      <c r="S867" s="20">
        <v>0.28202162019603771</v>
      </c>
      <c r="T867" s="20">
        <v>0.32681413558350719</v>
      </c>
      <c r="U867" s="20">
        <v>0.34044641356406108</v>
      </c>
      <c r="V867" s="20">
        <v>0.32792810102650088</v>
      </c>
      <c r="W867" s="20">
        <v>0.32122455129137262</v>
      </c>
      <c r="X867" s="20">
        <v>0.39371351680749511</v>
      </c>
      <c r="Y867" s="20">
        <v>0.29711324546953649</v>
      </c>
      <c r="AA867" s="20">
        <v>0.32523146714977269</v>
      </c>
      <c r="AB867" s="20">
        <v>0.34891271167914828</v>
      </c>
      <c r="AC867" s="20">
        <v>0.33340764325499522</v>
      </c>
      <c r="AD867" s="20">
        <v>0.29570903889891748</v>
      </c>
      <c r="AF867" s="20">
        <v>0.32329880941485029</v>
      </c>
      <c r="AG867" s="20">
        <v>0.33146992168943529</v>
      </c>
      <c r="AI867" s="20">
        <v>0.33480727385847581</v>
      </c>
      <c r="AJ867" s="20">
        <v>0.34487685291035802</v>
      </c>
      <c r="AK867" s="20">
        <v>0.34004935520759921</v>
      </c>
      <c r="AL867" s="20">
        <v>0.31298500844732319</v>
      </c>
      <c r="AM867" s="20">
        <v>0.32990382571928401</v>
      </c>
      <c r="AN867" s="20">
        <v>0.37038516746988082</v>
      </c>
      <c r="AO867" s="20">
        <v>0.2779424878746099</v>
      </c>
      <c r="AP867" s="20">
        <v>0.27459442796876571</v>
      </c>
      <c r="AQ867" s="20">
        <v>0.34129607156892722</v>
      </c>
      <c r="AS867" s="20">
        <v>0.33489281181875818</v>
      </c>
      <c r="AT867" s="20">
        <v>0.163520753797293</v>
      </c>
    </row>
    <row r="868" spans="2:46" x14ac:dyDescent="0.35">
      <c r="B868" s="19" t="s">
        <v>341</v>
      </c>
      <c r="C868" s="20">
        <v>0.2433549512258211</v>
      </c>
      <c r="D868" s="20">
        <v>0.35339064866415271</v>
      </c>
      <c r="E868" s="20">
        <v>0.32412623809713742</v>
      </c>
      <c r="F868" s="20">
        <v>0.24971262131390151</v>
      </c>
      <c r="G868" s="20">
        <v>0.252893870797471</v>
      </c>
      <c r="H868" s="20">
        <v>0.16883551513249351</v>
      </c>
      <c r="I868" s="20">
        <v>0.14162633435148381</v>
      </c>
      <c r="K868" s="20">
        <v>0.25538643928394678</v>
      </c>
      <c r="L868" s="20">
        <v>0.23048550835715029</v>
      </c>
      <c r="N868" s="20">
        <v>0.19874298859631351</v>
      </c>
      <c r="O868" s="20">
        <v>0.17551787879285571</v>
      </c>
      <c r="P868" s="20">
        <v>0.21151727077165969</v>
      </c>
      <c r="Q868" s="20">
        <v>0.27122709612438339</v>
      </c>
      <c r="R868" s="20">
        <v>0.22739957535486241</v>
      </c>
      <c r="S868" s="20">
        <v>0.30105944606692647</v>
      </c>
      <c r="T868" s="20">
        <v>0.2107077804464183</v>
      </c>
      <c r="U868" s="20">
        <v>0.20707072866886861</v>
      </c>
      <c r="V868" s="20">
        <v>0.2564891883211135</v>
      </c>
      <c r="W868" s="20">
        <v>0.26132055183587471</v>
      </c>
      <c r="X868" s="20">
        <v>0.24346411095609771</v>
      </c>
      <c r="Y868" s="20">
        <v>0.2990149855914318</v>
      </c>
      <c r="AA868" s="20">
        <v>0.228650593442597</v>
      </c>
      <c r="AB868" s="20">
        <v>0.23953775092884019</v>
      </c>
      <c r="AC868" s="20">
        <v>0.25958889094700599</v>
      </c>
      <c r="AD868" s="20">
        <v>0.2479449735992463</v>
      </c>
      <c r="AF868" s="20">
        <v>0.23838876588194141</v>
      </c>
      <c r="AG868" s="20">
        <v>0.26539310643549741</v>
      </c>
      <c r="AI868" s="20">
        <v>0.2342810259149255</v>
      </c>
      <c r="AJ868" s="20">
        <v>0.23633246978808081</v>
      </c>
      <c r="AK868" s="20">
        <v>0.24505019874977391</v>
      </c>
      <c r="AL868" s="20">
        <v>0.30776476976299549</v>
      </c>
      <c r="AM868" s="20">
        <v>0.23694619909192829</v>
      </c>
      <c r="AN868" s="20">
        <v>0.29519268853124497</v>
      </c>
      <c r="AO868" s="20">
        <v>0.27917111602939648</v>
      </c>
      <c r="AP868" s="20">
        <v>0.18473475449640339</v>
      </c>
      <c r="AQ868" s="20">
        <v>0.22800678603885419</v>
      </c>
      <c r="AS868" s="20">
        <v>0.24113486620239091</v>
      </c>
      <c r="AT868" s="20">
        <v>0.28530833148695561</v>
      </c>
    </row>
    <row r="869" spans="2:46" x14ac:dyDescent="0.35">
      <c r="B869" s="19" t="s">
        <v>342</v>
      </c>
      <c r="C869" s="20">
        <v>7.6157850366142726E-2</v>
      </c>
      <c r="D869" s="20">
        <v>0.1166123403472898</v>
      </c>
      <c r="E869" s="20">
        <v>0.14814517157639401</v>
      </c>
      <c r="F869" s="20">
        <v>9.128795033004837E-2</v>
      </c>
      <c r="G869" s="20">
        <v>6.2997724777955871E-2</v>
      </c>
      <c r="H869" s="20">
        <v>4.1477158963863753E-2</v>
      </c>
      <c r="I869" s="20">
        <v>1.248796912135796E-2</v>
      </c>
      <c r="K869" s="20">
        <v>7.0852375675569387E-2</v>
      </c>
      <c r="L869" s="20">
        <v>8.1647570872689451E-2</v>
      </c>
      <c r="N869" s="20">
        <v>7.0840122908497671E-2</v>
      </c>
      <c r="O869" s="20">
        <v>4.1146873589495168E-2</v>
      </c>
      <c r="P869" s="20">
        <v>6.1408343722727167E-2</v>
      </c>
      <c r="Q869" s="20">
        <v>9.8071045383703717E-2</v>
      </c>
      <c r="R869" s="20">
        <v>7.8565020313829559E-2</v>
      </c>
      <c r="S869" s="20">
        <v>5.030205532298633E-2</v>
      </c>
      <c r="T869" s="20">
        <v>8.1573682755692614E-2</v>
      </c>
      <c r="U869" s="20">
        <v>0.1178453409611623</v>
      </c>
      <c r="V869" s="20">
        <v>8.0355416695461757E-2</v>
      </c>
      <c r="W869" s="20">
        <v>7.0706464368492136E-2</v>
      </c>
      <c r="X869" s="20">
        <v>6.2724504833282221E-2</v>
      </c>
      <c r="Y869" s="20">
        <v>7.9077530108446703E-2</v>
      </c>
      <c r="AA869" s="20">
        <v>8.567931064320615E-2</v>
      </c>
      <c r="AB869" s="20">
        <v>4.0040303533741418E-2</v>
      </c>
      <c r="AC869" s="20">
        <v>9.371065306663387E-2</v>
      </c>
      <c r="AD869" s="20">
        <v>8.8501416907678335E-2</v>
      </c>
      <c r="AF869" s="20">
        <v>7.0686715601250033E-2</v>
      </c>
      <c r="AG869" s="20">
        <v>9.8964591309603125E-2</v>
      </c>
      <c r="AI869" s="20">
        <v>8.3047135427073801E-2</v>
      </c>
      <c r="AJ869" s="20">
        <v>8.0165082860919695E-2</v>
      </c>
      <c r="AK869" s="20">
        <v>6.5747337328871516E-2</v>
      </c>
      <c r="AL869" s="20">
        <v>7.9250793827110477E-2</v>
      </c>
      <c r="AM869" s="20">
        <v>8.3388390066574197E-2</v>
      </c>
      <c r="AN869" s="20">
        <v>4.8401845566211937E-2</v>
      </c>
      <c r="AO869" s="20">
        <v>6.9289105591308367E-2</v>
      </c>
      <c r="AP869" s="20">
        <v>3.8043404431239429E-2</v>
      </c>
      <c r="AQ869" s="20">
        <v>9.9174017834106509E-2</v>
      </c>
      <c r="AS869" s="20">
        <v>7.3879380506991957E-2</v>
      </c>
      <c r="AT869" s="20">
        <v>0.1192145402702037</v>
      </c>
    </row>
    <row r="870" spans="2:46" x14ac:dyDescent="0.35">
      <c r="B870" s="19" t="s">
        <v>343</v>
      </c>
      <c r="C870" s="20">
        <v>3.4341200084052871E-2</v>
      </c>
      <c r="D870" s="20">
        <v>6.3400573644113861E-2</v>
      </c>
      <c r="E870" s="20">
        <v>5.8264693055594272E-2</v>
      </c>
      <c r="F870" s="20">
        <v>2.9459664896145689E-2</v>
      </c>
      <c r="G870" s="20">
        <v>4.1584550823316559E-2</v>
      </c>
      <c r="H870" s="20">
        <v>1.3750830567354081E-2</v>
      </c>
      <c r="I870" s="20">
        <v>7.4897212126675957E-3</v>
      </c>
      <c r="K870" s="20">
        <v>3.6741961768832272E-2</v>
      </c>
      <c r="L870" s="20">
        <v>3.2136511489651541E-2</v>
      </c>
      <c r="N870" s="20">
        <v>3.9457348050712687E-2</v>
      </c>
      <c r="O870" s="20">
        <v>7.0023943294420479E-2</v>
      </c>
      <c r="P870" s="20">
        <v>7.7714673673314862E-3</v>
      </c>
      <c r="Q870" s="20">
        <v>7.8237027990913532E-2</v>
      </c>
      <c r="R870" s="20">
        <v>2.8040435732854242E-2</v>
      </c>
      <c r="S870" s="20">
        <v>1.5764345090290191E-2</v>
      </c>
      <c r="T870" s="20">
        <v>2.5688132787954239E-2</v>
      </c>
      <c r="U870" s="20">
        <v>3.879237610345921E-2</v>
      </c>
      <c r="V870" s="20">
        <v>7.2993467289997699E-2</v>
      </c>
      <c r="W870" s="20">
        <v>2.3797530921271091E-2</v>
      </c>
      <c r="X870" s="20">
        <v>6.8830376201171146E-3</v>
      </c>
      <c r="Y870" s="20">
        <v>1.8794441810417849E-2</v>
      </c>
      <c r="AA870" s="20">
        <v>3.8229012971911308E-2</v>
      </c>
      <c r="AB870" s="20">
        <v>1.50002125643031E-2</v>
      </c>
      <c r="AC870" s="20">
        <v>4.1376055655686438E-2</v>
      </c>
      <c r="AD870" s="20">
        <v>4.4298040053964947E-2</v>
      </c>
      <c r="AF870" s="20">
        <v>2.6828619363583821E-2</v>
      </c>
      <c r="AG870" s="20">
        <v>6.4223731843889548E-2</v>
      </c>
      <c r="AI870" s="20">
        <v>2.7463064087370519E-2</v>
      </c>
      <c r="AJ870" s="20">
        <v>3.6160644804590893E-2</v>
      </c>
      <c r="AK870" s="20">
        <v>5.7443581513543108E-3</v>
      </c>
      <c r="AL870" s="20">
        <v>6.1208097996942601E-2</v>
      </c>
      <c r="AM870" s="20">
        <v>3.3662568692090757E-2</v>
      </c>
      <c r="AN870" s="20">
        <v>0</v>
      </c>
      <c r="AO870" s="20">
        <v>3.375713712015331E-2</v>
      </c>
      <c r="AP870" s="20">
        <v>3.724826713943627E-2</v>
      </c>
      <c r="AQ870" s="20">
        <v>4.6283174071797599E-2</v>
      </c>
      <c r="AS870" s="20">
        <v>3.092667329164905E-2</v>
      </c>
      <c r="AT870" s="20">
        <v>9.8866179722991526E-2</v>
      </c>
    </row>
    <row r="871" spans="2:46" x14ac:dyDescent="0.35">
      <c r="B871" s="19" t="s">
        <v>197</v>
      </c>
      <c r="C871" s="20">
        <v>3.8388008540141308E-2</v>
      </c>
      <c r="D871" s="20">
        <v>4.980896120299183E-2</v>
      </c>
      <c r="E871" s="20">
        <v>1.288714288608727E-2</v>
      </c>
      <c r="F871" s="20">
        <v>5.2044432611132757E-2</v>
      </c>
      <c r="G871" s="20">
        <v>5.2977855409325862E-2</v>
      </c>
      <c r="H871" s="20">
        <v>2.5557394689193099E-2</v>
      </c>
      <c r="I871" s="20">
        <v>3.7116427909492669E-2</v>
      </c>
      <c r="K871" s="20">
        <v>2.784736572101448E-2</v>
      </c>
      <c r="L871" s="20">
        <v>4.8836080358023039E-2</v>
      </c>
      <c r="N871" s="20">
        <v>4.1646137998778289E-2</v>
      </c>
      <c r="O871" s="20">
        <v>1.6258909152297881E-2</v>
      </c>
      <c r="P871" s="20">
        <v>3.7298390318406642E-2</v>
      </c>
      <c r="Q871" s="20">
        <v>2.2366937391992869E-2</v>
      </c>
      <c r="R871" s="20">
        <v>3.1042669788361638E-2</v>
      </c>
      <c r="S871" s="20">
        <v>6.9114077673837829E-2</v>
      </c>
      <c r="T871" s="20">
        <v>5.3683663925132269E-2</v>
      </c>
      <c r="U871" s="20">
        <v>3.9874683459618053E-2</v>
      </c>
      <c r="V871" s="20">
        <v>4.4856761583475159E-2</v>
      </c>
      <c r="W871" s="20">
        <v>2.7685948854188871E-2</v>
      </c>
      <c r="X871" s="20">
        <v>4.2590882101060441E-2</v>
      </c>
      <c r="Y871" s="20">
        <v>2.0029471744617829E-2</v>
      </c>
      <c r="AA871" s="20">
        <v>1.7797734493739711E-2</v>
      </c>
      <c r="AB871" s="20">
        <v>4.7907670294701533E-2</v>
      </c>
      <c r="AC871" s="20">
        <v>4.6400655034339287E-2</v>
      </c>
      <c r="AD871" s="20">
        <v>4.3893968356543439E-2</v>
      </c>
      <c r="AF871" s="20">
        <v>3.9904517929789968E-2</v>
      </c>
      <c r="AG871" s="20">
        <v>3.0572180171675109E-2</v>
      </c>
      <c r="AI871" s="20">
        <v>1.9990343814684789E-2</v>
      </c>
      <c r="AJ871" s="20">
        <v>2.7863676812114869E-2</v>
      </c>
      <c r="AK871" s="20">
        <v>1.449924652393126E-2</v>
      </c>
      <c r="AL871" s="20">
        <v>4.6044262822928637E-2</v>
      </c>
      <c r="AM871" s="20">
        <v>2.1801982127720311E-2</v>
      </c>
      <c r="AN871" s="20">
        <v>5.1578257572425401E-2</v>
      </c>
      <c r="AO871" s="20">
        <v>5.9652835565373277E-2</v>
      </c>
      <c r="AP871" s="20">
        <v>0.1431962320367651</v>
      </c>
      <c r="AQ871" s="20">
        <v>1.4465967208892471E-2</v>
      </c>
      <c r="AS871" s="20">
        <v>2.9876418888236049E-2</v>
      </c>
      <c r="AT871" s="20">
        <v>0.1992331804702599</v>
      </c>
    </row>
    <row r="873" spans="2:46" ht="130.5" x14ac:dyDescent="0.35">
      <c r="B873" s="17" t="s">
        <v>346</v>
      </c>
    </row>
    <row r="874" spans="2:46" x14ac:dyDescent="0.35">
      <c r="B874" s="18" t="s">
        <v>16</v>
      </c>
    </row>
    <row r="875" spans="2:46" x14ac:dyDescent="0.35">
      <c r="B875" s="19" t="s">
        <v>339</v>
      </c>
      <c r="C875" s="20">
        <v>0.23788492964036001</v>
      </c>
      <c r="D875" s="20">
        <v>0.13707035954451899</v>
      </c>
      <c r="E875" s="20">
        <v>0.18972969502479919</v>
      </c>
      <c r="F875" s="20">
        <v>0.17476179714360371</v>
      </c>
      <c r="G875" s="20">
        <v>0.239738288366032</v>
      </c>
      <c r="H875" s="20">
        <v>0.28971005159004509</v>
      </c>
      <c r="I875" s="20">
        <v>0.35915355269087168</v>
      </c>
      <c r="K875" s="20">
        <v>0.21180700769444799</v>
      </c>
      <c r="L875" s="20">
        <v>0.26327770661122618</v>
      </c>
      <c r="N875" s="20">
        <v>0.2421287583841451</v>
      </c>
      <c r="O875" s="20">
        <v>0.20373683142142671</v>
      </c>
      <c r="P875" s="20">
        <v>0.25446466460732847</v>
      </c>
      <c r="Q875" s="20">
        <v>0.21728219178474029</v>
      </c>
      <c r="R875" s="20">
        <v>0.25462912626109391</v>
      </c>
      <c r="S875" s="20">
        <v>0.2859085840816179</v>
      </c>
      <c r="T875" s="20">
        <v>0.24388546039503831</v>
      </c>
      <c r="U875" s="20">
        <v>0.23267683441952161</v>
      </c>
      <c r="V875" s="20">
        <v>0.19864583450928011</v>
      </c>
      <c r="W875" s="20">
        <v>0.25966777268584001</v>
      </c>
      <c r="X875" s="20">
        <v>0.21434608760493151</v>
      </c>
      <c r="Y875" s="20">
        <v>0.23242772318736329</v>
      </c>
      <c r="AA875" s="20">
        <v>0.25887017776448851</v>
      </c>
      <c r="AB875" s="20">
        <v>0.24520372006539809</v>
      </c>
      <c r="AC875" s="20">
        <v>0.19404300049663439</v>
      </c>
      <c r="AD875" s="20">
        <v>0.247804936839221</v>
      </c>
      <c r="AF875" s="20">
        <v>0.2491237673887273</v>
      </c>
      <c r="AG875" s="20">
        <v>0.1942886699922263</v>
      </c>
      <c r="AI875" s="20">
        <v>0.2305029312619401</v>
      </c>
      <c r="AJ875" s="20">
        <v>0.22546302463520901</v>
      </c>
      <c r="AK875" s="20">
        <v>0.23339288112894849</v>
      </c>
      <c r="AL875" s="20">
        <v>0.19652425014717509</v>
      </c>
      <c r="AM875" s="20">
        <v>0.27129825682942982</v>
      </c>
      <c r="AN875" s="20">
        <v>0.1409098240983</v>
      </c>
      <c r="AO875" s="20">
        <v>0.3038788947977078</v>
      </c>
      <c r="AP875" s="20">
        <v>0.23534117588955639</v>
      </c>
      <c r="AQ875" s="20">
        <v>0.21662519805470551</v>
      </c>
      <c r="AS875" s="20">
        <v>0.24462910271969701</v>
      </c>
      <c r="AT875" s="20">
        <v>0.11043897385117039</v>
      </c>
    </row>
    <row r="876" spans="2:46" x14ac:dyDescent="0.35">
      <c r="B876" s="19" t="s">
        <v>340</v>
      </c>
      <c r="C876" s="20">
        <v>0.38630498256659618</v>
      </c>
      <c r="D876" s="20">
        <v>0.35176485101823629</v>
      </c>
      <c r="E876" s="20">
        <v>0.34756813078081372</v>
      </c>
      <c r="F876" s="20">
        <v>0.38044965053120272</v>
      </c>
      <c r="G876" s="20">
        <v>0.3934609853147189</v>
      </c>
      <c r="H876" s="20">
        <v>0.40703314786885469</v>
      </c>
      <c r="I876" s="20">
        <v>0.42577747589206649</v>
      </c>
      <c r="K876" s="20">
        <v>0.39488488616239797</v>
      </c>
      <c r="L876" s="20">
        <v>0.37758649502982478</v>
      </c>
      <c r="N876" s="20">
        <v>0.42746922739022208</v>
      </c>
      <c r="O876" s="20">
        <v>0.44915147872295191</v>
      </c>
      <c r="P876" s="20">
        <v>0.46849075011127939</v>
      </c>
      <c r="Q876" s="20">
        <v>0.48218443134387978</v>
      </c>
      <c r="R876" s="20">
        <v>0.37407304035465327</v>
      </c>
      <c r="S876" s="20">
        <v>0.27911241865039438</v>
      </c>
      <c r="T876" s="20">
        <v>0.38024010880231912</v>
      </c>
      <c r="U876" s="20">
        <v>0.33663252296994473</v>
      </c>
      <c r="V876" s="20">
        <v>0.37316250662510547</v>
      </c>
      <c r="W876" s="20">
        <v>0.38604195087469151</v>
      </c>
      <c r="X876" s="20">
        <v>0.40155635307003967</v>
      </c>
      <c r="Y876" s="20">
        <v>0.40841927398681771</v>
      </c>
      <c r="AA876" s="20">
        <v>0.37545499084231659</v>
      </c>
      <c r="AB876" s="20">
        <v>0.41500946101622149</v>
      </c>
      <c r="AC876" s="20">
        <v>0.4067757980298925</v>
      </c>
      <c r="AD876" s="20">
        <v>0.34844566180218861</v>
      </c>
      <c r="AF876" s="20">
        <v>0.39362977491043011</v>
      </c>
      <c r="AG876" s="20">
        <v>0.35736390542483099</v>
      </c>
      <c r="AI876" s="20">
        <v>0.42874766241551437</v>
      </c>
      <c r="AJ876" s="20">
        <v>0.39570722273607911</v>
      </c>
      <c r="AK876" s="20">
        <v>0.41376550710789828</v>
      </c>
      <c r="AL876" s="20">
        <v>0.3881619946663038</v>
      </c>
      <c r="AM876" s="20">
        <v>0.35658815769711039</v>
      </c>
      <c r="AN876" s="20">
        <v>0.52851915569982688</v>
      </c>
      <c r="AO876" s="20">
        <v>0.33914189586454879</v>
      </c>
      <c r="AP876" s="20">
        <v>0.3412419140134248</v>
      </c>
      <c r="AQ876" s="20">
        <v>0.3855909466313121</v>
      </c>
      <c r="AS876" s="20">
        <v>0.39345798244720909</v>
      </c>
      <c r="AT876" s="20">
        <v>0.25113334687152128</v>
      </c>
    </row>
    <row r="877" spans="2:46" x14ac:dyDescent="0.35">
      <c r="B877" s="19" t="s">
        <v>341</v>
      </c>
      <c r="C877" s="20">
        <v>0.24653764825112501</v>
      </c>
      <c r="D877" s="20">
        <v>0.34240506835900469</v>
      </c>
      <c r="E877" s="20">
        <v>0.29852635307998598</v>
      </c>
      <c r="F877" s="20">
        <v>0.27023886914637218</v>
      </c>
      <c r="G877" s="20">
        <v>0.22281439132074071</v>
      </c>
      <c r="H877" s="20">
        <v>0.23112646410330881</v>
      </c>
      <c r="I877" s="20">
        <v>0.15080081526548161</v>
      </c>
      <c r="K877" s="20">
        <v>0.27427586878966792</v>
      </c>
      <c r="L877" s="20">
        <v>0.2193395157676217</v>
      </c>
      <c r="N877" s="20">
        <v>0.23925268735782881</v>
      </c>
      <c r="O877" s="20">
        <v>0.21899305989164711</v>
      </c>
      <c r="P877" s="20">
        <v>0.1943131935043072</v>
      </c>
      <c r="Q877" s="20">
        <v>0.25706087411997181</v>
      </c>
      <c r="R877" s="20">
        <v>0.24237012717411979</v>
      </c>
      <c r="S877" s="20">
        <v>0.29892148404471353</v>
      </c>
      <c r="T877" s="20">
        <v>0.2512723429058612</v>
      </c>
      <c r="U877" s="20">
        <v>0.24282876326936301</v>
      </c>
      <c r="V877" s="20">
        <v>0.26291632350010891</v>
      </c>
      <c r="W877" s="20">
        <v>0.23390790671674089</v>
      </c>
      <c r="X877" s="20">
        <v>0.26777101672603881</v>
      </c>
      <c r="Y877" s="20">
        <v>0.2196374692012493</v>
      </c>
      <c r="AA877" s="20">
        <v>0.24013713987429519</v>
      </c>
      <c r="AB877" s="20">
        <v>0.24445010723768909</v>
      </c>
      <c r="AC877" s="20">
        <v>0.2485741265873895</v>
      </c>
      <c r="AD877" s="20">
        <v>0.25390344112414798</v>
      </c>
      <c r="AF877" s="20">
        <v>0.24414585902508479</v>
      </c>
      <c r="AG877" s="20">
        <v>0.25632771121316861</v>
      </c>
      <c r="AI877" s="20">
        <v>0.22503227695543751</v>
      </c>
      <c r="AJ877" s="20">
        <v>0.25890142513849912</v>
      </c>
      <c r="AK877" s="20">
        <v>0.25613599352687461</v>
      </c>
      <c r="AL877" s="20">
        <v>0.26131448538482421</v>
      </c>
      <c r="AM877" s="20">
        <v>0.25354166702395531</v>
      </c>
      <c r="AN877" s="20">
        <v>0.29872484080848388</v>
      </c>
      <c r="AO877" s="20">
        <v>0.24742796206906789</v>
      </c>
      <c r="AP877" s="20">
        <v>0.19739700923514181</v>
      </c>
      <c r="AQ877" s="20">
        <v>0.235452407397861</v>
      </c>
      <c r="AS877" s="20">
        <v>0.24482010820421379</v>
      </c>
      <c r="AT877" s="20">
        <v>0.27899433794603429</v>
      </c>
    </row>
    <row r="878" spans="2:46" x14ac:dyDescent="0.35">
      <c r="B878" s="19" t="s">
        <v>342</v>
      </c>
      <c r="C878" s="20">
        <v>6.4989808049065234E-2</v>
      </c>
      <c r="D878" s="20">
        <v>9.9828846816508277E-2</v>
      </c>
      <c r="E878" s="20">
        <v>0.1069228660188168</v>
      </c>
      <c r="F878" s="20">
        <v>8.5012750223380701E-2</v>
      </c>
      <c r="G878" s="20">
        <v>6.5747332692825788E-2</v>
      </c>
      <c r="H878" s="20">
        <v>2.952644378635717E-2</v>
      </c>
      <c r="I878" s="20">
        <v>1.4684024184977581E-2</v>
      </c>
      <c r="K878" s="20">
        <v>6.8610120075193681E-2</v>
      </c>
      <c r="L878" s="20">
        <v>6.1718798810244828E-2</v>
      </c>
      <c r="N878" s="20">
        <v>5.5357421194520952E-2</v>
      </c>
      <c r="O878" s="20">
        <v>5.4322995873848458E-2</v>
      </c>
      <c r="P878" s="20">
        <v>3.6405955808291778E-2</v>
      </c>
      <c r="Q878" s="20">
        <v>1.112487626215547E-2</v>
      </c>
      <c r="R878" s="20">
        <v>7.8532263467130436E-2</v>
      </c>
      <c r="S878" s="20">
        <v>5.6291262610126402E-2</v>
      </c>
      <c r="T878" s="20">
        <v>6.6033733288283283E-2</v>
      </c>
      <c r="U878" s="20">
        <v>9.6832397925924948E-2</v>
      </c>
      <c r="V878" s="20">
        <v>6.447104606734809E-2</v>
      </c>
      <c r="W878" s="20">
        <v>7.4018235546294456E-2</v>
      </c>
      <c r="X878" s="20">
        <v>4.711249651503898E-2</v>
      </c>
      <c r="Y878" s="20">
        <v>8.0087762709577445E-2</v>
      </c>
      <c r="AA878" s="20">
        <v>7.571823428413342E-2</v>
      </c>
      <c r="AB878" s="20">
        <v>4.3297635225330922E-2</v>
      </c>
      <c r="AC878" s="20">
        <v>7.4749303156995045E-2</v>
      </c>
      <c r="AD878" s="20">
        <v>6.699372561488022E-2</v>
      </c>
      <c r="AF878" s="20">
        <v>5.6326157897937747E-2</v>
      </c>
      <c r="AG878" s="20">
        <v>9.996928274603642E-2</v>
      </c>
      <c r="AI878" s="20">
        <v>6.2451267541166859E-2</v>
      </c>
      <c r="AJ878" s="20">
        <v>7.6750021241658362E-2</v>
      </c>
      <c r="AK878" s="20">
        <v>4.0076840483293429E-2</v>
      </c>
      <c r="AL878" s="20">
        <v>7.0134696200132449E-2</v>
      </c>
      <c r="AM878" s="20">
        <v>7.4533722366689717E-2</v>
      </c>
      <c r="AN878" s="20">
        <v>1.6901392622592552E-2</v>
      </c>
      <c r="AO878" s="20">
        <v>3.7725811209675157E-2</v>
      </c>
      <c r="AP878" s="20">
        <v>4.2741608717323049E-2</v>
      </c>
      <c r="AQ878" s="20">
        <v>9.6106904626481846E-2</v>
      </c>
      <c r="AS878" s="20">
        <v>6.3731420327100316E-2</v>
      </c>
      <c r="AT878" s="20">
        <v>8.8769806588925762E-2</v>
      </c>
    </row>
    <row r="879" spans="2:46" x14ac:dyDescent="0.35">
      <c r="B879" s="19" t="s">
        <v>343</v>
      </c>
      <c r="C879" s="20">
        <v>2.5674419838247111E-2</v>
      </c>
      <c r="D879" s="20">
        <v>3.2893382414779383E-2</v>
      </c>
      <c r="E879" s="20">
        <v>4.1980423780735243E-2</v>
      </c>
      <c r="F879" s="20">
        <v>3.7113073332952919E-2</v>
      </c>
      <c r="G879" s="20">
        <v>1.8073032088153088E-2</v>
      </c>
      <c r="H879" s="20">
        <v>2.094552498014611E-2</v>
      </c>
      <c r="I879" s="20">
        <v>7.6860291234968313E-3</v>
      </c>
      <c r="K879" s="20">
        <v>2.6571339914915199E-2</v>
      </c>
      <c r="L879" s="20">
        <v>2.4902920998181199E-2</v>
      </c>
      <c r="N879" s="20">
        <v>1.0498219137402769E-2</v>
      </c>
      <c r="O879" s="20">
        <v>5.753672493782816E-2</v>
      </c>
      <c r="P879" s="20">
        <v>0</v>
      </c>
      <c r="Q879" s="20">
        <v>1.0475865466252159E-2</v>
      </c>
      <c r="R879" s="20">
        <v>2.7513315404123991E-2</v>
      </c>
      <c r="S879" s="20">
        <v>1.1384220655388719E-2</v>
      </c>
      <c r="T879" s="20">
        <v>1.8332761490078661E-2</v>
      </c>
      <c r="U879" s="20">
        <v>5.0302099795863253E-2</v>
      </c>
      <c r="V879" s="20">
        <v>4.2366984620993593E-2</v>
      </c>
      <c r="W879" s="20">
        <v>1.8321437609874858E-2</v>
      </c>
      <c r="X879" s="20">
        <v>2.457440551227361E-2</v>
      </c>
      <c r="Y879" s="20">
        <v>2.8574508706896231E-2</v>
      </c>
      <c r="AA879" s="20">
        <v>2.3655846082988759E-2</v>
      </c>
      <c r="AB879" s="20">
        <v>1.505214881897292E-2</v>
      </c>
      <c r="AC879" s="20">
        <v>3.8012177526260023E-2</v>
      </c>
      <c r="AD879" s="20">
        <v>2.8205631991140671E-2</v>
      </c>
      <c r="AF879" s="20">
        <v>1.796821172655565E-2</v>
      </c>
      <c r="AG879" s="20">
        <v>5.6132097002189463E-2</v>
      </c>
      <c r="AI879" s="20">
        <v>2.3883417450568489E-2</v>
      </c>
      <c r="AJ879" s="20">
        <v>2.4940784241529242E-2</v>
      </c>
      <c r="AK879" s="20">
        <v>3.4015472094747701E-2</v>
      </c>
      <c r="AL879" s="20">
        <v>5.1375104640879958E-2</v>
      </c>
      <c r="AM879" s="20">
        <v>2.4817442593964161E-2</v>
      </c>
      <c r="AN879" s="20">
        <v>0</v>
      </c>
      <c r="AO879" s="20">
        <v>5.7274811526701972E-3</v>
      </c>
      <c r="AP879" s="20">
        <v>2.281230454542707E-2</v>
      </c>
      <c r="AQ879" s="20">
        <v>2.8454961956955169E-2</v>
      </c>
      <c r="AS879" s="20">
        <v>2.4002251436127789E-2</v>
      </c>
      <c r="AT879" s="20">
        <v>5.7273712700631307E-2</v>
      </c>
    </row>
    <row r="880" spans="2:46" x14ac:dyDescent="0.35">
      <c r="B880" s="19" t="s">
        <v>197</v>
      </c>
      <c r="C880" s="20">
        <v>3.8608211654606497E-2</v>
      </c>
      <c r="D880" s="20">
        <v>3.6037491846952263E-2</v>
      </c>
      <c r="E880" s="20">
        <v>1.5272531314848979E-2</v>
      </c>
      <c r="F880" s="20">
        <v>5.2423859622487697E-2</v>
      </c>
      <c r="G880" s="20">
        <v>6.0165970217529577E-2</v>
      </c>
      <c r="H880" s="20">
        <v>2.1658367671288151E-2</v>
      </c>
      <c r="I880" s="20">
        <v>4.1898102843105849E-2</v>
      </c>
      <c r="K880" s="20">
        <v>2.3850777363377249E-2</v>
      </c>
      <c r="L880" s="20">
        <v>5.317456278290119E-2</v>
      </c>
      <c r="N880" s="20">
        <v>2.529368653588027E-2</v>
      </c>
      <c r="O880" s="20">
        <v>1.6258909152297881E-2</v>
      </c>
      <c r="P880" s="20">
        <v>4.6325435968792732E-2</v>
      </c>
      <c r="Q880" s="20">
        <v>2.187176102300031E-2</v>
      </c>
      <c r="R880" s="20">
        <v>2.2882127338878639E-2</v>
      </c>
      <c r="S880" s="20">
        <v>6.8382029957759147E-2</v>
      </c>
      <c r="T880" s="20">
        <v>4.0235593118419649E-2</v>
      </c>
      <c r="U880" s="20">
        <v>4.0727381619382677E-2</v>
      </c>
      <c r="V880" s="20">
        <v>5.8437304677163619E-2</v>
      </c>
      <c r="W880" s="20">
        <v>2.8042696566558219E-2</v>
      </c>
      <c r="X880" s="20">
        <v>4.4639640571677491E-2</v>
      </c>
      <c r="Y880" s="20">
        <v>3.0853262208095741E-2</v>
      </c>
      <c r="AA880" s="20">
        <v>2.6163611151777531E-2</v>
      </c>
      <c r="AB880" s="20">
        <v>3.69869276363873E-2</v>
      </c>
      <c r="AC880" s="20">
        <v>3.7845594202828597E-2</v>
      </c>
      <c r="AD880" s="20">
        <v>5.464660262842147E-2</v>
      </c>
      <c r="AF880" s="20">
        <v>3.8806229051264393E-2</v>
      </c>
      <c r="AG880" s="20">
        <v>3.5918333621548247E-2</v>
      </c>
      <c r="AI880" s="20">
        <v>2.9382444375372671E-2</v>
      </c>
      <c r="AJ880" s="20">
        <v>1.8237522007025161E-2</v>
      </c>
      <c r="AK880" s="20">
        <v>2.261330565823752E-2</v>
      </c>
      <c r="AL880" s="20">
        <v>3.2489468960684609E-2</v>
      </c>
      <c r="AM880" s="20">
        <v>1.9220753488850661E-2</v>
      </c>
      <c r="AN880" s="20">
        <v>1.4944786770796661E-2</v>
      </c>
      <c r="AO880" s="20">
        <v>6.6097954906330234E-2</v>
      </c>
      <c r="AP880" s="20">
        <v>0.16046598759912681</v>
      </c>
      <c r="AQ880" s="20">
        <v>3.7769581332684363E-2</v>
      </c>
      <c r="AS880" s="20">
        <v>2.9359134865651941E-2</v>
      </c>
      <c r="AT880" s="20">
        <v>0.21338982204171669</v>
      </c>
    </row>
    <row r="882" spans="2:46" ht="116" x14ac:dyDescent="0.35">
      <c r="B882" s="17" t="s">
        <v>347</v>
      </c>
    </row>
    <row r="883" spans="2:46" x14ac:dyDescent="0.35">
      <c r="B883" s="18" t="s">
        <v>16</v>
      </c>
    </row>
    <row r="884" spans="2:46" x14ac:dyDescent="0.35">
      <c r="B884" s="19" t="s">
        <v>339</v>
      </c>
      <c r="C884" s="20">
        <v>0.21581736143111041</v>
      </c>
      <c r="D884" s="20">
        <v>0.14745897908713579</v>
      </c>
      <c r="E884" s="20">
        <v>0.1955915061916918</v>
      </c>
      <c r="F884" s="20">
        <v>0.1863004893213159</v>
      </c>
      <c r="G884" s="20">
        <v>0.2021990055652737</v>
      </c>
      <c r="H884" s="20">
        <v>0.25478798716518858</v>
      </c>
      <c r="I884" s="20">
        <v>0.28666698832266629</v>
      </c>
      <c r="K884" s="20">
        <v>0.1808435385356981</v>
      </c>
      <c r="L884" s="20">
        <v>0.2508432597820624</v>
      </c>
      <c r="N884" s="20">
        <v>0.19785783657054129</v>
      </c>
      <c r="O884" s="20">
        <v>0.22615228724743289</v>
      </c>
      <c r="P884" s="20">
        <v>0.23999024197866309</v>
      </c>
      <c r="Q884" s="20">
        <v>0.1546936477938553</v>
      </c>
      <c r="R884" s="20">
        <v>0.27404762403954119</v>
      </c>
      <c r="S884" s="20">
        <v>0.24625983342964691</v>
      </c>
      <c r="T884" s="20">
        <v>0.2072800966194247</v>
      </c>
      <c r="U884" s="20">
        <v>0.1644077565071054</v>
      </c>
      <c r="V884" s="20">
        <v>0.1506763914490368</v>
      </c>
      <c r="W884" s="20">
        <v>0.25610046195212333</v>
      </c>
      <c r="X884" s="20">
        <v>0.22267958445630881</v>
      </c>
      <c r="Y884" s="20">
        <v>0.24053459224495191</v>
      </c>
      <c r="AA884" s="20">
        <v>0.2241210885857059</v>
      </c>
      <c r="AB884" s="20">
        <v>0.23242656605340081</v>
      </c>
      <c r="AC884" s="20">
        <v>0.16426671375486029</v>
      </c>
      <c r="AD884" s="20">
        <v>0.23394168630122639</v>
      </c>
      <c r="AF884" s="20">
        <v>0.22252775480051451</v>
      </c>
      <c r="AG884" s="20">
        <v>0.19172203032530091</v>
      </c>
      <c r="AI884" s="20">
        <v>0.22159784922340689</v>
      </c>
      <c r="AJ884" s="20">
        <v>0.20559721801999431</v>
      </c>
      <c r="AK884" s="20">
        <v>0.16271524744295041</v>
      </c>
      <c r="AL884" s="20">
        <v>0.18540700485900799</v>
      </c>
      <c r="AM884" s="20">
        <v>0.23574426863685971</v>
      </c>
      <c r="AN884" s="20">
        <v>0.17389349870147749</v>
      </c>
      <c r="AO884" s="20">
        <v>0.29475624860362842</v>
      </c>
      <c r="AP884" s="20">
        <v>0.2237669206713547</v>
      </c>
      <c r="AQ884" s="20">
        <v>0.18304309296548441</v>
      </c>
      <c r="AS884" s="20">
        <v>0.2204196781112315</v>
      </c>
      <c r="AT884" s="20">
        <v>0.12884648431355369</v>
      </c>
    </row>
    <row r="885" spans="2:46" x14ac:dyDescent="0.35">
      <c r="B885" s="19" t="s">
        <v>340</v>
      </c>
      <c r="C885" s="20">
        <v>0.37016457624103061</v>
      </c>
      <c r="D885" s="20">
        <v>0.34665219270621728</v>
      </c>
      <c r="E885" s="20">
        <v>0.33511285620754228</v>
      </c>
      <c r="F885" s="20">
        <v>0.34212384965817061</v>
      </c>
      <c r="G885" s="20">
        <v>0.35404105255385759</v>
      </c>
      <c r="H885" s="20">
        <v>0.39446982902440902</v>
      </c>
      <c r="I885" s="20">
        <v>0.43378621462223149</v>
      </c>
      <c r="K885" s="20">
        <v>0.36975297825033931</v>
      </c>
      <c r="L885" s="20">
        <v>0.368008379642422</v>
      </c>
      <c r="N885" s="20">
        <v>0.41297458015188532</v>
      </c>
      <c r="O885" s="20">
        <v>0.35072796893780489</v>
      </c>
      <c r="P885" s="20">
        <v>0.40064549793055021</v>
      </c>
      <c r="Q885" s="20">
        <v>0.50841388333260551</v>
      </c>
      <c r="R885" s="20">
        <v>0.40988385387028808</v>
      </c>
      <c r="S885" s="20">
        <v>0.31879448738260457</v>
      </c>
      <c r="T885" s="20">
        <v>0.39586063707437458</v>
      </c>
      <c r="U885" s="20">
        <v>0.32248009482950102</v>
      </c>
      <c r="V885" s="20">
        <v>0.33426703303134098</v>
      </c>
      <c r="W885" s="20">
        <v>0.39342692790433148</v>
      </c>
      <c r="X885" s="20">
        <v>0.37942938938433363</v>
      </c>
      <c r="Y885" s="20">
        <v>0.29426883725651048</v>
      </c>
      <c r="AA885" s="20">
        <v>0.37865873509995651</v>
      </c>
      <c r="AB885" s="20">
        <v>0.37745581236969589</v>
      </c>
      <c r="AC885" s="20">
        <v>0.38651958143320458</v>
      </c>
      <c r="AD885" s="20">
        <v>0.33812866150513388</v>
      </c>
      <c r="AF885" s="20">
        <v>0.38058207681439082</v>
      </c>
      <c r="AG885" s="20">
        <v>0.33316361446830772</v>
      </c>
      <c r="AI885" s="20">
        <v>0.38797879164991</v>
      </c>
      <c r="AJ885" s="20">
        <v>0.39470007202573659</v>
      </c>
      <c r="AK885" s="20">
        <v>0.43569785137651218</v>
      </c>
      <c r="AL885" s="20">
        <v>0.36431979315209317</v>
      </c>
      <c r="AM885" s="20">
        <v>0.35627006020695873</v>
      </c>
      <c r="AN885" s="20">
        <v>0.44206216354168509</v>
      </c>
      <c r="AO885" s="20">
        <v>0.295724684294981</v>
      </c>
      <c r="AP885" s="20">
        <v>0.31672392215031991</v>
      </c>
      <c r="AQ885" s="20">
        <v>0.36174206719911162</v>
      </c>
      <c r="AS885" s="20">
        <v>0.38246783179676391</v>
      </c>
      <c r="AT885" s="20">
        <v>0.13766755322969071</v>
      </c>
    </row>
    <row r="886" spans="2:46" x14ac:dyDescent="0.35">
      <c r="B886" s="19" t="s">
        <v>341</v>
      </c>
      <c r="C886" s="20">
        <v>0.26832285015005031</v>
      </c>
      <c r="D886" s="20">
        <v>0.29052623524557541</v>
      </c>
      <c r="E886" s="20">
        <v>0.29250890081843312</v>
      </c>
      <c r="F886" s="20">
        <v>0.28769593150200001</v>
      </c>
      <c r="G886" s="20">
        <v>0.28700125586514552</v>
      </c>
      <c r="H886" s="20">
        <v>0.2513268911612842</v>
      </c>
      <c r="I886" s="20">
        <v>0.21444933604979019</v>
      </c>
      <c r="K886" s="20">
        <v>0.30540148317088672</v>
      </c>
      <c r="L886" s="20">
        <v>0.2332081074196469</v>
      </c>
      <c r="N886" s="20">
        <v>0.27476150729010379</v>
      </c>
      <c r="O886" s="20">
        <v>0.25105000341485029</v>
      </c>
      <c r="P886" s="20">
        <v>0.26534318670590729</v>
      </c>
      <c r="Q886" s="20">
        <v>0.23654066638710911</v>
      </c>
      <c r="R886" s="20">
        <v>0.17307582408409869</v>
      </c>
      <c r="S886" s="20">
        <v>0.2723884112802461</v>
      </c>
      <c r="T886" s="20">
        <v>0.26526478425007449</v>
      </c>
      <c r="U886" s="20">
        <v>0.32076130442977818</v>
      </c>
      <c r="V886" s="20">
        <v>0.3320016592886797</v>
      </c>
      <c r="W886" s="20">
        <v>0.24426284927632741</v>
      </c>
      <c r="X886" s="20">
        <v>0.25806360708668707</v>
      </c>
      <c r="Y886" s="20">
        <v>0.29120260520394348</v>
      </c>
      <c r="AA886" s="20">
        <v>0.25613752700963371</v>
      </c>
      <c r="AB886" s="20">
        <v>0.29584521650077389</v>
      </c>
      <c r="AC886" s="20">
        <v>0.27260956021244592</v>
      </c>
      <c r="AD886" s="20">
        <v>0.25082277429791322</v>
      </c>
      <c r="AF886" s="20">
        <v>0.26254029904875481</v>
      </c>
      <c r="AG886" s="20">
        <v>0.28508422963242819</v>
      </c>
      <c r="AI886" s="20">
        <v>0.27661229182989289</v>
      </c>
      <c r="AJ886" s="20">
        <v>0.24778015891804581</v>
      </c>
      <c r="AK886" s="20">
        <v>0.2473025134010236</v>
      </c>
      <c r="AL886" s="20">
        <v>0.30246438078022492</v>
      </c>
      <c r="AM886" s="20">
        <v>0.28069560858687032</v>
      </c>
      <c r="AN886" s="20">
        <v>0.30106036960964438</v>
      </c>
      <c r="AO886" s="20">
        <v>0.27119217157541509</v>
      </c>
      <c r="AP886" s="20">
        <v>0.2208488693782161</v>
      </c>
      <c r="AQ886" s="20">
        <v>0.30062402705614089</v>
      </c>
      <c r="AS886" s="20">
        <v>0.26526035947854332</v>
      </c>
      <c r="AT886" s="20">
        <v>0.32619533446121118</v>
      </c>
    </row>
    <row r="887" spans="2:46" x14ac:dyDescent="0.35">
      <c r="B887" s="19" t="s">
        <v>342</v>
      </c>
      <c r="C887" s="20">
        <v>7.8594116782199352E-2</v>
      </c>
      <c r="D887" s="20">
        <v>0.12588089120482979</v>
      </c>
      <c r="E887" s="20">
        <v>9.7872357000882523E-2</v>
      </c>
      <c r="F887" s="20">
        <v>0.1153688860725357</v>
      </c>
      <c r="G887" s="20">
        <v>8.3059252710495413E-2</v>
      </c>
      <c r="H887" s="20">
        <v>4.9533313501265407E-2</v>
      </c>
      <c r="I887" s="20">
        <v>1.7434636633037671E-2</v>
      </c>
      <c r="K887" s="20">
        <v>8.5164407639608947E-2</v>
      </c>
      <c r="L887" s="20">
        <v>7.2497925653195738E-2</v>
      </c>
      <c r="N887" s="20">
        <v>6.7153250039103052E-2</v>
      </c>
      <c r="O887" s="20">
        <v>9.9639217818613221E-2</v>
      </c>
      <c r="P887" s="20">
        <v>5.8801559647202718E-2</v>
      </c>
      <c r="Q887" s="20">
        <v>6.6859988832281822E-2</v>
      </c>
      <c r="R887" s="20">
        <v>8.3583785354095441E-2</v>
      </c>
      <c r="S887" s="20">
        <v>7.1231906548929413E-2</v>
      </c>
      <c r="T887" s="20">
        <v>8.428807186405618E-2</v>
      </c>
      <c r="U887" s="20">
        <v>0.1129446927677276</v>
      </c>
      <c r="V887" s="20">
        <v>7.6523020050523471E-2</v>
      </c>
      <c r="W887" s="20">
        <v>5.4494608829307713E-2</v>
      </c>
      <c r="X887" s="20">
        <v>6.5169973283709826E-2</v>
      </c>
      <c r="Y887" s="20">
        <v>0.1109995130942695</v>
      </c>
      <c r="AA887" s="20">
        <v>8.5580199246290525E-2</v>
      </c>
      <c r="AB887" s="20">
        <v>5.1927162359091873E-2</v>
      </c>
      <c r="AC887" s="20">
        <v>8.2254280997322626E-2</v>
      </c>
      <c r="AD887" s="20">
        <v>9.5295123900896617E-2</v>
      </c>
      <c r="AF887" s="20">
        <v>7.1768320318632811E-2</v>
      </c>
      <c r="AG887" s="20">
        <v>0.1067125527466934</v>
      </c>
      <c r="AI887" s="20">
        <v>6.0200923595256042E-2</v>
      </c>
      <c r="AJ887" s="20">
        <v>9.4834513493686406E-2</v>
      </c>
      <c r="AK887" s="20">
        <v>8.9351388408429447E-2</v>
      </c>
      <c r="AL887" s="20">
        <v>7.7889883446684849E-2</v>
      </c>
      <c r="AM887" s="20">
        <v>7.5119422386549048E-2</v>
      </c>
      <c r="AN887" s="20">
        <v>6.8039181376396196E-2</v>
      </c>
      <c r="AO887" s="20">
        <v>6.6973143309298752E-2</v>
      </c>
      <c r="AP887" s="20">
        <v>5.9870342871752587E-2</v>
      </c>
      <c r="AQ887" s="20">
        <v>0.1047563320883067</v>
      </c>
      <c r="AS887" s="20">
        <v>7.5842998759850525E-2</v>
      </c>
      <c r="AT887" s="20">
        <v>0.13058253133243489</v>
      </c>
    </row>
    <row r="888" spans="2:46" x14ac:dyDescent="0.35">
      <c r="B888" s="19" t="s">
        <v>343</v>
      </c>
      <c r="C888" s="20">
        <v>2.9976818179761149E-2</v>
      </c>
      <c r="D888" s="20">
        <v>5.0672573150005597E-2</v>
      </c>
      <c r="E888" s="20">
        <v>6.2862026495082393E-2</v>
      </c>
      <c r="F888" s="20">
        <v>2.722798212521817E-2</v>
      </c>
      <c r="G888" s="20">
        <v>2.0711332841086151E-2</v>
      </c>
      <c r="H888" s="20">
        <v>1.7436119855755959E-2</v>
      </c>
      <c r="I888" s="20">
        <v>7.6860291234968313E-3</v>
      </c>
      <c r="K888" s="20">
        <v>2.9125660437423172E-2</v>
      </c>
      <c r="L888" s="20">
        <v>3.0929662315497E-2</v>
      </c>
      <c r="N888" s="20">
        <v>2.0320062786754439E-2</v>
      </c>
      <c r="O888" s="20">
        <v>4.1506646368663067E-2</v>
      </c>
      <c r="P888" s="20">
        <v>0</v>
      </c>
      <c r="Q888" s="20">
        <v>1.112487626215547E-2</v>
      </c>
      <c r="R888" s="20">
        <v>2.3963938897365169E-2</v>
      </c>
      <c r="S888" s="20">
        <v>3.1842646173600712E-2</v>
      </c>
      <c r="T888" s="20">
        <v>0</v>
      </c>
      <c r="U888" s="20">
        <v>4.4592742895247867E-2</v>
      </c>
      <c r="V888" s="20">
        <v>6.1222867279519769E-2</v>
      </c>
      <c r="W888" s="20">
        <v>2.6525960985348641E-2</v>
      </c>
      <c r="X888" s="20">
        <v>2.9064773912137569E-2</v>
      </c>
      <c r="Y888" s="20">
        <v>3.2517233248547911E-2</v>
      </c>
      <c r="AA888" s="20">
        <v>3.5461934776649599E-2</v>
      </c>
      <c r="AB888" s="20">
        <v>1.361620563494504E-2</v>
      </c>
      <c r="AC888" s="20">
        <v>4.7509370336107477E-2</v>
      </c>
      <c r="AD888" s="20">
        <v>2.58353075347139E-2</v>
      </c>
      <c r="AF888" s="20">
        <v>2.4355658209664191E-2</v>
      </c>
      <c r="AG888" s="20">
        <v>5.2423337129276062E-2</v>
      </c>
      <c r="AI888" s="20">
        <v>2.880493735199836E-2</v>
      </c>
      <c r="AJ888" s="20">
        <v>3.5119526656730543E-2</v>
      </c>
      <c r="AK888" s="20">
        <v>3.3501432534795983E-2</v>
      </c>
      <c r="AL888" s="20">
        <v>2.8740869727801231E-2</v>
      </c>
      <c r="AM888" s="20">
        <v>3.292199584368135E-2</v>
      </c>
      <c r="AN888" s="20">
        <v>0</v>
      </c>
      <c r="AO888" s="20">
        <v>2.9023389460004261E-2</v>
      </c>
      <c r="AP888" s="20">
        <v>2.6418866978010741E-2</v>
      </c>
      <c r="AQ888" s="20">
        <v>2.096962017482721E-2</v>
      </c>
      <c r="AS888" s="20">
        <v>2.7681132323516919E-2</v>
      </c>
      <c r="AT888" s="20">
        <v>7.3358842143109879E-2</v>
      </c>
    </row>
    <row r="889" spans="2:46" x14ac:dyDescent="0.35">
      <c r="B889" s="19" t="s">
        <v>197</v>
      </c>
      <c r="C889" s="20">
        <v>3.7124277215848218E-2</v>
      </c>
      <c r="D889" s="20">
        <v>3.8809128606236053E-2</v>
      </c>
      <c r="E889" s="20">
        <v>1.605235328636782E-2</v>
      </c>
      <c r="F889" s="20">
        <v>4.1282861320759451E-2</v>
      </c>
      <c r="G889" s="20">
        <v>5.298810046414161E-2</v>
      </c>
      <c r="H889" s="20">
        <v>3.2445859292097028E-2</v>
      </c>
      <c r="I889" s="20">
        <v>3.9976795248777487E-2</v>
      </c>
      <c r="K889" s="20">
        <v>2.9711931966043749E-2</v>
      </c>
      <c r="L889" s="20">
        <v>4.4512665187175927E-2</v>
      </c>
      <c r="N889" s="20">
        <v>2.6932763161612021E-2</v>
      </c>
      <c r="O889" s="20">
        <v>3.092387621263562E-2</v>
      </c>
      <c r="P889" s="20">
        <v>3.5219513737676303E-2</v>
      </c>
      <c r="Q889" s="20">
        <v>2.2366937391992869E-2</v>
      </c>
      <c r="R889" s="20">
        <v>3.5444973754611288E-2</v>
      </c>
      <c r="S889" s="20">
        <v>5.9482715184972307E-2</v>
      </c>
      <c r="T889" s="20">
        <v>4.7306410192070047E-2</v>
      </c>
      <c r="U889" s="20">
        <v>3.4813408570639998E-2</v>
      </c>
      <c r="V889" s="20">
        <v>4.5309028900899002E-2</v>
      </c>
      <c r="W889" s="20">
        <v>2.5189191052561379E-2</v>
      </c>
      <c r="X889" s="20">
        <v>4.559267187682315E-2</v>
      </c>
      <c r="Y889" s="20">
        <v>3.0477218951776321E-2</v>
      </c>
      <c r="AA889" s="20">
        <v>2.0040515281763781E-2</v>
      </c>
      <c r="AB889" s="20">
        <v>2.8729037082092439E-2</v>
      </c>
      <c r="AC889" s="20">
        <v>4.6840493266059172E-2</v>
      </c>
      <c r="AD889" s="20">
        <v>5.5976446460115882E-2</v>
      </c>
      <c r="AF889" s="20">
        <v>3.8225890808042957E-2</v>
      </c>
      <c r="AG889" s="20">
        <v>3.0894235697993731E-2</v>
      </c>
      <c r="AI889" s="20">
        <v>2.480520634953589E-2</v>
      </c>
      <c r="AJ889" s="20">
        <v>2.1968510885806241E-2</v>
      </c>
      <c r="AK889" s="20">
        <v>3.1431566836288422E-2</v>
      </c>
      <c r="AL889" s="20">
        <v>4.1178068034187797E-2</v>
      </c>
      <c r="AM889" s="20">
        <v>1.924864433908087E-2</v>
      </c>
      <c r="AN889" s="20">
        <v>1.4944786770796661E-2</v>
      </c>
      <c r="AO889" s="20">
        <v>4.2330362756672707E-2</v>
      </c>
      <c r="AP889" s="20">
        <v>0.1523710779503458</v>
      </c>
      <c r="AQ889" s="20">
        <v>2.8864860516129048E-2</v>
      </c>
      <c r="AS889" s="20">
        <v>2.832799953009401E-2</v>
      </c>
      <c r="AT889" s="20">
        <v>0.20334925451999961</v>
      </c>
    </row>
    <row r="891" spans="2:46" ht="304.5" x14ac:dyDescent="0.35">
      <c r="B891" s="17" t="s">
        <v>348</v>
      </c>
    </row>
    <row r="892" spans="2:46" ht="29" x14ac:dyDescent="0.35">
      <c r="B892" s="18" t="s">
        <v>20</v>
      </c>
    </row>
    <row r="893" spans="2:46" ht="43.5" x14ac:dyDescent="0.35">
      <c r="B893" s="19" t="s">
        <v>349</v>
      </c>
      <c r="C893" s="20">
        <v>0.458577843589558</v>
      </c>
      <c r="D893" s="20">
        <v>0.318699424136621</v>
      </c>
      <c r="E893" s="20">
        <v>0.48246407340883368</v>
      </c>
      <c r="F893" s="20">
        <v>0.43804666969555778</v>
      </c>
      <c r="G893" s="20">
        <v>0.46835075785658781</v>
      </c>
      <c r="H893" s="20">
        <v>0.58437046615344335</v>
      </c>
      <c r="I893" s="20">
        <v>0.53705941162862125</v>
      </c>
      <c r="K893" s="20">
        <v>0.46849232729421492</v>
      </c>
      <c r="L893" s="20">
        <v>0.44908889464702789</v>
      </c>
      <c r="N893" s="20">
        <v>0.40462259821618007</v>
      </c>
      <c r="O893" s="20">
        <v>0.50893617922879764</v>
      </c>
      <c r="P893" s="20">
        <v>0.40412578525799181</v>
      </c>
      <c r="Q893" s="20">
        <v>0.36920193351011887</v>
      </c>
      <c r="R893" s="20">
        <v>0.58966870937766647</v>
      </c>
      <c r="S893" s="20">
        <v>0.33080974797075302</v>
      </c>
      <c r="T893" s="20">
        <v>0.39366255854652121</v>
      </c>
      <c r="U893" s="20">
        <v>0.39003558092600682</v>
      </c>
      <c r="V893" s="20">
        <v>0.46857382825048088</v>
      </c>
      <c r="W893" s="20">
        <v>0.49412799541388119</v>
      </c>
      <c r="X893" s="20">
        <v>0.55293257061689338</v>
      </c>
      <c r="Y893" s="20">
        <v>0.51854412234584835</v>
      </c>
      <c r="AA893" s="20">
        <v>0.49770128779938833</v>
      </c>
      <c r="AB893" s="20">
        <v>0.43759960018155858</v>
      </c>
      <c r="AC893" s="20">
        <v>0.45214483912264058</v>
      </c>
      <c r="AD893" s="20">
        <v>0.41536138392959449</v>
      </c>
      <c r="AF893" s="20">
        <v>0.46078412717214101</v>
      </c>
      <c r="AG893" s="20">
        <v>0.45240351359138542</v>
      </c>
      <c r="AI893" s="20">
        <v>0.49813267461094363</v>
      </c>
      <c r="AJ893" s="20">
        <v>0.49872773706113133</v>
      </c>
      <c r="AK893" s="20">
        <v>0.34718763256144097</v>
      </c>
      <c r="AL893" s="20">
        <v>0.4328224167643881</v>
      </c>
      <c r="AM893" s="20">
        <v>0.50609338445794194</v>
      </c>
      <c r="AN893" s="20">
        <v>0.5344447852015427</v>
      </c>
      <c r="AO893" s="20">
        <v>0.38214361680239228</v>
      </c>
      <c r="AP893" s="20">
        <v>0.44225847958724712</v>
      </c>
      <c r="AQ893" s="20">
        <v>0.2726567655954405</v>
      </c>
      <c r="AS893" s="20">
        <v>0.47007175892638381</v>
      </c>
      <c r="AT893" s="20">
        <v>0.17888605167181451</v>
      </c>
    </row>
    <row r="894" spans="2:46" ht="58" x14ac:dyDescent="0.35">
      <c r="B894" s="19" t="s">
        <v>350</v>
      </c>
      <c r="C894" s="20">
        <v>0.20901364207526099</v>
      </c>
      <c r="D894" s="20">
        <v>0.31673262984910983</v>
      </c>
      <c r="E894" s="20">
        <v>0.21949784262209329</v>
      </c>
      <c r="F894" s="20">
        <v>0.2155240269161022</v>
      </c>
      <c r="G894" s="20">
        <v>0.17793538573852929</v>
      </c>
      <c r="H894" s="20">
        <v>7.550975953415863E-2</v>
      </c>
      <c r="I894" s="20">
        <v>0.22924548638671319</v>
      </c>
      <c r="K894" s="20">
        <v>0.22644925807256899</v>
      </c>
      <c r="L894" s="20">
        <v>0.19232637172327019</v>
      </c>
      <c r="N894" s="20">
        <v>0.17924131613332481</v>
      </c>
      <c r="O894" s="20">
        <v>0.12539976803776939</v>
      </c>
      <c r="P894" s="20">
        <v>0.19947064886130009</v>
      </c>
      <c r="Q894" s="20">
        <v>0.15328337011677001</v>
      </c>
      <c r="R894" s="20">
        <v>0.1837792088282236</v>
      </c>
      <c r="S894" s="20">
        <v>0.20982357912840249</v>
      </c>
      <c r="T894" s="20">
        <v>0.26495179003183</v>
      </c>
      <c r="U894" s="20">
        <v>0.27863536042136822</v>
      </c>
      <c r="V894" s="20">
        <v>0.26331239738102868</v>
      </c>
      <c r="W894" s="20">
        <v>0.15136272355183189</v>
      </c>
      <c r="X894" s="20">
        <v>0.22877544201076849</v>
      </c>
      <c r="Y894" s="20">
        <v>0.18158488347424409</v>
      </c>
      <c r="AA894" s="20">
        <v>0.21232030445953609</v>
      </c>
      <c r="AB894" s="20">
        <v>0.18579616590374781</v>
      </c>
      <c r="AC894" s="20">
        <v>0.24124178789823589</v>
      </c>
      <c r="AD894" s="20">
        <v>0.19861647926481149</v>
      </c>
      <c r="AF894" s="20">
        <v>0.19841123583992071</v>
      </c>
      <c r="AG894" s="20">
        <v>0.23796390514483029</v>
      </c>
      <c r="AI894" s="20">
        <v>0.19456314155349899</v>
      </c>
      <c r="AJ894" s="20">
        <v>0.2274976146229831</v>
      </c>
      <c r="AK894" s="20">
        <v>0.1851073060255769</v>
      </c>
      <c r="AL894" s="20">
        <v>0.22374971322352619</v>
      </c>
      <c r="AM894" s="20">
        <v>0.2060753354007894</v>
      </c>
      <c r="AN894" s="20">
        <v>0.12643151654737361</v>
      </c>
      <c r="AO894" s="20">
        <v>0.25760349447970249</v>
      </c>
      <c r="AP894" s="20">
        <v>7.7325527300997343E-2</v>
      </c>
      <c r="AQ894" s="20">
        <v>0.3402968158602388</v>
      </c>
      <c r="AS894" s="20">
        <v>0.2033827106632474</v>
      </c>
      <c r="AT894" s="20">
        <v>0.34603616665798648</v>
      </c>
    </row>
    <row r="895" spans="2:46" ht="29" x14ac:dyDescent="0.35">
      <c r="B895" s="19" t="s">
        <v>351</v>
      </c>
      <c r="C895" s="20">
        <v>0.1749028741129636</v>
      </c>
      <c r="D895" s="20">
        <v>0.25198403146943937</v>
      </c>
      <c r="E895" s="20">
        <v>0.16162159801787751</v>
      </c>
      <c r="F895" s="20">
        <v>0.14658049308571219</v>
      </c>
      <c r="G895" s="20">
        <v>0.20437316163096569</v>
      </c>
      <c r="H895" s="20">
        <v>0.23180929825228211</v>
      </c>
      <c r="I895" s="20">
        <v>7.756536298632169E-2</v>
      </c>
      <c r="K895" s="20">
        <v>0.15643026519808989</v>
      </c>
      <c r="L895" s="20">
        <v>0.192582629110819</v>
      </c>
      <c r="N895" s="20">
        <v>0.19801153370470251</v>
      </c>
      <c r="O895" s="20">
        <v>0.36566405273343311</v>
      </c>
      <c r="P895" s="20">
        <v>0.17318893092371909</v>
      </c>
      <c r="Q895" s="20">
        <v>0.25266488747142052</v>
      </c>
      <c r="R895" s="20">
        <v>0.11818599258741649</v>
      </c>
      <c r="S895" s="20">
        <v>0.18534213519773449</v>
      </c>
      <c r="T895" s="20">
        <v>0.2030262570514057</v>
      </c>
      <c r="U895" s="20">
        <v>0.17069704256667859</v>
      </c>
      <c r="V895" s="20">
        <v>0.1056016843974695</v>
      </c>
      <c r="W895" s="20">
        <v>0.2025563378802657</v>
      </c>
      <c r="X895" s="20">
        <v>0.1506026204758385</v>
      </c>
      <c r="Y895" s="20">
        <v>0.19390721445094949</v>
      </c>
      <c r="AA895" s="20">
        <v>0.1566888418428751</v>
      </c>
      <c r="AB895" s="20">
        <v>0.22774280255867951</v>
      </c>
      <c r="AC895" s="20">
        <v>0.13418546898574371</v>
      </c>
      <c r="AD895" s="20">
        <v>0.18315583739418531</v>
      </c>
      <c r="AF895" s="20">
        <v>0.18510042831725201</v>
      </c>
      <c r="AG895" s="20">
        <v>0.1492725043202999</v>
      </c>
      <c r="AI895" s="20">
        <v>0.1974873762796493</v>
      </c>
      <c r="AJ895" s="20">
        <v>0.15150228974666829</v>
      </c>
      <c r="AK895" s="20">
        <v>0.25894918348404022</v>
      </c>
      <c r="AL895" s="20">
        <v>0.1696599796081735</v>
      </c>
      <c r="AM895" s="20">
        <v>0.12933901054864599</v>
      </c>
      <c r="AN895" s="20">
        <v>0.16759993627604061</v>
      </c>
      <c r="AO895" s="20">
        <v>0.15265149745008749</v>
      </c>
      <c r="AP895" s="20">
        <v>0.21571312498738909</v>
      </c>
      <c r="AQ895" s="20">
        <v>0.24634818470959621</v>
      </c>
      <c r="AS895" s="20">
        <v>0.1777998736007132</v>
      </c>
      <c r="AT895" s="20">
        <v>0.1044075768910146</v>
      </c>
    </row>
    <row r="896" spans="2:46" ht="58" x14ac:dyDescent="0.35">
      <c r="B896" s="19" t="s">
        <v>352</v>
      </c>
      <c r="C896" s="20">
        <v>5.4099751302813082E-2</v>
      </c>
      <c r="D896" s="20">
        <v>3.2823689130899537E-2</v>
      </c>
      <c r="E896" s="20">
        <v>6.9972602577919055E-2</v>
      </c>
      <c r="F896" s="20">
        <v>6.1337922178821773E-2</v>
      </c>
      <c r="G896" s="20">
        <v>4.1476626370343612E-2</v>
      </c>
      <c r="H896" s="20">
        <v>2.3055548741890579E-2</v>
      </c>
      <c r="I896" s="20">
        <v>0</v>
      </c>
      <c r="K896" s="20">
        <v>5.6498940778428007E-2</v>
      </c>
      <c r="L896" s="20">
        <v>5.1803536278840358E-2</v>
      </c>
      <c r="N896" s="20">
        <v>4.8463563177862039E-2</v>
      </c>
      <c r="O896" s="20">
        <v>0</v>
      </c>
      <c r="P896" s="20">
        <v>7.3230302802673869E-2</v>
      </c>
      <c r="Q896" s="20">
        <v>6.5944430957404446E-2</v>
      </c>
      <c r="R896" s="20">
        <v>5.735649227003798E-2</v>
      </c>
      <c r="S896" s="20">
        <v>7.4731051048356631E-2</v>
      </c>
      <c r="T896" s="20">
        <v>3.6825232801441482E-2</v>
      </c>
      <c r="U896" s="20">
        <v>6.6940063464943383E-2</v>
      </c>
      <c r="V896" s="20">
        <v>7.1965014447693862E-2</v>
      </c>
      <c r="W896" s="20">
        <v>3.1290438901319453E-2</v>
      </c>
      <c r="X896" s="20">
        <v>2.2417466944452749E-2</v>
      </c>
      <c r="Y896" s="20">
        <v>6.0409993149475157E-2</v>
      </c>
      <c r="AA896" s="20">
        <v>6.3671200446301632E-2</v>
      </c>
      <c r="AB896" s="20">
        <v>3.6786269710051389E-2</v>
      </c>
      <c r="AC896" s="20">
        <v>5.6996876298150957E-2</v>
      </c>
      <c r="AD896" s="20">
        <v>5.5930457422057683E-2</v>
      </c>
      <c r="AF896" s="20">
        <v>4.414498092956988E-2</v>
      </c>
      <c r="AG896" s="20">
        <v>7.8718889611529244E-2</v>
      </c>
      <c r="AI896" s="20">
        <v>3.0017805851189051E-2</v>
      </c>
      <c r="AJ896" s="20">
        <v>4.4466158851061081E-2</v>
      </c>
      <c r="AK896" s="20">
        <v>0.1207627333015695</v>
      </c>
      <c r="AL896" s="20">
        <v>4.4238364163040222E-2</v>
      </c>
      <c r="AM896" s="20">
        <v>8.2988482424253135E-2</v>
      </c>
      <c r="AN896" s="20">
        <v>4.2104308617720611E-2</v>
      </c>
      <c r="AO896" s="20">
        <v>4.6456076069067771E-2</v>
      </c>
      <c r="AP896" s="20">
        <v>0</v>
      </c>
      <c r="AQ896" s="20">
        <v>0.100996627318672</v>
      </c>
      <c r="AS896" s="20">
        <v>5.2014063689463867E-2</v>
      </c>
      <c r="AT896" s="20">
        <v>0.1048526661158589</v>
      </c>
    </row>
    <row r="897" spans="2:46" ht="58" x14ac:dyDescent="0.35">
      <c r="B897" s="19" t="s">
        <v>353</v>
      </c>
      <c r="C897" s="20">
        <v>2.941843084661826E-2</v>
      </c>
      <c r="D897" s="20">
        <v>1.634567018310586E-2</v>
      </c>
      <c r="E897" s="20">
        <v>2.6618005035047E-2</v>
      </c>
      <c r="F897" s="20">
        <v>4.0698817881366589E-2</v>
      </c>
      <c r="G897" s="20">
        <v>3.0568633039953209E-2</v>
      </c>
      <c r="H897" s="20">
        <v>0</v>
      </c>
      <c r="I897" s="20">
        <v>0</v>
      </c>
      <c r="K897" s="20">
        <v>3.5613450873258387E-2</v>
      </c>
      <c r="L897" s="20">
        <v>2.348930427968178E-2</v>
      </c>
      <c r="N897" s="20">
        <v>3.2903061626552002E-2</v>
      </c>
      <c r="O897" s="20">
        <v>0</v>
      </c>
      <c r="P897" s="20">
        <v>7.322848254138066E-2</v>
      </c>
      <c r="Q897" s="20">
        <v>6.2691567199472734E-2</v>
      </c>
      <c r="R897" s="20">
        <v>1.265793890485329E-2</v>
      </c>
      <c r="S897" s="20">
        <v>3.2341155897851567E-2</v>
      </c>
      <c r="T897" s="20">
        <v>3.8344564507929099E-2</v>
      </c>
      <c r="U897" s="20">
        <v>1.408011798787834E-2</v>
      </c>
      <c r="V897" s="20">
        <v>4.4748633831280443E-2</v>
      </c>
      <c r="W897" s="20">
        <v>1.9628675154858791E-2</v>
      </c>
      <c r="X897" s="20">
        <v>2.2989523080546661E-2</v>
      </c>
      <c r="Y897" s="20">
        <v>1.5232120520195069E-2</v>
      </c>
      <c r="AA897" s="20">
        <v>1.780508328358343E-2</v>
      </c>
      <c r="AB897" s="20">
        <v>4.8949162057399367E-2</v>
      </c>
      <c r="AC897" s="20">
        <v>3.856012342049888E-2</v>
      </c>
      <c r="AD897" s="20">
        <v>1.531458710923954E-2</v>
      </c>
      <c r="AF897" s="20">
        <v>3.4496151079426197E-2</v>
      </c>
      <c r="AG897" s="20">
        <v>1.36247908619185E-2</v>
      </c>
      <c r="AI897" s="20">
        <v>5.0840147094648437E-2</v>
      </c>
      <c r="AJ897" s="20">
        <v>3.6250649882766051E-2</v>
      </c>
      <c r="AK897" s="20">
        <v>0</v>
      </c>
      <c r="AL897" s="20">
        <v>2.863152976547588E-2</v>
      </c>
      <c r="AM897" s="20">
        <v>2.2814665921902861E-2</v>
      </c>
      <c r="AN897" s="20">
        <v>0</v>
      </c>
      <c r="AO897" s="20">
        <v>2.2634055660599069E-2</v>
      </c>
      <c r="AP897" s="20">
        <v>3.1670170713077803E-2</v>
      </c>
      <c r="AQ897" s="20">
        <v>2.102127847352073E-2</v>
      </c>
      <c r="AS897" s="20">
        <v>3.062737927937291E-2</v>
      </c>
      <c r="AT897" s="20">
        <v>0</v>
      </c>
    </row>
    <row r="898" spans="2:46" ht="29" x14ac:dyDescent="0.35">
      <c r="B898" s="19" t="s">
        <v>354</v>
      </c>
      <c r="C898" s="20">
        <v>3.6154593641469959E-2</v>
      </c>
      <c r="D898" s="20">
        <v>0</v>
      </c>
      <c r="E898" s="20">
        <v>2.6467560627005789E-2</v>
      </c>
      <c r="F898" s="20">
        <v>4.0079219166787909E-2</v>
      </c>
      <c r="G898" s="20">
        <v>4.7552002317980707E-2</v>
      </c>
      <c r="H898" s="20">
        <v>2.6323316957197172E-2</v>
      </c>
      <c r="I898" s="20">
        <v>0.15612973899834379</v>
      </c>
      <c r="K898" s="20">
        <v>3.4774036554903152E-2</v>
      </c>
      <c r="L898" s="20">
        <v>3.7475896504727213E-2</v>
      </c>
      <c r="N898" s="20">
        <v>3.3593885765833512E-2</v>
      </c>
      <c r="O898" s="20">
        <v>0</v>
      </c>
      <c r="P898" s="20">
        <v>5.0474349218759797E-2</v>
      </c>
      <c r="Q898" s="20">
        <v>6.1978757124494847E-2</v>
      </c>
      <c r="R898" s="20">
        <v>2.5324224127849251E-2</v>
      </c>
      <c r="S898" s="20">
        <v>7.5637878774979947E-2</v>
      </c>
      <c r="T898" s="20">
        <v>4.3441545878911712E-2</v>
      </c>
      <c r="U898" s="20">
        <v>3.9252122086078527E-2</v>
      </c>
      <c r="V898" s="20">
        <v>1.009883611479058E-2</v>
      </c>
      <c r="W898" s="20">
        <v>6.1535801735887498E-2</v>
      </c>
      <c r="X898" s="20">
        <v>2.2282376871500219E-2</v>
      </c>
      <c r="Y898" s="20">
        <v>1.434349844214677E-2</v>
      </c>
      <c r="AA898" s="20">
        <v>2.7290810155165619E-2</v>
      </c>
      <c r="AB898" s="20">
        <v>3.1802621482286457E-2</v>
      </c>
      <c r="AC898" s="20">
        <v>3.191979632445565E-2</v>
      </c>
      <c r="AD898" s="20">
        <v>6.5757951289955777E-2</v>
      </c>
      <c r="AF898" s="20">
        <v>3.4465932246532792E-2</v>
      </c>
      <c r="AG898" s="20">
        <v>4.0817192748324987E-2</v>
      </c>
      <c r="AI898" s="20">
        <v>1.073851377493612E-2</v>
      </c>
      <c r="AJ898" s="20">
        <v>2.7572505112958261E-2</v>
      </c>
      <c r="AK898" s="20">
        <v>8.7993144627372399E-2</v>
      </c>
      <c r="AL898" s="20">
        <v>7.3281705657555735E-2</v>
      </c>
      <c r="AM898" s="20">
        <v>2.9991102260358511E-2</v>
      </c>
      <c r="AN898" s="20">
        <v>0</v>
      </c>
      <c r="AO898" s="20">
        <v>4.5920625618667138E-2</v>
      </c>
      <c r="AP898" s="20">
        <v>6.0193306976729373E-2</v>
      </c>
      <c r="AQ898" s="20">
        <v>1.8680328042531828E-2</v>
      </c>
      <c r="AS898" s="20">
        <v>3.5060683168402822E-2</v>
      </c>
      <c r="AT898" s="20">
        <v>6.277370222577125E-2</v>
      </c>
    </row>
    <row r="899" spans="2:46" x14ac:dyDescent="0.35">
      <c r="B899" s="19" t="s">
        <v>197</v>
      </c>
      <c r="C899" s="20">
        <v>3.7832864431316213E-2</v>
      </c>
      <c r="D899" s="20">
        <v>6.3414555230824454E-2</v>
      </c>
      <c r="E899" s="20">
        <v>1.335831771122363E-2</v>
      </c>
      <c r="F899" s="20">
        <v>5.7732851075651549E-2</v>
      </c>
      <c r="G899" s="20">
        <v>2.9743433045639551E-2</v>
      </c>
      <c r="H899" s="20">
        <v>5.8931610361027988E-2</v>
      </c>
      <c r="I899" s="20">
        <v>0</v>
      </c>
      <c r="K899" s="20">
        <v>2.1741721228536931E-2</v>
      </c>
      <c r="L899" s="20">
        <v>5.3233367455633521E-2</v>
      </c>
      <c r="N899" s="20">
        <v>0.1031640413755449</v>
      </c>
      <c r="O899" s="20">
        <v>0</v>
      </c>
      <c r="P899" s="20">
        <v>2.6281500394174439E-2</v>
      </c>
      <c r="Q899" s="20">
        <v>3.4235053620318673E-2</v>
      </c>
      <c r="R899" s="20">
        <v>1.3027433903952579E-2</v>
      </c>
      <c r="S899" s="20">
        <v>9.1314451981921896E-2</v>
      </c>
      <c r="T899" s="20">
        <v>1.9748051181960539E-2</v>
      </c>
      <c r="U899" s="20">
        <v>4.0359712547046088E-2</v>
      </c>
      <c r="V899" s="20">
        <v>3.569960557725612E-2</v>
      </c>
      <c r="W899" s="20">
        <v>3.9498027361955179E-2</v>
      </c>
      <c r="X899" s="20">
        <v>0</v>
      </c>
      <c r="Y899" s="20">
        <v>1.597816761714127E-2</v>
      </c>
      <c r="AA899" s="20">
        <v>2.4522472013149929E-2</v>
      </c>
      <c r="AB899" s="20">
        <v>3.1323378106276917E-2</v>
      </c>
      <c r="AC899" s="20">
        <v>4.495110795027403E-2</v>
      </c>
      <c r="AD899" s="20">
        <v>6.5863303590155672E-2</v>
      </c>
      <c r="AF899" s="20">
        <v>4.2597144415157398E-2</v>
      </c>
      <c r="AG899" s="20">
        <v>2.7199203721711699E-2</v>
      </c>
      <c r="AI899" s="20">
        <v>1.8220340835134539E-2</v>
      </c>
      <c r="AJ899" s="20">
        <v>1.398304472243187E-2</v>
      </c>
      <c r="AK899" s="20">
        <v>0</v>
      </c>
      <c r="AL899" s="20">
        <v>2.7616290817840401E-2</v>
      </c>
      <c r="AM899" s="20">
        <v>2.269801898610823E-2</v>
      </c>
      <c r="AN899" s="20">
        <v>0.12941945335732249</v>
      </c>
      <c r="AO899" s="20">
        <v>9.2590633919483689E-2</v>
      </c>
      <c r="AP899" s="20">
        <v>0.17283939043455951</v>
      </c>
      <c r="AQ899" s="20">
        <v>0</v>
      </c>
      <c r="AS899" s="20">
        <v>3.1043530672416091E-2</v>
      </c>
      <c r="AT899" s="20">
        <v>0.20304383643755439</v>
      </c>
    </row>
    <row r="901" spans="2:46" ht="304.5" x14ac:dyDescent="0.35">
      <c r="B901" s="17" t="s">
        <v>355</v>
      </c>
    </row>
    <row r="902" spans="2:46" ht="29" x14ac:dyDescent="0.35">
      <c r="B902" s="18" t="s">
        <v>20</v>
      </c>
    </row>
    <row r="903" spans="2:46" ht="43.5" x14ac:dyDescent="0.35">
      <c r="B903" s="19" t="s">
        <v>349</v>
      </c>
      <c r="C903" s="20">
        <v>0.45112796984154901</v>
      </c>
      <c r="D903" s="20">
        <v>0.34918920711253859</v>
      </c>
      <c r="E903" s="20">
        <v>0.4524034780798476</v>
      </c>
      <c r="F903" s="20">
        <v>0.44607014750243118</v>
      </c>
      <c r="G903" s="20">
        <v>0.45205408407381348</v>
      </c>
      <c r="H903" s="20">
        <v>0.5552960991397522</v>
      </c>
      <c r="I903" s="20">
        <v>0.61449931104580746</v>
      </c>
      <c r="K903" s="20">
        <v>0.45545214857510202</v>
      </c>
      <c r="L903" s="20">
        <v>0.44698938709298008</v>
      </c>
      <c r="N903" s="20">
        <v>0.45517575325102549</v>
      </c>
      <c r="O903" s="20">
        <v>0.50561089634819512</v>
      </c>
      <c r="P903" s="20">
        <v>0.5244294241486811</v>
      </c>
      <c r="Q903" s="20">
        <v>0.30920197132309463</v>
      </c>
      <c r="R903" s="20">
        <v>0.53742486146534951</v>
      </c>
      <c r="S903" s="20">
        <v>0.41765620828718292</v>
      </c>
      <c r="T903" s="20">
        <v>0.41546573312627572</v>
      </c>
      <c r="U903" s="20">
        <v>0.36389444157121459</v>
      </c>
      <c r="V903" s="20">
        <v>0.41566913114277593</v>
      </c>
      <c r="W903" s="20">
        <v>0.4766451169760495</v>
      </c>
      <c r="X903" s="20">
        <v>0.4580020061327415</v>
      </c>
      <c r="Y903" s="20">
        <v>0.5180890522185817</v>
      </c>
      <c r="AA903" s="20">
        <v>0.47493987950642269</v>
      </c>
      <c r="AB903" s="20">
        <v>0.44605033078389861</v>
      </c>
      <c r="AC903" s="20">
        <v>0.46604793276248407</v>
      </c>
      <c r="AD903" s="20">
        <v>0.39122042554982228</v>
      </c>
      <c r="AF903" s="20">
        <v>0.4811985961904523</v>
      </c>
      <c r="AG903" s="20">
        <v>0.38345320226859481</v>
      </c>
      <c r="AI903" s="20">
        <v>0.44596994898090653</v>
      </c>
      <c r="AJ903" s="20">
        <v>0.4701519232293328</v>
      </c>
      <c r="AK903" s="20">
        <v>0.351819962027903</v>
      </c>
      <c r="AL903" s="20">
        <v>0.43524681428843698</v>
      </c>
      <c r="AM903" s="20">
        <v>0.48729318886260647</v>
      </c>
      <c r="AN903" s="20">
        <v>0.48742814084225949</v>
      </c>
      <c r="AO903" s="20">
        <v>0.39883665483712849</v>
      </c>
      <c r="AP903" s="20">
        <v>0.45008354063348571</v>
      </c>
      <c r="AQ903" s="20">
        <v>0.42868550171492031</v>
      </c>
      <c r="AS903" s="20">
        <v>0.45745209356335059</v>
      </c>
      <c r="AT903" s="20">
        <v>0.29723737257979038</v>
      </c>
    </row>
    <row r="904" spans="2:46" ht="58" x14ac:dyDescent="0.35">
      <c r="B904" s="19" t="s">
        <v>350</v>
      </c>
      <c r="C904" s="20">
        <v>0.22317361006601971</v>
      </c>
      <c r="D904" s="20">
        <v>0.17477725300910121</v>
      </c>
      <c r="E904" s="20">
        <v>0.20339203218230409</v>
      </c>
      <c r="F904" s="20">
        <v>0.26630750100073419</v>
      </c>
      <c r="G904" s="20">
        <v>0.2230917041615392</v>
      </c>
      <c r="H904" s="20">
        <v>0.15861562892015529</v>
      </c>
      <c r="I904" s="20">
        <v>0.15719818587267981</v>
      </c>
      <c r="K904" s="20">
        <v>0.23187226600838801</v>
      </c>
      <c r="L904" s="20">
        <v>0.21484830493016091</v>
      </c>
      <c r="N904" s="20">
        <v>0.27606169271592629</v>
      </c>
      <c r="O904" s="20">
        <v>0.2461005277187446</v>
      </c>
      <c r="P904" s="20">
        <v>0.1237757084841926</v>
      </c>
      <c r="Q904" s="20">
        <v>0.21980000303586861</v>
      </c>
      <c r="R904" s="20">
        <v>0.15838555459256259</v>
      </c>
      <c r="S904" s="20">
        <v>0.10470242038162179</v>
      </c>
      <c r="T904" s="20">
        <v>0.2341994672451779</v>
      </c>
      <c r="U904" s="20">
        <v>0.30295427886422299</v>
      </c>
      <c r="V904" s="20">
        <v>0.26528108728483041</v>
      </c>
      <c r="W904" s="20">
        <v>0.142052114443007</v>
      </c>
      <c r="X904" s="20">
        <v>0.41562486268626608</v>
      </c>
      <c r="Y904" s="20">
        <v>0.23785076960822971</v>
      </c>
      <c r="AA904" s="20">
        <v>0.2187835060883076</v>
      </c>
      <c r="AB904" s="20">
        <v>0.19983745345675721</v>
      </c>
      <c r="AC904" s="20">
        <v>0.24399299322950951</v>
      </c>
      <c r="AD904" s="20">
        <v>0.242450254089424</v>
      </c>
      <c r="AF904" s="20">
        <v>0.1902933166962576</v>
      </c>
      <c r="AG904" s="20">
        <v>0.30529183942108512</v>
      </c>
      <c r="AI904" s="20">
        <v>0.2454541163212734</v>
      </c>
      <c r="AJ904" s="20">
        <v>0.26666338433531489</v>
      </c>
      <c r="AK904" s="20">
        <v>0.20354224790692679</v>
      </c>
      <c r="AL904" s="20">
        <v>0.2435558637025145</v>
      </c>
      <c r="AM904" s="20">
        <v>0.22002306704460481</v>
      </c>
      <c r="AN904" s="20">
        <v>0.29695918019023371</v>
      </c>
      <c r="AO904" s="20">
        <v>0.21429801534463999</v>
      </c>
      <c r="AP904" s="20">
        <v>0.1025838552031329</v>
      </c>
      <c r="AQ904" s="20">
        <v>0.1206904828657144</v>
      </c>
      <c r="AS904" s="20">
        <v>0.22538065892639589</v>
      </c>
      <c r="AT904" s="20">
        <v>0.16946750274583919</v>
      </c>
    </row>
    <row r="905" spans="2:46" ht="29" x14ac:dyDescent="0.35">
      <c r="B905" s="19" t="s">
        <v>351</v>
      </c>
      <c r="C905" s="20">
        <v>0.17769601423854051</v>
      </c>
      <c r="D905" s="20">
        <v>0.26979224436966148</v>
      </c>
      <c r="E905" s="20">
        <v>0.1922942577933269</v>
      </c>
      <c r="F905" s="20">
        <v>0.13649815997563949</v>
      </c>
      <c r="G905" s="20">
        <v>0.20472514829968669</v>
      </c>
      <c r="H905" s="20">
        <v>0.15052905376056039</v>
      </c>
      <c r="I905" s="20">
        <v>7.924642642782033E-2</v>
      </c>
      <c r="K905" s="20">
        <v>0.1716168257853114</v>
      </c>
      <c r="L905" s="20">
        <v>0.18351428078303181</v>
      </c>
      <c r="N905" s="20">
        <v>0.11812490826380199</v>
      </c>
      <c r="O905" s="20">
        <v>0.16107293984162721</v>
      </c>
      <c r="P905" s="20">
        <v>0.1525193970095623</v>
      </c>
      <c r="Q905" s="20">
        <v>0.15792966245507761</v>
      </c>
      <c r="R905" s="20">
        <v>0.18621744059422851</v>
      </c>
      <c r="S905" s="20">
        <v>0.28635084400132749</v>
      </c>
      <c r="T905" s="20">
        <v>0.18432219032227479</v>
      </c>
      <c r="U905" s="20">
        <v>0.1962443607114375</v>
      </c>
      <c r="V905" s="20">
        <v>0.17455918704571941</v>
      </c>
      <c r="W905" s="20">
        <v>0.20792458744593831</v>
      </c>
      <c r="X905" s="20">
        <v>9.1236804224934437E-2</v>
      </c>
      <c r="Y905" s="20">
        <v>0.1440657357857012</v>
      </c>
      <c r="AA905" s="20">
        <v>0.17515958819128641</v>
      </c>
      <c r="AB905" s="20">
        <v>0.20509974311386611</v>
      </c>
      <c r="AC905" s="20">
        <v>0.13826281427276979</v>
      </c>
      <c r="AD905" s="20">
        <v>0.1913583819872231</v>
      </c>
      <c r="AF905" s="20">
        <v>0.18234670441654471</v>
      </c>
      <c r="AG905" s="20">
        <v>0.1610266563990726</v>
      </c>
      <c r="AI905" s="20">
        <v>0.17023628761323911</v>
      </c>
      <c r="AJ905" s="20">
        <v>0.16708619601997091</v>
      </c>
      <c r="AK905" s="20">
        <v>0.26276334437970261</v>
      </c>
      <c r="AL905" s="20">
        <v>0.20812185611527309</v>
      </c>
      <c r="AM905" s="20">
        <v>0.14285500683748451</v>
      </c>
      <c r="AN905" s="20">
        <v>9.1581343067355339E-2</v>
      </c>
      <c r="AO905" s="20">
        <v>0.16415957675742221</v>
      </c>
      <c r="AP905" s="20">
        <v>0.1816310205201779</v>
      </c>
      <c r="AQ905" s="20">
        <v>0.25655085484064177</v>
      </c>
      <c r="AS905" s="20">
        <v>0.17709341484235941</v>
      </c>
      <c r="AT905" s="20">
        <v>0.19235960797377841</v>
      </c>
    </row>
    <row r="906" spans="2:46" ht="58" x14ac:dyDescent="0.35">
      <c r="B906" s="19" t="s">
        <v>352</v>
      </c>
      <c r="C906" s="20">
        <v>4.6442010854099769E-2</v>
      </c>
      <c r="D906" s="20">
        <v>0.1130017393208415</v>
      </c>
      <c r="E906" s="20">
        <v>5.5838737816170797E-2</v>
      </c>
      <c r="F906" s="20">
        <v>3.9663383379802158E-2</v>
      </c>
      <c r="G906" s="20">
        <v>2.2902260073033628E-2</v>
      </c>
      <c r="H906" s="20">
        <v>5.3572059076613561E-2</v>
      </c>
      <c r="I906" s="20">
        <v>0</v>
      </c>
      <c r="K906" s="20">
        <v>4.9071009563519473E-2</v>
      </c>
      <c r="L906" s="20">
        <v>4.3925850127349703E-2</v>
      </c>
      <c r="N906" s="20">
        <v>0</v>
      </c>
      <c r="O906" s="20">
        <v>4.33546896526548E-2</v>
      </c>
      <c r="P906" s="20">
        <v>7.1795608463737351E-2</v>
      </c>
      <c r="Q906" s="20">
        <v>6.5944430957404446E-2</v>
      </c>
      <c r="R906" s="20">
        <v>3.5554658754350793E-2</v>
      </c>
      <c r="S906" s="20">
        <v>1.5983828664119789E-2</v>
      </c>
      <c r="T906" s="20">
        <v>7.1355866057192713E-2</v>
      </c>
      <c r="U906" s="20">
        <v>9.5801954625950467E-2</v>
      </c>
      <c r="V906" s="20">
        <v>5.0409297683052849E-2</v>
      </c>
      <c r="W906" s="20">
        <v>2.9487261596767261E-2</v>
      </c>
      <c r="X906" s="20">
        <v>2.493241907980057E-2</v>
      </c>
      <c r="Y906" s="20">
        <v>6.7891175317856017E-2</v>
      </c>
      <c r="AA906" s="20">
        <v>5.1181913776413249E-2</v>
      </c>
      <c r="AB906" s="20">
        <v>4.2557920819959509E-2</v>
      </c>
      <c r="AC906" s="20">
        <v>4.385972241004904E-2</v>
      </c>
      <c r="AD906" s="20">
        <v>4.5917443481487227E-2</v>
      </c>
      <c r="AF906" s="20">
        <v>4.2077716143712238E-2</v>
      </c>
      <c r="AG906" s="20">
        <v>5.2829970534075198E-2</v>
      </c>
      <c r="AI906" s="20">
        <v>3.9044100591190692E-2</v>
      </c>
      <c r="AJ906" s="20">
        <v>3.4247325413511692E-2</v>
      </c>
      <c r="AK906" s="20">
        <v>7.8686229938509808E-2</v>
      </c>
      <c r="AL906" s="20">
        <v>2.753697192565047E-2</v>
      </c>
      <c r="AM906" s="20">
        <v>4.4489696780977542E-2</v>
      </c>
      <c r="AN906" s="20">
        <v>0</v>
      </c>
      <c r="AO906" s="20">
        <v>9.401738095711798E-2</v>
      </c>
      <c r="AP906" s="20">
        <v>1.539880153005547E-2</v>
      </c>
      <c r="AQ906" s="20">
        <v>0.13621495319049581</v>
      </c>
      <c r="AS906" s="20">
        <v>4.5533491675041213E-2</v>
      </c>
      <c r="AT906" s="20">
        <v>6.8549826140365616E-2</v>
      </c>
    </row>
    <row r="907" spans="2:46" ht="58" x14ac:dyDescent="0.35">
      <c r="B907" s="19" t="s">
        <v>353</v>
      </c>
      <c r="C907" s="20">
        <v>4.1768312612896763E-2</v>
      </c>
      <c r="D907" s="20">
        <v>4.6222380451460751E-2</v>
      </c>
      <c r="E907" s="20">
        <v>6.0727154663908177E-2</v>
      </c>
      <c r="F907" s="20">
        <v>3.6527300667056978E-2</v>
      </c>
      <c r="G907" s="20">
        <v>2.363677072964461E-2</v>
      </c>
      <c r="H907" s="20">
        <v>2.3055548741890579E-2</v>
      </c>
      <c r="I907" s="20">
        <v>7.756536298632169E-2</v>
      </c>
      <c r="K907" s="20">
        <v>4.7342323802468042E-2</v>
      </c>
      <c r="L907" s="20">
        <v>3.6433540862947741E-2</v>
      </c>
      <c r="N907" s="20">
        <v>6.3442141996481946E-2</v>
      </c>
      <c r="O907" s="20">
        <v>4.3860946438778539E-2</v>
      </c>
      <c r="P907" s="20">
        <v>2.4664524402285601E-2</v>
      </c>
      <c r="Q907" s="20">
        <v>0.11834761565598111</v>
      </c>
      <c r="R907" s="20">
        <v>5.7460205742116147E-2</v>
      </c>
      <c r="S907" s="20">
        <v>5.365342111105665E-2</v>
      </c>
      <c r="T907" s="20">
        <v>3.7616153757793661E-2</v>
      </c>
      <c r="U907" s="20">
        <v>0</v>
      </c>
      <c r="V907" s="20">
        <v>3.7953546914500841E-2</v>
      </c>
      <c r="W907" s="20">
        <v>6.3047992830605901E-2</v>
      </c>
      <c r="X907" s="20">
        <v>0</v>
      </c>
      <c r="Y907" s="20">
        <v>1.7759768627484879E-2</v>
      </c>
      <c r="AA907" s="20">
        <v>4.4043008245100199E-2</v>
      </c>
      <c r="AB907" s="20">
        <v>3.8294773255391497E-2</v>
      </c>
      <c r="AC907" s="20">
        <v>4.4343202406456152E-2</v>
      </c>
      <c r="AD907" s="20">
        <v>3.9431594183092181E-2</v>
      </c>
      <c r="AF907" s="20">
        <v>3.6127342958168433E-2</v>
      </c>
      <c r="AG907" s="20">
        <v>5.5919330938793477E-2</v>
      </c>
      <c r="AI907" s="20">
        <v>4.8080263831822331E-2</v>
      </c>
      <c r="AJ907" s="20">
        <v>3.4531184112149921E-2</v>
      </c>
      <c r="AK907" s="20">
        <v>8.3261197466635295E-2</v>
      </c>
      <c r="AL907" s="20">
        <v>4.1810696440840678E-2</v>
      </c>
      <c r="AM907" s="20">
        <v>5.5056049410821338E-2</v>
      </c>
      <c r="AN907" s="20">
        <v>3.5921941814382928E-2</v>
      </c>
      <c r="AO907" s="20">
        <v>2.2634055660599069E-2</v>
      </c>
      <c r="AP907" s="20">
        <v>3.1229387285316351E-2</v>
      </c>
      <c r="AQ907" s="20">
        <v>1.916191714297464E-2</v>
      </c>
      <c r="AS907" s="20">
        <v>4.3484778604418961E-2</v>
      </c>
      <c r="AT907" s="20">
        <v>0</v>
      </c>
    </row>
    <row r="908" spans="2:46" ht="29" x14ac:dyDescent="0.35">
      <c r="B908" s="19" t="s">
        <v>354</v>
      </c>
      <c r="C908" s="20">
        <v>3.5827924435066952E-2</v>
      </c>
      <c r="D908" s="20">
        <v>1.488844132469792E-2</v>
      </c>
      <c r="E908" s="20">
        <v>2.608415253472943E-2</v>
      </c>
      <c r="F908" s="20">
        <v>3.6057141392079647E-2</v>
      </c>
      <c r="G908" s="20">
        <v>5.4983793099932003E-2</v>
      </c>
      <c r="H908" s="20">
        <v>2.7888088707914972E-2</v>
      </c>
      <c r="I908" s="20">
        <v>7.1490713667370767E-2</v>
      </c>
      <c r="K908" s="20">
        <v>2.984865109170309E-2</v>
      </c>
      <c r="L908" s="20">
        <v>4.1550564277821583E-2</v>
      </c>
      <c r="N908" s="20">
        <v>3.5911865653643828E-2</v>
      </c>
      <c r="O908" s="20">
        <v>0</v>
      </c>
      <c r="P908" s="20">
        <v>5.3866732618777377E-2</v>
      </c>
      <c r="Q908" s="20">
        <v>6.332379176808689E-2</v>
      </c>
      <c r="R908" s="20">
        <v>1.192984494743978E-2</v>
      </c>
      <c r="S908" s="20">
        <v>9.0288653307031799E-2</v>
      </c>
      <c r="T908" s="20">
        <v>3.7292538309324552E-2</v>
      </c>
      <c r="U908" s="20">
        <v>1.3719508331349E-2</v>
      </c>
      <c r="V908" s="20">
        <v>2.7410580219476531E-2</v>
      </c>
      <c r="W908" s="20">
        <v>7.1167675443196507E-2</v>
      </c>
      <c r="X908" s="20">
        <v>0</v>
      </c>
      <c r="Y908" s="20">
        <v>1.434349844214677E-2</v>
      </c>
      <c r="AA908" s="20">
        <v>2.8850867577399911E-2</v>
      </c>
      <c r="AB908" s="20">
        <v>4.6952967497907339E-2</v>
      </c>
      <c r="AC908" s="20">
        <v>2.5664550037076361E-2</v>
      </c>
      <c r="AD908" s="20">
        <v>4.7223248063647659E-2</v>
      </c>
      <c r="AF908" s="20">
        <v>4.3682012777637003E-2</v>
      </c>
      <c r="AG908" s="20">
        <v>1.7819448138466931E-2</v>
      </c>
      <c r="AI908" s="20">
        <v>4.0880229723475152E-2</v>
      </c>
      <c r="AJ908" s="20">
        <v>1.7827243415544869E-2</v>
      </c>
      <c r="AK908" s="20">
        <v>0</v>
      </c>
      <c r="AL908" s="20">
        <v>4.3727797527284298E-2</v>
      </c>
      <c r="AM908" s="20">
        <v>4.3547430418151567E-2</v>
      </c>
      <c r="AN908" s="20">
        <v>4.5856989325450438E-2</v>
      </c>
      <c r="AO908" s="20">
        <v>4.6736928251620978E-2</v>
      </c>
      <c r="AP908" s="20">
        <v>7.6613276669227598E-2</v>
      </c>
      <c r="AQ908" s="20">
        <v>3.8696290245253187E-2</v>
      </c>
      <c r="AS908" s="20">
        <v>3.5990398923128067E-2</v>
      </c>
      <c r="AT908" s="20">
        <v>3.1874286412248147E-2</v>
      </c>
    </row>
    <row r="909" spans="2:46" x14ac:dyDescent="0.35">
      <c r="B909" s="19" t="s">
        <v>197</v>
      </c>
      <c r="C909" s="20">
        <v>2.396415795182744E-2</v>
      </c>
      <c r="D909" s="20">
        <v>3.2128734411698501E-2</v>
      </c>
      <c r="E909" s="20">
        <v>9.2601869297130341E-3</v>
      </c>
      <c r="F909" s="20">
        <v>3.8876366082256322E-2</v>
      </c>
      <c r="G909" s="20">
        <v>1.8606239562350239E-2</v>
      </c>
      <c r="H909" s="20">
        <v>3.104352165311302E-2</v>
      </c>
      <c r="I909" s="20">
        <v>0</v>
      </c>
      <c r="K909" s="20">
        <v>1.4796775173508071E-2</v>
      </c>
      <c r="L909" s="20">
        <v>3.2738071925708233E-2</v>
      </c>
      <c r="N909" s="20">
        <v>5.1283638119120303E-2</v>
      </c>
      <c r="O909" s="20">
        <v>0</v>
      </c>
      <c r="P909" s="20">
        <v>4.894860487276341E-2</v>
      </c>
      <c r="Q909" s="20">
        <v>6.545252480448692E-2</v>
      </c>
      <c r="R909" s="20">
        <v>1.3027433903952579E-2</v>
      </c>
      <c r="S909" s="20">
        <v>3.136462424765956E-2</v>
      </c>
      <c r="T909" s="20">
        <v>1.9748051181960539E-2</v>
      </c>
      <c r="U909" s="20">
        <v>2.738545589582533E-2</v>
      </c>
      <c r="V909" s="20">
        <v>2.871716970964416E-2</v>
      </c>
      <c r="W909" s="20">
        <v>9.6752512644352733E-3</v>
      </c>
      <c r="X909" s="20">
        <v>1.0203907876257389E-2</v>
      </c>
      <c r="Y909" s="20">
        <v>0</v>
      </c>
      <c r="AA909" s="20">
        <v>7.0412366150698668E-3</v>
      </c>
      <c r="AB909" s="20">
        <v>2.1206811072219851E-2</v>
      </c>
      <c r="AC909" s="20">
        <v>3.782878488165476E-2</v>
      </c>
      <c r="AD909" s="20">
        <v>4.2398652645303729E-2</v>
      </c>
      <c r="AF909" s="20">
        <v>2.427431081722773E-2</v>
      </c>
      <c r="AG909" s="20">
        <v>2.3659552299911919E-2</v>
      </c>
      <c r="AI909" s="20">
        <v>1.0335052938092761E-2</v>
      </c>
      <c r="AJ909" s="20">
        <v>9.4927434741747078E-3</v>
      </c>
      <c r="AK909" s="20">
        <v>1.992701828032261E-2</v>
      </c>
      <c r="AL909" s="20">
        <v>0</v>
      </c>
      <c r="AM909" s="20">
        <v>6.7355606453539047E-3</v>
      </c>
      <c r="AN909" s="20">
        <v>4.2252404760318232E-2</v>
      </c>
      <c r="AO909" s="20">
        <v>5.9317388191471143E-2</v>
      </c>
      <c r="AP909" s="20">
        <v>0.14246011815860421</v>
      </c>
      <c r="AQ909" s="20">
        <v>0</v>
      </c>
      <c r="AS909" s="20">
        <v>1.506516346530587E-2</v>
      </c>
      <c r="AT909" s="20">
        <v>0.24051140414797839</v>
      </c>
    </row>
    <row r="911" spans="2:46" ht="290" x14ac:dyDescent="0.35">
      <c r="B911" s="17" t="s">
        <v>356</v>
      </c>
    </row>
    <row r="912" spans="2:46" ht="29" x14ac:dyDescent="0.35">
      <c r="B912" s="18" t="s">
        <v>20</v>
      </c>
    </row>
    <row r="913" spans="2:46" ht="43.5" x14ac:dyDescent="0.35">
      <c r="B913" s="19" t="s">
        <v>349</v>
      </c>
      <c r="C913" s="20">
        <v>0.43095546527612277</v>
      </c>
      <c r="D913" s="20">
        <v>0.25948536215298879</v>
      </c>
      <c r="E913" s="20">
        <v>0.40147420387550697</v>
      </c>
      <c r="F913" s="20">
        <v>0.44047718762098342</v>
      </c>
      <c r="G913" s="20">
        <v>0.48161152605139051</v>
      </c>
      <c r="H913" s="20">
        <v>0.50294112940980173</v>
      </c>
      <c r="I913" s="20">
        <v>0.62385173611771116</v>
      </c>
      <c r="K913" s="20">
        <v>0.42546603363836411</v>
      </c>
      <c r="L913" s="20">
        <v>0.43620928767231432</v>
      </c>
      <c r="N913" s="20">
        <v>0.41664285342008772</v>
      </c>
      <c r="O913" s="20">
        <v>0.4202109976411707</v>
      </c>
      <c r="P913" s="20">
        <v>0.47484975373390909</v>
      </c>
      <c r="Q913" s="20">
        <v>0.37958333776603259</v>
      </c>
      <c r="R913" s="20">
        <v>0.54188458117508287</v>
      </c>
      <c r="S913" s="20">
        <v>0.34415516100849108</v>
      </c>
      <c r="T913" s="20">
        <v>0.43964059578699233</v>
      </c>
      <c r="U913" s="20">
        <v>0.41728774592305728</v>
      </c>
      <c r="V913" s="20">
        <v>0.42108805589052178</v>
      </c>
      <c r="W913" s="20">
        <v>0.44351264795924222</v>
      </c>
      <c r="X913" s="20">
        <v>0.36560641523087389</v>
      </c>
      <c r="Y913" s="20">
        <v>0.43771752211156612</v>
      </c>
      <c r="AA913" s="20">
        <v>0.44758484689380262</v>
      </c>
      <c r="AB913" s="20">
        <v>0.43635106379464478</v>
      </c>
      <c r="AC913" s="20">
        <v>0.43431516681446908</v>
      </c>
      <c r="AD913" s="20">
        <v>0.38470249902725839</v>
      </c>
      <c r="AF913" s="20">
        <v>0.43434117756268209</v>
      </c>
      <c r="AG913" s="20">
        <v>0.42629691329505831</v>
      </c>
      <c r="AI913" s="20">
        <v>0.4675384756354159</v>
      </c>
      <c r="AJ913" s="20">
        <v>0.45691943496783299</v>
      </c>
      <c r="AK913" s="20">
        <v>0.28906891477019397</v>
      </c>
      <c r="AL913" s="20">
        <v>0.43750252735178252</v>
      </c>
      <c r="AM913" s="20">
        <v>0.42360273142619842</v>
      </c>
      <c r="AN913" s="20">
        <v>0.53238229988030683</v>
      </c>
      <c r="AO913" s="20">
        <v>0.44898204374675033</v>
      </c>
      <c r="AP913" s="20">
        <v>0.44305548312741372</v>
      </c>
      <c r="AQ913" s="20">
        <v>0.31061652544420121</v>
      </c>
      <c r="AS913" s="20">
        <v>0.43922676564372221</v>
      </c>
      <c r="AT913" s="20">
        <v>0.2296824653009352</v>
      </c>
    </row>
    <row r="914" spans="2:46" ht="58" x14ac:dyDescent="0.35">
      <c r="B914" s="19" t="s">
        <v>350</v>
      </c>
      <c r="C914" s="20">
        <v>0.24266693204336681</v>
      </c>
      <c r="D914" s="20">
        <v>0.25465562235402123</v>
      </c>
      <c r="E914" s="20">
        <v>0.27010522684338539</v>
      </c>
      <c r="F914" s="20">
        <v>0.24038022234782991</v>
      </c>
      <c r="G914" s="20">
        <v>0.23342577726188321</v>
      </c>
      <c r="H914" s="20">
        <v>0.15840928722633649</v>
      </c>
      <c r="I914" s="20">
        <v>0.15681178941414201</v>
      </c>
      <c r="K914" s="20">
        <v>0.27323415504730159</v>
      </c>
      <c r="L914" s="20">
        <v>0.21341167004086509</v>
      </c>
      <c r="N914" s="20">
        <v>0.25210122853707417</v>
      </c>
      <c r="O914" s="20">
        <v>0.33328892633422103</v>
      </c>
      <c r="P914" s="20">
        <v>0.1681729760197265</v>
      </c>
      <c r="Q914" s="20">
        <v>0.21811517711458861</v>
      </c>
      <c r="R914" s="20">
        <v>0.2103137533632318</v>
      </c>
      <c r="S914" s="20">
        <v>0.16860173332922651</v>
      </c>
      <c r="T914" s="20">
        <v>0.20740466799126209</v>
      </c>
      <c r="U914" s="20">
        <v>0.2777768447455306</v>
      </c>
      <c r="V914" s="20">
        <v>0.26904844804847472</v>
      </c>
      <c r="W914" s="20">
        <v>0.1934012817569189</v>
      </c>
      <c r="X914" s="20">
        <v>0.3856015455991017</v>
      </c>
      <c r="Y914" s="20">
        <v>0.2898880512088457</v>
      </c>
      <c r="AA914" s="20">
        <v>0.2469700880763524</v>
      </c>
      <c r="AB914" s="20">
        <v>0.21706802872809289</v>
      </c>
      <c r="AC914" s="20">
        <v>0.24306452933430681</v>
      </c>
      <c r="AD914" s="20">
        <v>0.27218739452078211</v>
      </c>
      <c r="AF914" s="20">
        <v>0.2417986621972549</v>
      </c>
      <c r="AG914" s="20">
        <v>0.24910417104679061</v>
      </c>
      <c r="AI914" s="20">
        <v>0.22173569155149131</v>
      </c>
      <c r="AJ914" s="20">
        <v>0.26086089580730148</v>
      </c>
      <c r="AK914" s="20">
        <v>0.32444586881628951</v>
      </c>
      <c r="AL914" s="20">
        <v>0.15523330015469181</v>
      </c>
      <c r="AM914" s="20">
        <v>0.26150775155504158</v>
      </c>
      <c r="AN914" s="20">
        <v>0.2158571062487131</v>
      </c>
      <c r="AO914" s="20">
        <v>0.25431740465199038</v>
      </c>
      <c r="AP914" s="20">
        <v>0.1406211607858916</v>
      </c>
      <c r="AQ914" s="20">
        <v>0.33323238403405808</v>
      </c>
      <c r="AS914" s="20">
        <v>0.24307000651566199</v>
      </c>
      <c r="AT914" s="20">
        <v>0.2328585579489989</v>
      </c>
    </row>
    <row r="915" spans="2:46" ht="29" x14ac:dyDescent="0.35">
      <c r="B915" s="19" t="s">
        <v>351</v>
      </c>
      <c r="C915" s="20">
        <v>0.17093717580279541</v>
      </c>
      <c r="D915" s="20">
        <v>0.26826699377457169</v>
      </c>
      <c r="E915" s="20">
        <v>0.19971395155169019</v>
      </c>
      <c r="F915" s="20">
        <v>0.15119626166027469</v>
      </c>
      <c r="G915" s="20">
        <v>0.1398459933021676</v>
      </c>
      <c r="H915" s="20">
        <v>0.12996824886908331</v>
      </c>
      <c r="I915" s="20">
        <v>0.1478457608007761</v>
      </c>
      <c r="K915" s="20">
        <v>0.14330904342581999</v>
      </c>
      <c r="L915" s="20">
        <v>0.19737949446629199</v>
      </c>
      <c r="N915" s="20">
        <v>0.14430349179734031</v>
      </c>
      <c r="O915" s="20">
        <v>0.11929887020558071</v>
      </c>
      <c r="P915" s="20">
        <v>0.10014996175816621</v>
      </c>
      <c r="Q915" s="20">
        <v>0.18373157276036209</v>
      </c>
      <c r="R915" s="20">
        <v>0.10831952245678481</v>
      </c>
      <c r="S915" s="20">
        <v>0.2313010122586609</v>
      </c>
      <c r="T915" s="20">
        <v>0.2243365610013888</v>
      </c>
      <c r="U915" s="20">
        <v>0.20028567304418049</v>
      </c>
      <c r="V915" s="20">
        <v>0.14863010717770231</v>
      </c>
      <c r="W915" s="20">
        <v>0.2005554042732621</v>
      </c>
      <c r="X915" s="20">
        <v>0.19066618913341971</v>
      </c>
      <c r="Y915" s="20">
        <v>0.1783450020921408</v>
      </c>
      <c r="AA915" s="20">
        <v>0.1548593718312862</v>
      </c>
      <c r="AB915" s="20">
        <v>0.18473839554311941</v>
      </c>
      <c r="AC915" s="20">
        <v>0.16544058117024171</v>
      </c>
      <c r="AD915" s="20">
        <v>0.1901792057650892</v>
      </c>
      <c r="AF915" s="20">
        <v>0.1740678896505907</v>
      </c>
      <c r="AG915" s="20">
        <v>0.1577560920383414</v>
      </c>
      <c r="AI915" s="20">
        <v>0.16452925634013091</v>
      </c>
      <c r="AJ915" s="20">
        <v>0.16341772494430071</v>
      </c>
      <c r="AK915" s="20">
        <v>0.24513160005930229</v>
      </c>
      <c r="AL915" s="20">
        <v>0.15511858099434039</v>
      </c>
      <c r="AM915" s="20">
        <v>0.17408672233141231</v>
      </c>
      <c r="AN915" s="20">
        <v>0.119484405846255</v>
      </c>
      <c r="AO915" s="20">
        <v>0.19001231566621371</v>
      </c>
      <c r="AP915" s="20">
        <v>0.19458789251931879</v>
      </c>
      <c r="AQ915" s="20">
        <v>0.13660402617865511</v>
      </c>
      <c r="AS915" s="20">
        <v>0.16968800335826609</v>
      </c>
      <c r="AT915" s="20">
        <v>0.20133441374879379</v>
      </c>
    </row>
    <row r="916" spans="2:46" ht="58" x14ac:dyDescent="0.35">
      <c r="B916" s="19" t="s">
        <v>352</v>
      </c>
      <c r="C916" s="20">
        <v>7.1300635784340732E-2</v>
      </c>
      <c r="D916" s="20">
        <v>0.108811506161771</v>
      </c>
      <c r="E916" s="20">
        <v>6.3817604930540076E-2</v>
      </c>
      <c r="F916" s="20">
        <v>7.6109726069913577E-2</v>
      </c>
      <c r="G916" s="20">
        <v>5.4450941921715228E-2</v>
      </c>
      <c r="H916" s="20">
        <v>0.12288953367135109</v>
      </c>
      <c r="I916" s="20">
        <v>0</v>
      </c>
      <c r="K916" s="20">
        <v>7.6524244742663589E-2</v>
      </c>
      <c r="L916" s="20">
        <v>6.630122682086774E-2</v>
      </c>
      <c r="N916" s="20">
        <v>4.5976991596692093E-2</v>
      </c>
      <c r="O916" s="20">
        <v>8.2775436310921685E-2</v>
      </c>
      <c r="P916" s="20">
        <v>0.1511227350193414</v>
      </c>
      <c r="Q916" s="20">
        <v>3.073258774323144E-2</v>
      </c>
      <c r="R916" s="20">
        <v>0.10437612821108939</v>
      </c>
      <c r="S916" s="20">
        <v>0.1227866646171635</v>
      </c>
      <c r="T916" s="20">
        <v>6.9942632483043943E-2</v>
      </c>
      <c r="U916" s="20">
        <v>5.4024094306063933E-2</v>
      </c>
      <c r="V916" s="20">
        <v>6.1479147919670969E-2</v>
      </c>
      <c r="W916" s="20">
        <v>6.2693279110060465E-2</v>
      </c>
      <c r="X916" s="20">
        <v>2.493241907980057E-2</v>
      </c>
      <c r="Y916" s="20">
        <v>5.2110092202270551E-2</v>
      </c>
      <c r="AA916" s="20">
        <v>8.2431243065835616E-2</v>
      </c>
      <c r="AB916" s="20">
        <v>9.6660372271571315E-2</v>
      </c>
      <c r="AC916" s="20">
        <v>5.7247037889390451E-2</v>
      </c>
      <c r="AD916" s="20">
        <v>3.1291674688950027E-2</v>
      </c>
      <c r="AF916" s="20">
        <v>7.0690894192409454E-2</v>
      </c>
      <c r="AG916" s="20">
        <v>6.9219248368033379E-2</v>
      </c>
      <c r="AI916" s="20">
        <v>9.9197622525619158E-2</v>
      </c>
      <c r="AJ916" s="20">
        <v>5.2469690243896257E-2</v>
      </c>
      <c r="AK916" s="20">
        <v>0.1009430502183794</v>
      </c>
      <c r="AL916" s="20">
        <v>0.11087783855363199</v>
      </c>
      <c r="AM916" s="20">
        <v>7.2493392093007356E-2</v>
      </c>
      <c r="AN916" s="20">
        <v>0</v>
      </c>
      <c r="AO916" s="20">
        <v>0</v>
      </c>
      <c r="AP916" s="20">
        <v>3.1427116531702798E-2</v>
      </c>
      <c r="AQ916" s="20">
        <v>0.16064298470824601</v>
      </c>
      <c r="AS916" s="20">
        <v>7.4230730606029624E-2</v>
      </c>
      <c r="AT916" s="20">
        <v>0</v>
      </c>
    </row>
    <row r="917" spans="2:46" ht="58" x14ac:dyDescent="0.35">
      <c r="B917" s="19" t="s">
        <v>353</v>
      </c>
      <c r="C917" s="20">
        <v>2.7746002178901209E-2</v>
      </c>
      <c r="D917" s="20">
        <v>4.6182898170251327E-2</v>
      </c>
      <c r="E917" s="20">
        <v>4.7458229459460002E-2</v>
      </c>
      <c r="F917" s="20">
        <v>1.844086449974152E-2</v>
      </c>
      <c r="G917" s="20">
        <v>1.8086141750321558E-2</v>
      </c>
      <c r="H917" s="20">
        <v>0</v>
      </c>
      <c r="I917" s="20">
        <v>0</v>
      </c>
      <c r="K917" s="20">
        <v>3.5557928308629569E-2</v>
      </c>
      <c r="L917" s="20">
        <v>2.026936795406593E-2</v>
      </c>
      <c r="N917" s="20">
        <v>3.2903061626552002E-2</v>
      </c>
      <c r="O917" s="20">
        <v>4.442576950810604E-2</v>
      </c>
      <c r="P917" s="20">
        <v>5.2233254440321217E-2</v>
      </c>
      <c r="Q917" s="20">
        <v>9.1623513870971784E-2</v>
      </c>
      <c r="R917" s="20">
        <v>1.016929821427485E-2</v>
      </c>
      <c r="S917" s="20">
        <v>1.4161137751023751E-2</v>
      </c>
      <c r="T917" s="20">
        <v>3.8927491555352342E-2</v>
      </c>
      <c r="U917" s="20">
        <v>1.171504408579995E-2</v>
      </c>
      <c r="V917" s="20">
        <v>4.4110745208862691E-2</v>
      </c>
      <c r="W917" s="20">
        <v>9.532032761016598E-3</v>
      </c>
      <c r="X917" s="20">
        <v>1.0203907876257389E-2</v>
      </c>
      <c r="Y917" s="20">
        <v>2.7595833943030269E-2</v>
      </c>
      <c r="AA917" s="20">
        <v>2.7674257280653491E-2</v>
      </c>
      <c r="AB917" s="20">
        <v>2.6550856899204289E-2</v>
      </c>
      <c r="AC917" s="20">
        <v>2.4015704938373381E-2</v>
      </c>
      <c r="AD917" s="20">
        <v>3.0945363384994769E-2</v>
      </c>
      <c r="AF917" s="20">
        <v>2.298924805835767E-2</v>
      </c>
      <c r="AG917" s="20">
        <v>3.9544096164169533E-2</v>
      </c>
      <c r="AI917" s="20">
        <v>2.8375152275364871E-2</v>
      </c>
      <c r="AJ917" s="20">
        <v>2.6072669052098232E-2</v>
      </c>
      <c r="AK917" s="20">
        <v>4.041056613583472E-2</v>
      </c>
      <c r="AL917" s="20">
        <v>4.373681296953242E-2</v>
      </c>
      <c r="AM917" s="20">
        <v>2.974709936054365E-2</v>
      </c>
      <c r="AN917" s="20">
        <v>0</v>
      </c>
      <c r="AO917" s="20">
        <v>3.3264433186632997E-2</v>
      </c>
      <c r="AP917" s="20">
        <v>0</v>
      </c>
      <c r="AQ917" s="20">
        <v>4.0223751592308003E-2</v>
      </c>
      <c r="AS917" s="20">
        <v>2.7680123523788451E-2</v>
      </c>
      <c r="AT917" s="20">
        <v>2.9349086816090539E-2</v>
      </c>
    </row>
    <row r="918" spans="2:46" ht="29" x14ac:dyDescent="0.35">
      <c r="B918" s="19" t="s">
        <v>354</v>
      </c>
      <c r="C918" s="20">
        <v>3.1741777340816721E-2</v>
      </c>
      <c r="D918" s="20">
        <v>3.0726109034258431E-2</v>
      </c>
      <c r="E918" s="20">
        <v>1.7430783339417302E-2</v>
      </c>
      <c r="F918" s="20">
        <v>2.8163930479049849E-2</v>
      </c>
      <c r="G918" s="20">
        <v>5.4582427584685393E-2</v>
      </c>
      <c r="H918" s="20">
        <v>2.7888088707914972E-2</v>
      </c>
      <c r="I918" s="20">
        <v>7.1490713667370767E-2</v>
      </c>
      <c r="K918" s="20">
        <v>3.5026432250108833E-2</v>
      </c>
      <c r="L918" s="20">
        <v>2.8598101516984969E-2</v>
      </c>
      <c r="N918" s="20">
        <v>5.4269370017554462E-2</v>
      </c>
      <c r="O918" s="20">
        <v>0</v>
      </c>
      <c r="P918" s="20">
        <v>2.718981863436094E-2</v>
      </c>
      <c r="Q918" s="20">
        <v>6.1978757124494847E-2</v>
      </c>
      <c r="R918" s="20">
        <v>1.190928267558366E-2</v>
      </c>
      <c r="S918" s="20">
        <v>5.8678470616548691E-2</v>
      </c>
      <c r="T918" s="20">
        <v>0</v>
      </c>
      <c r="U918" s="20">
        <v>1.179074722791355E-2</v>
      </c>
      <c r="V918" s="20">
        <v>2.8592225112872509E-2</v>
      </c>
      <c r="W918" s="20">
        <v>8.0630102875064072E-2</v>
      </c>
      <c r="X918" s="20">
        <v>0</v>
      </c>
      <c r="Y918" s="20">
        <v>1.434349844214677E-2</v>
      </c>
      <c r="AA918" s="20">
        <v>3.039745957158051E-2</v>
      </c>
      <c r="AB918" s="20">
        <v>1.6130170821359022E-2</v>
      </c>
      <c r="AC918" s="20">
        <v>3.8210711781085607E-2</v>
      </c>
      <c r="AD918" s="20">
        <v>4.8801120605558052E-2</v>
      </c>
      <c r="AF918" s="20">
        <v>3.0618173907398401E-2</v>
      </c>
      <c r="AG918" s="20">
        <v>3.4982737606618318E-2</v>
      </c>
      <c r="AI918" s="20">
        <v>1.073851377493612E-2</v>
      </c>
      <c r="AJ918" s="20">
        <v>2.6077406479947558E-2</v>
      </c>
      <c r="AK918" s="20">
        <v>0</v>
      </c>
      <c r="AL918" s="20">
        <v>8.3928860696316485E-2</v>
      </c>
      <c r="AM918" s="20">
        <v>3.0682065891035771E-2</v>
      </c>
      <c r="AN918" s="20">
        <v>4.5856989325450438E-2</v>
      </c>
      <c r="AO918" s="20">
        <v>5.0423579242799769E-2</v>
      </c>
      <c r="AP918" s="20">
        <v>4.6366500169631578E-2</v>
      </c>
      <c r="AQ918" s="20">
        <v>1.8680328042531828E-2</v>
      </c>
      <c r="AS918" s="20">
        <v>3.0196604719820049E-2</v>
      </c>
      <c r="AT918" s="20">
        <v>6.9341854122672034E-2</v>
      </c>
    </row>
    <row r="919" spans="2:46" x14ac:dyDescent="0.35">
      <c r="B919" s="19" t="s">
        <v>197</v>
      </c>
      <c r="C919" s="20">
        <v>2.4652011573656391E-2</v>
      </c>
      <c r="D919" s="20">
        <v>3.187150835213743E-2</v>
      </c>
      <c r="E919" s="20">
        <v>0</v>
      </c>
      <c r="F919" s="20">
        <v>4.5231807322207093E-2</v>
      </c>
      <c r="G919" s="20">
        <v>1.799719212783633E-2</v>
      </c>
      <c r="H919" s="20">
        <v>5.7903712115512519E-2</v>
      </c>
      <c r="I919" s="20">
        <v>0</v>
      </c>
      <c r="K919" s="20">
        <v>1.088216258711234E-2</v>
      </c>
      <c r="L919" s="20">
        <v>3.783085152860978E-2</v>
      </c>
      <c r="N919" s="20">
        <v>5.3803003004699167E-2</v>
      </c>
      <c r="O919" s="20">
        <v>0</v>
      </c>
      <c r="P919" s="20">
        <v>2.6281500394174439E-2</v>
      </c>
      <c r="Q919" s="20">
        <v>3.4235053620318673E-2</v>
      </c>
      <c r="R919" s="20">
        <v>1.3027433903952579E-2</v>
      </c>
      <c r="S919" s="20">
        <v>6.0315820418885807E-2</v>
      </c>
      <c r="T919" s="20">
        <v>1.9748051181960539E-2</v>
      </c>
      <c r="U919" s="20">
        <v>2.71198506674541E-2</v>
      </c>
      <c r="V919" s="20">
        <v>2.7051270641895161E-2</v>
      </c>
      <c r="W919" s="20">
        <v>9.6752512644352733E-3</v>
      </c>
      <c r="X919" s="20">
        <v>2.2989523080546661E-2</v>
      </c>
      <c r="Y919" s="20">
        <v>0</v>
      </c>
      <c r="AA919" s="20">
        <v>1.0082733280489311E-2</v>
      </c>
      <c r="AB919" s="20">
        <v>2.2501111942008371E-2</v>
      </c>
      <c r="AC919" s="20">
        <v>3.770626807213262E-2</v>
      </c>
      <c r="AD919" s="20">
        <v>4.1892742007367492E-2</v>
      </c>
      <c r="AF919" s="20">
        <v>2.5493954431306781E-2</v>
      </c>
      <c r="AG919" s="20">
        <v>2.309674148098851E-2</v>
      </c>
      <c r="AI919" s="20">
        <v>7.8852878970417824E-3</v>
      </c>
      <c r="AJ919" s="20">
        <v>1.418217850462258E-2</v>
      </c>
      <c r="AK919" s="20">
        <v>0</v>
      </c>
      <c r="AL919" s="20">
        <v>1.360207927970448E-2</v>
      </c>
      <c r="AM919" s="20">
        <v>7.880237342760962E-3</v>
      </c>
      <c r="AN919" s="20">
        <v>8.6419198699274696E-2</v>
      </c>
      <c r="AO919" s="20">
        <v>2.300022350561275E-2</v>
      </c>
      <c r="AP919" s="20">
        <v>0.14394184686604169</v>
      </c>
      <c r="AQ919" s="20">
        <v>0</v>
      </c>
      <c r="AS919" s="20">
        <v>1.5907765632711499E-2</v>
      </c>
      <c r="AT919" s="20">
        <v>0.23743362206250959</v>
      </c>
    </row>
    <row r="921" spans="2:46" ht="304.5" x14ac:dyDescent="0.35">
      <c r="B921" s="17" t="s">
        <v>357</v>
      </c>
    </row>
    <row r="922" spans="2:46" ht="29" x14ac:dyDescent="0.35">
      <c r="B922" s="18" t="s">
        <v>20</v>
      </c>
    </row>
    <row r="923" spans="2:46" ht="43.5" x14ac:dyDescent="0.35">
      <c r="B923" s="19" t="s">
        <v>349</v>
      </c>
      <c r="C923" s="20">
        <v>0.46261172367562747</v>
      </c>
      <c r="D923" s="20">
        <v>0.29048640633439832</v>
      </c>
      <c r="E923" s="20">
        <v>0.46775983559377499</v>
      </c>
      <c r="F923" s="20">
        <v>0.4958069011725052</v>
      </c>
      <c r="G923" s="20">
        <v>0.45451740527878282</v>
      </c>
      <c r="H923" s="20">
        <v>0.47456007367884151</v>
      </c>
      <c r="I923" s="20">
        <v>0.54607314081591574</v>
      </c>
      <c r="K923" s="20">
        <v>0.45592100186267681</v>
      </c>
      <c r="L923" s="20">
        <v>0.4690152762521414</v>
      </c>
      <c r="N923" s="20">
        <v>0.48778418470262619</v>
      </c>
      <c r="O923" s="20">
        <v>0.59333260503896734</v>
      </c>
      <c r="P923" s="20">
        <v>0.47027048458349008</v>
      </c>
      <c r="Q923" s="20">
        <v>0.40311975175394349</v>
      </c>
      <c r="R923" s="20">
        <v>0.54037277495196345</v>
      </c>
      <c r="S923" s="20">
        <v>0.31323271985867501</v>
      </c>
      <c r="T923" s="20">
        <v>0.51666192544566636</v>
      </c>
      <c r="U923" s="20">
        <v>0.42832793806357861</v>
      </c>
      <c r="V923" s="20">
        <v>0.451009081616979</v>
      </c>
      <c r="W923" s="20">
        <v>0.45449171962218571</v>
      </c>
      <c r="X923" s="20">
        <v>0.52787855309891285</v>
      </c>
      <c r="Y923" s="20">
        <v>0.44158312580625653</v>
      </c>
      <c r="AA923" s="20">
        <v>0.49953641291392681</v>
      </c>
      <c r="AB923" s="20">
        <v>0.43540409923884082</v>
      </c>
      <c r="AC923" s="20">
        <v>0.46083908238673998</v>
      </c>
      <c r="AD923" s="20">
        <v>0.42697030759048332</v>
      </c>
      <c r="AF923" s="20">
        <v>0.46191211045841518</v>
      </c>
      <c r="AG923" s="20">
        <v>0.46822703864423632</v>
      </c>
      <c r="AI923" s="20">
        <v>0.46796783773290662</v>
      </c>
      <c r="AJ923" s="20">
        <v>0.47524441446726468</v>
      </c>
      <c r="AK923" s="20">
        <v>0.35872191481395183</v>
      </c>
      <c r="AL923" s="20">
        <v>0.45150564544481958</v>
      </c>
      <c r="AM923" s="20">
        <v>0.50920900389243562</v>
      </c>
      <c r="AN923" s="20">
        <v>0.57157471015033068</v>
      </c>
      <c r="AO923" s="20">
        <v>0.4761830672538539</v>
      </c>
      <c r="AP923" s="20">
        <v>0.4107992314215434</v>
      </c>
      <c r="AQ923" s="20">
        <v>0.39183228311248802</v>
      </c>
      <c r="AS923" s="20">
        <v>0.47247557265064671</v>
      </c>
      <c r="AT923" s="20">
        <v>0.22258580437987821</v>
      </c>
    </row>
    <row r="924" spans="2:46" ht="58" x14ac:dyDescent="0.35">
      <c r="B924" s="19" t="s">
        <v>350</v>
      </c>
      <c r="C924" s="20">
        <v>0.21771095056626219</v>
      </c>
      <c r="D924" s="20">
        <v>0.28576154845350499</v>
      </c>
      <c r="E924" s="20">
        <v>0.23688566694267049</v>
      </c>
      <c r="F924" s="20">
        <v>0.17816810785484341</v>
      </c>
      <c r="G924" s="20">
        <v>0.24252462309406561</v>
      </c>
      <c r="H924" s="20">
        <v>0.21292650671606661</v>
      </c>
      <c r="I924" s="20">
        <v>7.924642642782033E-2</v>
      </c>
      <c r="K924" s="20">
        <v>0.24601854042522289</v>
      </c>
      <c r="L924" s="20">
        <v>0.19061833708689421</v>
      </c>
      <c r="N924" s="20">
        <v>0.1953398200990428</v>
      </c>
      <c r="O924" s="20">
        <v>0.12832874355986421</v>
      </c>
      <c r="P924" s="20">
        <v>0.14281151443161491</v>
      </c>
      <c r="Q924" s="20">
        <v>0.18336728431428581</v>
      </c>
      <c r="R924" s="20">
        <v>0.24727303840478351</v>
      </c>
      <c r="S924" s="20">
        <v>0.2323783365407501</v>
      </c>
      <c r="T924" s="20">
        <v>0.1106411135018544</v>
      </c>
      <c r="U924" s="20">
        <v>0.26133053039272808</v>
      </c>
      <c r="V924" s="20">
        <v>0.25190420964902932</v>
      </c>
      <c r="W924" s="20">
        <v>0.2121285470576153</v>
      </c>
      <c r="X924" s="20">
        <v>0.18081274465308639</v>
      </c>
      <c r="Y924" s="20">
        <v>0.29157735541355551</v>
      </c>
      <c r="AA924" s="20">
        <v>0.23734353864004559</v>
      </c>
      <c r="AB924" s="20">
        <v>0.18525995285697011</v>
      </c>
      <c r="AC924" s="20">
        <v>0.23314386454326541</v>
      </c>
      <c r="AD924" s="20">
        <v>0.20723725913326119</v>
      </c>
      <c r="AF924" s="20">
        <v>0.22220247872869489</v>
      </c>
      <c r="AG924" s="20">
        <v>0.20670427544322481</v>
      </c>
      <c r="AI924" s="20">
        <v>0.23960351562365559</v>
      </c>
      <c r="AJ924" s="20">
        <v>0.21765631500391119</v>
      </c>
      <c r="AK924" s="20">
        <v>0.28533301103397513</v>
      </c>
      <c r="AL924" s="20">
        <v>0.14102110506169721</v>
      </c>
      <c r="AM924" s="20">
        <v>0.232271204400921</v>
      </c>
      <c r="AN924" s="20">
        <v>0.2070662532124263</v>
      </c>
      <c r="AO924" s="20">
        <v>0.22923968712013471</v>
      </c>
      <c r="AP924" s="20">
        <v>0.16888046856886879</v>
      </c>
      <c r="AQ924" s="20">
        <v>0.23432050365225129</v>
      </c>
      <c r="AS924" s="20">
        <v>0.21639047407672041</v>
      </c>
      <c r="AT924" s="20">
        <v>0.2498432940473293</v>
      </c>
    </row>
    <row r="925" spans="2:46" ht="29" x14ac:dyDescent="0.35">
      <c r="B925" s="19" t="s">
        <v>351</v>
      </c>
      <c r="C925" s="20">
        <v>0.1658901872010021</v>
      </c>
      <c r="D925" s="20">
        <v>0.26755012284268798</v>
      </c>
      <c r="E925" s="20">
        <v>0.1644510804991183</v>
      </c>
      <c r="F925" s="20">
        <v>0.15659167846642549</v>
      </c>
      <c r="G925" s="20">
        <v>0.15687403712553519</v>
      </c>
      <c r="H925" s="20">
        <v>0.12989538763705491</v>
      </c>
      <c r="I925" s="20">
        <v>0.1478457608007761</v>
      </c>
      <c r="K925" s="20">
        <v>0.1599096645570654</v>
      </c>
      <c r="L925" s="20">
        <v>0.1716140227237036</v>
      </c>
      <c r="N925" s="20">
        <v>8.1134154034349093E-2</v>
      </c>
      <c r="O925" s="20">
        <v>0.1517022686514683</v>
      </c>
      <c r="P925" s="20">
        <v>0.17961592326609879</v>
      </c>
      <c r="Q925" s="20">
        <v>0.19553233088313809</v>
      </c>
      <c r="R925" s="20">
        <v>0.1411511813526326</v>
      </c>
      <c r="S925" s="20">
        <v>0.25764322394341388</v>
      </c>
      <c r="T925" s="20">
        <v>0.24113623715392421</v>
      </c>
      <c r="U925" s="20">
        <v>0.13672933662770409</v>
      </c>
      <c r="V925" s="20">
        <v>0.1418757913917178</v>
      </c>
      <c r="W925" s="20">
        <v>0.18107138032225531</v>
      </c>
      <c r="X925" s="20">
        <v>0.18705827789638879</v>
      </c>
      <c r="Y925" s="20">
        <v>0.14950411198025559</v>
      </c>
      <c r="AA925" s="20">
        <v>0.12939699597301951</v>
      </c>
      <c r="AB925" s="20">
        <v>0.2127653152898536</v>
      </c>
      <c r="AC925" s="20">
        <v>0.14956043745973591</v>
      </c>
      <c r="AD925" s="20">
        <v>0.1967253416375831</v>
      </c>
      <c r="AF925" s="20">
        <v>0.16433877099917429</v>
      </c>
      <c r="AG925" s="20">
        <v>0.16800255664192751</v>
      </c>
      <c r="AI925" s="20">
        <v>0.1852177612663346</v>
      </c>
      <c r="AJ925" s="20">
        <v>0.1640244701010112</v>
      </c>
      <c r="AK925" s="20">
        <v>0.14629424676452241</v>
      </c>
      <c r="AL925" s="20">
        <v>0.25156062102504939</v>
      </c>
      <c r="AM925" s="20">
        <v>0.14372695429777249</v>
      </c>
      <c r="AN925" s="20">
        <v>8.6381094334788758E-2</v>
      </c>
      <c r="AO925" s="20">
        <v>0.14220600256772689</v>
      </c>
      <c r="AP925" s="20">
        <v>0.16679054483433159</v>
      </c>
      <c r="AQ925" s="20">
        <v>0.15532493579794071</v>
      </c>
      <c r="AS925" s="20">
        <v>0.16787531573989359</v>
      </c>
      <c r="AT925" s="20">
        <v>0.1175842668980485</v>
      </c>
    </row>
    <row r="926" spans="2:46" ht="58" x14ac:dyDescent="0.35">
      <c r="B926" s="19" t="s">
        <v>352</v>
      </c>
      <c r="C926" s="20">
        <v>6.0885101919742293E-2</v>
      </c>
      <c r="D926" s="20">
        <v>6.3126779563636479E-2</v>
      </c>
      <c r="E926" s="20">
        <v>7.0548299128192035E-2</v>
      </c>
      <c r="F926" s="20">
        <v>6.826437595697013E-2</v>
      </c>
      <c r="G926" s="20">
        <v>3.06531929753413E-2</v>
      </c>
      <c r="H926" s="20">
        <v>7.3505837736622795E-2</v>
      </c>
      <c r="I926" s="20">
        <v>7.756536298632169E-2</v>
      </c>
      <c r="K926" s="20">
        <v>5.572311776167907E-2</v>
      </c>
      <c r="L926" s="20">
        <v>6.5825531051216302E-2</v>
      </c>
      <c r="N926" s="20">
        <v>9.8931411779638545E-2</v>
      </c>
      <c r="O926" s="20">
        <v>8.2775436310921685E-2</v>
      </c>
      <c r="P926" s="20">
        <v>0.1239728527834391</v>
      </c>
      <c r="Q926" s="20">
        <v>2.8069136428601319E-2</v>
      </c>
      <c r="R926" s="20">
        <v>4.5672202246588557E-2</v>
      </c>
      <c r="S926" s="20">
        <v>5.265331251677579E-2</v>
      </c>
      <c r="T926" s="20">
        <v>5.4179695690873053E-2</v>
      </c>
      <c r="U926" s="20">
        <v>5.398897564152326E-2</v>
      </c>
      <c r="V926" s="20">
        <v>6.0801594811592537E-2</v>
      </c>
      <c r="W926" s="20">
        <v>6.025976501060757E-2</v>
      </c>
      <c r="X926" s="20">
        <v>2.3431531976137471E-2</v>
      </c>
      <c r="Y926" s="20">
        <v>6.197201277483539E-2</v>
      </c>
      <c r="AA926" s="20">
        <v>6.9718601243538694E-2</v>
      </c>
      <c r="AB926" s="20">
        <v>8.4813782732286347E-2</v>
      </c>
      <c r="AC926" s="20">
        <v>4.6210716440317767E-2</v>
      </c>
      <c r="AD926" s="20">
        <v>2.5029026242380421E-2</v>
      </c>
      <c r="AF926" s="20">
        <v>6.1628702883838163E-2</v>
      </c>
      <c r="AG926" s="20">
        <v>6.0216644782168198E-2</v>
      </c>
      <c r="AI926" s="20">
        <v>4.0517996344808321E-2</v>
      </c>
      <c r="AJ926" s="20">
        <v>7.719637575410597E-2</v>
      </c>
      <c r="AK926" s="20">
        <v>0.1039633135888445</v>
      </c>
      <c r="AL926" s="20">
        <v>5.6616885508814219E-2</v>
      </c>
      <c r="AM926" s="20">
        <v>7.5795570591293202E-2</v>
      </c>
      <c r="AN926" s="20">
        <v>0</v>
      </c>
      <c r="AO926" s="20">
        <v>0</v>
      </c>
      <c r="AP926" s="20">
        <v>1.715189405797693E-2</v>
      </c>
      <c r="AQ926" s="20">
        <v>9.6305054884503541E-2</v>
      </c>
      <c r="AS926" s="20">
        <v>6.2045023830077102E-2</v>
      </c>
      <c r="AT926" s="20">
        <v>3.2659677590508723E-2</v>
      </c>
    </row>
    <row r="927" spans="2:46" ht="58" x14ac:dyDescent="0.35">
      <c r="B927" s="19" t="s">
        <v>353</v>
      </c>
      <c r="C927" s="20">
        <v>2.8744384235058758E-2</v>
      </c>
      <c r="D927" s="20">
        <v>5.9233501010035251E-2</v>
      </c>
      <c r="E927" s="20">
        <v>3.0435077518459131E-2</v>
      </c>
      <c r="F927" s="20">
        <v>2.1080552116764011E-2</v>
      </c>
      <c r="G927" s="20">
        <v>3.7361856941421627E-2</v>
      </c>
      <c r="H927" s="20">
        <v>0</v>
      </c>
      <c r="I927" s="20">
        <v>0</v>
      </c>
      <c r="K927" s="20">
        <v>2.9208498851870601E-2</v>
      </c>
      <c r="L927" s="20">
        <v>2.8300189657348089E-2</v>
      </c>
      <c r="N927" s="20">
        <v>3.346840728260847E-2</v>
      </c>
      <c r="O927" s="20">
        <v>0</v>
      </c>
      <c r="P927" s="20">
        <v>0</v>
      </c>
      <c r="Q927" s="20">
        <v>6.2480214691049682E-2</v>
      </c>
      <c r="R927" s="20">
        <v>0</v>
      </c>
      <c r="S927" s="20">
        <v>4.1548525055343677E-2</v>
      </c>
      <c r="T927" s="20">
        <v>3.8920487615802371E-2</v>
      </c>
      <c r="U927" s="20">
        <v>5.187056600777333E-2</v>
      </c>
      <c r="V927" s="20">
        <v>4.6098453931152347E-2</v>
      </c>
      <c r="W927" s="20">
        <v>2.1421871543863959E-2</v>
      </c>
      <c r="X927" s="20">
        <v>0</v>
      </c>
      <c r="Y927" s="20">
        <v>2.6349200053982509E-2</v>
      </c>
      <c r="AA927" s="20">
        <v>2.6415113870427609E-2</v>
      </c>
      <c r="AB927" s="20">
        <v>2.626698214109369E-2</v>
      </c>
      <c r="AC927" s="20">
        <v>1.31949144141263E-2</v>
      </c>
      <c r="AD927" s="20">
        <v>5.595087329835062E-2</v>
      </c>
      <c r="AF927" s="20">
        <v>2.103712427233238E-2</v>
      </c>
      <c r="AG927" s="20">
        <v>4.7568286436053833E-2</v>
      </c>
      <c r="AI927" s="20">
        <v>3.7734034422224047E-2</v>
      </c>
      <c r="AJ927" s="20">
        <v>2.0526985420627371E-2</v>
      </c>
      <c r="AK927" s="20">
        <v>6.4710896848369281E-2</v>
      </c>
      <c r="AL927" s="20">
        <v>1.282739300816133E-2</v>
      </c>
      <c r="AM927" s="20">
        <v>1.6552045810935039E-2</v>
      </c>
      <c r="AN927" s="20">
        <v>0</v>
      </c>
      <c r="AO927" s="20">
        <v>4.6429192783211698E-2</v>
      </c>
      <c r="AP927" s="20">
        <v>4.6991052375079903E-2</v>
      </c>
      <c r="AQ927" s="20">
        <v>4.0456373577463477E-2</v>
      </c>
      <c r="AS927" s="20">
        <v>2.7088816585568661E-2</v>
      </c>
      <c r="AT927" s="20">
        <v>6.9030802653624324E-2</v>
      </c>
    </row>
    <row r="928" spans="2:46" ht="29" x14ac:dyDescent="0.35">
      <c r="B928" s="19" t="s">
        <v>354</v>
      </c>
      <c r="C928" s="20">
        <v>3.3501311771022557E-2</v>
      </c>
      <c r="D928" s="20">
        <v>1.7951249972416209E-2</v>
      </c>
      <c r="E928" s="20">
        <v>1.7634013910896931E-2</v>
      </c>
      <c r="F928" s="20">
        <v>3.245922669935309E-2</v>
      </c>
      <c r="G928" s="20">
        <v>4.6453828212213132E-2</v>
      </c>
      <c r="H928" s="20">
        <v>8.302885626932606E-2</v>
      </c>
      <c r="I928" s="20">
        <v>7.1490713667370767E-2</v>
      </c>
      <c r="K928" s="20">
        <v>3.8272948712070182E-2</v>
      </c>
      <c r="L928" s="20">
        <v>2.8934475952368251E-2</v>
      </c>
      <c r="N928" s="20">
        <v>6.9040983614464632E-2</v>
      </c>
      <c r="O928" s="20">
        <v>4.3860946438778539E-2</v>
      </c>
      <c r="P928" s="20">
        <v>2.718981863436094E-2</v>
      </c>
      <c r="Q928" s="20">
        <v>3.5254655339485567E-2</v>
      </c>
      <c r="R928" s="20">
        <v>0</v>
      </c>
      <c r="S928" s="20">
        <v>7.1179257837382132E-2</v>
      </c>
      <c r="T928" s="20">
        <v>1.8712489409918948E-2</v>
      </c>
      <c r="U928" s="20">
        <v>4.036719737086724E-2</v>
      </c>
      <c r="V928" s="20">
        <v>2.9433891019885399E-2</v>
      </c>
      <c r="W928" s="20">
        <v>3.9911780255361927E-2</v>
      </c>
      <c r="X928" s="20">
        <v>2.4328220726045131E-2</v>
      </c>
      <c r="Y928" s="20">
        <v>1.434349844214677E-2</v>
      </c>
      <c r="AA928" s="20">
        <v>2.3580072469488379E-2</v>
      </c>
      <c r="AB928" s="20">
        <v>2.836274249443525E-2</v>
      </c>
      <c r="AC928" s="20">
        <v>4.5159338864080911E-2</v>
      </c>
      <c r="AD928" s="20">
        <v>4.7240526743758927E-2</v>
      </c>
      <c r="AF928" s="20">
        <v>3.6517137212443852E-2</v>
      </c>
      <c r="AG928" s="20">
        <v>2.69423495958197E-2</v>
      </c>
      <c r="AI928" s="20">
        <v>1.8623801671977899E-2</v>
      </c>
      <c r="AJ928" s="20">
        <v>3.5858695778904777E-2</v>
      </c>
      <c r="AK928" s="20">
        <v>0</v>
      </c>
      <c r="AL928" s="20">
        <v>4.4992513769589119E-2</v>
      </c>
      <c r="AM928" s="20">
        <v>2.2445221006642611E-2</v>
      </c>
      <c r="AN928" s="20">
        <v>9.2725537542136055E-2</v>
      </c>
      <c r="AO928" s="20">
        <v>4.7444541422683111E-2</v>
      </c>
      <c r="AP928" s="20">
        <v>3.0855436209187782E-2</v>
      </c>
      <c r="AQ928" s="20">
        <v>6.0691799049664152E-2</v>
      </c>
      <c r="AS928" s="20">
        <v>3.0552709006552929E-2</v>
      </c>
      <c r="AT928" s="20">
        <v>0.10525231799305659</v>
      </c>
    </row>
    <row r="929" spans="2:46" x14ac:dyDescent="0.35">
      <c r="B929" s="19" t="s">
        <v>197</v>
      </c>
      <c r="C929" s="20">
        <v>3.0656340631284699E-2</v>
      </c>
      <c r="D929" s="20">
        <v>1.5890391823320749E-2</v>
      </c>
      <c r="E929" s="20">
        <v>1.2286026406888299E-2</v>
      </c>
      <c r="F929" s="20">
        <v>4.7629157733138708E-2</v>
      </c>
      <c r="G929" s="20">
        <v>3.1615056372640213E-2</v>
      </c>
      <c r="H929" s="20">
        <v>2.6083337962088199E-2</v>
      </c>
      <c r="I929" s="20">
        <v>7.7778595301795317E-2</v>
      </c>
      <c r="K929" s="20">
        <v>1.494622782941519E-2</v>
      </c>
      <c r="L929" s="20">
        <v>4.5692167276328098E-2</v>
      </c>
      <c r="N929" s="20">
        <v>3.4301038487270313E-2</v>
      </c>
      <c r="O929" s="20">
        <v>0</v>
      </c>
      <c r="P929" s="20">
        <v>5.6139406300995912E-2</v>
      </c>
      <c r="Q929" s="20">
        <v>9.2176626589496199E-2</v>
      </c>
      <c r="R929" s="20">
        <v>2.5530803044031741E-2</v>
      </c>
      <c r="S929" s="20">
        <v>3.136462424765956E-2</v>
      </c>
      <c r="T929" s="20">
        <v>1.9748051181960539E-2</v>
      </c>
      <c r="U929" s="20">
        <v>2.738545589582533E-2</v>
      </c>
      <c r="V929" s="20">
        <v>1.8876977579643749E-2</v>
      </c>
      <c r="W929" s="20">
        <v>3.0714936188109911E-2</v>
      </c>
      <c r="X929" s="20">
        <v>5.6490671649429162E-2</v>
      </c>
      <c r="Y929" s="20">
        <v>1.4670695528967799E-2</v>
      </c>
      <c r="AA929" s="20">
        <v>1.400926488955366E-2</v>
      </c>
      <c r="AB929" s="20">
        <v>2.7127125246520341E-2</v>
      </c>
      <c r="AC929" s="20">
        <v>5.1891645891733493E-2</v>
      </c>
      <c r="AD929" s="20">
        <v>4.0846665354182597E-2</v>
      </c>
      <c r="AF929" s="20">
        <v>3.2363675445101082E-2</v>
      </c>
      <c r="AG929" s="20">
        <v>2.2338848456569631E-2</v>
      </c>
      <c r="AI929" s="20">
        <v>1.0335052938092761E-2</v>
      </c>
      <c r="AJ929" s="20">
        <v>9.4927434741747078E-3</v>
      </c>
      <c r="AK929" s="20">
        <v>4.0976616950336872E-2</v>
      </c>
      <c r="AL929" s="20">
        <v>4.1475836181869043E-2</v>
      </c>
      <c r="AM929" s="20">
        <v>0</v>
      </c>
      <c r="AN929" s="20">
        <v>4.2252404760318232E-2</v>
      </c>
      <c r="AO929" s="20">
        <v>5.8497508852389801E-2</v>
      </c>
      <c r="AP929" s="20">
        <v>0.15853137253301169</v>
      </c>
      <c r="AQ929" s="20">
        <v>2.1069049925688931E-2</v>
      </c>
      <c r="AS929" s="20">
        <v>2.3572088110540689E-2</v>
      </c>
      <c r="AT929" s="20">
        <v>0.20304383643755439</v>
      </c>
    </row>
    <row r="931" spans="2:46" ht="319" x14ac:dyDescent="0.35">
      <c r="B931" s="17" t="s">
        <v>358</v>
      </c>
    </row>
    <row r="932" spans="2:46" ht="29" x14ac:dyDescent="0.35">
      <c r="B932" s="18" t="s">
        <v>20</v>
      </c>
    </row>
    <row r="933" spans="2:46" ht="43.5" x14ac:dyDescent="0.35">
      <c r="B933" s="19" t="s">
        <v>349</v>
      </c>
      <c r="C933" s="20">
        <v>0.45915585961419192</v>
      </c>
      <c r="D933" s="20">
        <v>0.36880750699666981</v>
      </c>
      <c r="E933" s="20">
        <v>0.46852281442594851</v>
      </c>
      <c r="F933" s="20">
        <v>0.46509918700412373</v>
      </c>
      <c r="G933" s="20">
        <v>0.4769372469875558</v>
      </c>
      <c r="H933" s="20">
        <v>0.42738454702437562</v>
      </c>
      <c r="I933" s="20">
        <v>0.46177281136955189</v>
      </c>
      <c r="K933" s="20">
        <v>0.4527445356227805</v>
      </c>
      <c r="L933" s="20">
        <v>0.46529200626799549</v>
      </c>
      <c r="N933" s="20">
        <v>0.37276940297600653</v>
      </c>
      <c r="O933" s="20">
        <v>0.42635974700408258</v>
      </c>
      <c r="P933" s="20">
        <v>0.44931970125576182</v>
      </c>
      <c r="Q933" s="20">
        <v>0.39382911738632798</v>
      </c>
      <c r="R933" s="20">
        <v>0.57047382359292986</v>
      </c>
      <c r="S933" s="20">
        <v>0.36897782029158638</v>
      </c>
      <c r="T933" s="20">
        <v>0.41499923212071071</v>
      </c>
      <c r="U933" s="20">
        <v>0.38237925525805633</v>
      </c>
      <c r="V933" s="20">
        <v>0.5312545796258461</v>
      </c>
      <c r="W933" s="20">
        <v>0.47334943606351731</v>
      </c>
      <c r="X933" s="20">
        <v>0.52584751106624739</v>
      </c>
      <c r="Y933" s="20">
        <v>0.46526814467709587</v>
      </c>
      <c r="AA933" s="20">
        <v>0.50922492161928312</v>
      </c>
      <c r="AB933" s="20">
        <v>0.42377845249230173</v>
      </c>
      <c r="AC933" s="20">
        <v>0.43647639724847342</v>
      </c>
      <c r="AD933" s="20">
        <v>0.43319643977307809</v>
      </c>
      <c r="AF933" s="20">
        <v>0.45880738537800259</v>
      </c>
      <c r="AG933" s="20">
        <v>0.4638748719174402</v>
      </c>
      <c r="AI933" s="20">
        <v>0.46276522019129951</v>
      </c>
      <c r="AJ933" s="20">
        <v>0.49878975116410401</v>
      </c>
      <c r="AK933" s="20">
        <v>0.29244850948621548</v>
      </c>
      <c r="AL933" s="20">
        <v>0.46039779907725692</v>
      </c>
      <c r="AM933" s="20">
        <v>0.47230665444241998</v>
      </c>
      <c r="AN933" s="20">
        <v>0.44860969177846732</v>
      </c>
      <c r="AO933" s="20">
        <v>0.40293280636378281</v>
      </c>
      <c r="AP933" s="20">
        <v>0.5093698378899657</v>
      </c>
      <c r="AQ933" s="20">
        <v>0.39118641387101177</v>
      </c>
      <c r="AS933" s="20">
        <v>0.46981288455787112</v>
      </c>
      <c r="AT933" s="20">
        <v>0.19982887523491619</v>
      </c>
    </row>
    <row r="934" spans="2:46" ht="58" x14ac:dyDescent="0.35">
      <c r="B934" s="19" t="s">
        <v>350</v>
      </c>
      <c r="C934" s="20">
        <v>0.22598120131378269</v>
      </c>
      <c r="D934" s="20">
        <v>0.21948464303324211</v>
      </c>
      <c r="E934" s="20">
        <v>0.25051059185870411</v>
      </c>
      <c r="F934" s="20">
        <v>0.2130839627108938</v>
      </c>
      <c r="G934" s="20">
        <v>0.2035556142444391</v>
      </c>
      <c r="H934" s="20">
        <v>0.23729007758756049</v>
      </c>
      <c r="I934" s="20">
        <v>0.31388451171768628</v>
      </c>
      <c r="K934" s="20">
        <v>0.24673250159568841</v>
      </c>
      <c r="L934" s="20">
        <v>0.2061205575594714</v>
      </c>
      <c r="N934" s="20">
        <v>0.2452573817049914</v>
      </c>
      <c r="O934" s="20">
        <v>0.24202960359034531</v>
      </c>
      <c r="P934" s="20">
        <v>0.19886679836458521</v>
      </c>
      <c r="Q934" s="20">
        <v>0.22193560396900161</v>
      </c>
      <c r="R934" s="20">
        <v>0.19707840062648591</v>
      </c>
      <c r="S934" s="20">
        <v>0.13837685615800649</v>
      </c>
      <c r="T934" s="20">
        <v>0.24809133333611899</v>
      </c>
      <c r="U934" s="20">
        <v>0.35770461054598168</v>
      </c>
      <c r="V934" s="20">
        <v>0.21921077518833479</v>
      </c>
      <c r="W934" s="20">
        <v>0.1147174429244915</v>
      </c>
      <c r="X934" s="20">
        <v>0.31912455996494921</v>
      </c>
      <c r="Y934" s="20">
        <v>0.28402496486531831</v>
      </c>
      <c r="AA934" s="20">
        <v>0.21289144946968699</v>
      </c>
      <c r="AB934" s="20">
        <v>0.23653426471452171</v>
      </c>
      <c r="AC934" s="20">
        <v>0.25264314653871722</v>
      </c>
      <c r="AD934" s="20">
        <v>0.2089109542067335</v>
      </c>
      <c r="AF934" s="20">
        <v>0.213500741760315</v>
      </c>
      <c r="AG934" s="20">
        <v>0.25969797307757297</v>
      </c>
      <c r="AI934" s="20">
        <v>0.23451248394178251</v>
      </c>
      <c r="AJ934" s="20">
        <v>0.26141862639116509</v>
      </c>
      <c r="AK934" s="20">
        <v>0.33948014290162493</v>
      </c>
      <c r="AL934" s="20">
        <v>0.16889135922141141</v>
      </c>
      <c r="AM934" s="20">
        <v>0.24183712931179241</v>
      </c>
      <c r="AN934" s="20">
        <v>0.21285071524664831</v>
      </c>
      <c r="AO934" s="20">
        <v>0.25891498353607217</v>
      </c>
      <c r="AP934" s="20">
        <v>0.10918198572688149</v>
      </c>
      <c r="AQ934" s="20">
        <v>0.1153089827767146</v>
      </c>
      <c r="AS934" s="20">
        <v>0.22732146322530769</v>
      </c>
      <c r="AT934" s="20">
        <v>0.19336740134324351</v>
      </c>
    </row>
    <row r="935" spans="2:46" ht="29" x14ac:dyDescent="0.35">
      <c r="B935" s="19" t="s">
        <v>351</v>
      </c>
      <c r="C935" s="20">
        <v>0.1558524945146586</v>
      </c>
      <c r="D935" s="20">
        <v>0.1887124760300026</v>
      </c>
      <c r="E935" s="20">
        <v>0.1355916882428426</v>
      </c>
      <c r="F935" s="20">
        <v>0.15888146759458549</v>
      </c>
      <c r="G935" s="20">
        <v>0.17461040458754101</v>
      </c>
      <c r="H935" s="20">
        <v>0.12796455910042689</v>
      </c>
      <c r="I935" s="20">
        <v>0.15285196324539099</v>
      </c>
      <c r="K935" s="20">
        <v>0.14983479432217231</v>
      </c>
      <c r="L935" s="20">
        <v>0.1616119119063211</v>
      </c>
      <c r="N935" s="20">
        <v>0.1514867664502669</v>
      </c>
      <c r="O935" s="20">
        <v>0.20440944358654439</v>
      </c>
      <c r="P935" s="20">
        <v>9.9767639315505974E-2</v>
      </c>
      <c r="Q935" s="20">
        <v>0.2180368039594088</v>
      </c>
      <c r="R935" s="20">
        <v>0.12522218031630031</v>
      </c>
      <c r="S935" s="20">
        <v>0.23107255447893141</v>
      </c>
      <c r="T935" s="20">
        <v>0.17024973848700209</v>
      </c>
      <c r="U935" s="20">
        <v>0.13502747742680191</v>
      </c>
      <c r="V935" s="20">
        <v>0.12380299486394079</v>
      </c>
      <c r="W935" s="20">
        <v>0.18028521537780459</v>
      </c>
      <c r="X935" s="20">
        <v>0.10710598680845609</v>
      </c>
      <c r="Y935" s="20">
        <v>0.18008399356902641</v>
      </c>
      <c r="AA935" s="20">
        <v>0.14457711204333051</v>
      </c>
      <c r="AB935" s="20">
        <v>0.14915333106413001</v>
      </c>
      <c r="AC935" s="20">
        <v>0.15934465960476671</v>
      </c>
      <c r="AD935" s="20">
        <v>0.18247352213904511</v>
      </c>
      <c r="AF935" s="20">
        <v>0.167706587131217</v>
      </c>
      <c r="AG935" s="20">
        <v>0.11686530913679261</v>
      </c>
      <c r="AI935" s="20">
        <v>0.2050596558801884</v>
      </c>
      <c r="AJ935" s="20">
        <v>0.1032666493795716</v>
      </c>
      <c r="AK935" s="20">
        <v>0.2053861900910037</v>
      </c>
      <c r="AL935" s="20">
        <v>0.16572450189346191</v>
      </c>
      <c r="AM935" s="20">
        <v>0.14275216186460371</v>
      </c>
      <c r="AN935" s="20">
        <v>0.1310938891854585</v>
      </c>
      <c r="AO935" s="20">
        <v>0.1783031694237254</v>
      </c>
      <c r="AP935" s="20">
        <v>0.15305958034193051</v>
      </c>
      <c r="AQ935" s="20">
        <v>0.25474911803157391</v>
      </c>
      <c r="AS935" s="20">
        <v>0.1579637059636203</v>
      </c>
      <c r="AT935" s="20">
        <v>0.1044784852259818</v>
      </c>
    </row>
    <row r="936" spans="2:46" ht="58" x14ac:dyDescent="0.35">
      <c r="B936" s="19" t="s">
        <v>352</v>
      </c>
      <c r="C936" s="20">
        <v>6.1836531089830463E-2</v>
      </c>
      <c r="D936" s="20">
        <v>0.1091279804622154</v>
      </c>
      <c r="E936" s="20">
        <v>7.2913834692372934E-2</v>
      </c>
      <c r="F936" s="20">
        <v>5.606533099424469E-2</v>
      </c>
      <c r="G936" s="20">
        <v>3.4703185910108812E-2</v>
      </c>
      <c r="H936" s="20">
        <v>0.10078506318940959</v>
      </c>
      <c r="I936" s="20">
        <v>0</v>
      </c>
      <c r="K936" s="20">
        <v>4.9272749614199973E-2</v>
      </c>
      <c r="L936" s="20">
        <v>7.3861068574456776E-2</v>
      </c>
      <c r="N936" s="20">
        <v>6.3187042701455004E-2</v>
      </c>
      <c r="O936" s="20">
        <v>0</v>
      </c>
      <c r="P936" s="20">
        <v>0.1243559529836665</v>
      </c>
      <c r="Q936" s="20">
        <v>3.3532315085047927E-2</v>
      </c>
      <c r="R936" s="20">
        <v>3.3712230619947929E-2</v>
      </c>
      <c r="S936" s="20">
        <v>7.0067165468679818E-2</v>
      </c>
      <c r="T936" s="20">
        <v>7.1954719794317529E-2</v>
      </c>
      <c r="U936" s="20">
        <v>8.3783692541985727E-2</v>
      </c>
      <c r="V936" s="20">
        <v>4.193010744674263E-2</v>
      </c>
      <c r="W936" s="20">
        <v>0.1097158048395464</v>
      </c>
      <c r="X936" s="20">
        <v>2.493241907980057E-2</v>
      </c>
      <c r="Y936" s="20">
        <v>4.3088267368700688E-2</v>
      </c>
      <c r="AA936" s="20">
        <v>7.6362653354689336E-2</v>
      </c>
      <c r="AB936" s="20">
        <v>7.8635534251066647E-2</v>
      </c>
      <c r="AC936" s="20">
        <v>4.3527507000354633E-2</v>
      </c>
      <c r="AD936" s="20">
        <v>3.1795482339752067E-2</v>
      </c>
      <c r="AF936" s="20">
        <v>5.9075235288231352E-2</v>
      </c>
      <c r="AG936" s="20">
        <v>6.9509781226376355E-2</v>
      </c>
      <c r="AI936" s="20">
        <v>6.5857846286354632E-2</v>
      </c>
      <c r="AJ936" s="20">
        <v>7.0368772369921492E-2</v>
      </c>
      <c r="AK936" s="20">
        <v>7.7778986056194335E-2</v>
      </c>
      <c r="AL936" s="20">
        <v>7.3679356890563374E-2</v>
      </c>
      <c r="AM936" s="20">
        <v>4.5041463060356793E-2</v>
      </c>
      <c r="AN936" s="20">
        <v>0.1193363097036573</v>
      </c>
      <c r="AO936" s="20">
        <v>4.5748462898005653E-2</v>
      </c>
      <c r="AP936" s="20">
        <v>1.2964547898778361E-2</v>
      </c>
      <c r="AQ936" s="20">
        <v>7.9604460771238325E-2</v>
      </c>
      <c r="AS936" s="20">
        <v>5.8831295937945997E-2</v>
      </c>
      <c r="AT936" s="20">
        <v>0.13496562419109229</v>
      </c>
    </row>
    <row r="937" spans="2:46" ht="58" x14ac:dyDescent="0.35">
      <c r="B937" s="19" t="s">
        <v>353</v>
      </c>
      <c r="C937" s="20">
        <v>3.1122575663172239E-2</v>
      </c>
      <c r="D937" s="20">
        <v>4.8482704803446242E-2</v>
      </c>
      <c r="E937" s="20">
        <v>4.2224382033769207E-2</v>
      </c>
      <c r="F937" s="20">
        <v>3.2943173714414173E-2</v>
      </c>
      <c r="G937" s="20">
        <v>1.2237405370483231E-2</v>
      </c>
      <c r="H937" s="20">
        <v>2.1320825780002179E-2</v>
      </c>
      <c r="I937" s="20">
        <v>0</v>
      </c>
      <c r="K937" s="20">
        <v>4.3845759475002959E-2</v>
      </c>
      <c r="L937" s="20">
        <v>1.8945477472957831E-2</v>
      </c>
      <c r="N937" s="20">
        <v>6.5318897509547752E-2</v>
      </c>
      <c r="O937" s="20">
        <v>3.9420746658266892E-2</v>
      </c>
      <c r="P937" s="20">
        <v>2.6862659941284759E-2</v>
      </c>
      <c r="Q937" s="20">
        <v>6.3176450640409526E-2</v>
      </c>
      <c r="R937" s="20">
        <v>4.8294537926444628E-2</v>
      </c>
      <c r="S937" s="20">
        <v>8.4414931348174765E-2</v>
      </c>
      <c r="T937" s="20">
        <v>0</v>
      </c>
      <c r="U937" s="20">
        <v>0</v>
      </c>
      <c r="V937" s="20">
        <v>3.593296101238385E-2</v>
      </c>
      <c r="W937" s="20">
        <v>1.0210441728182491E-2</v>
      </c>
      <c r="X937" s="20">
        <v>0</v>
      </c>
      <c r="Y937" s="20">
        <v>1.3191131077712279E-2</v>
      </c>
      <c r="AA937" s="20">
        <v>2.1735003698790081E-2</v>
      </c>
      <c r="AB937" s="20">
        <v>3.1291200476671867E-2</v>
      </c>
      <c r="AC937" s="20">
        <v>3.8053928385482258E-2</v>
      </c>
      <c r="AD937" s="20">
        <v>3.8943485600326108E-2</v>
      </c>
      <c r="AF937" s="20">
        <v>3.3307074584314277E-2</v>
      </c>
      <c r="AG937" s="20">
        <v>2.649522886906502E-2</v>
      </c>
      <c r="AI937" s="20">
        <v>1.0731226987345971E-2</v>
      </c>
      <c r="AJ937" s="20">
        <v>1.5960747725530421E-2</v>
      </c>
      <c r="AK937" s="20">
        <v>4.1734570351336563E-2</v>
      </c>
      <c r="AL937" s="20">
        <v>1.360207927970448E-2</v>
      </c>
      <c r="AM937" s="20">
        <v>5.9889090958511637E-2</v>
      </c>
      <c r="AN937" s="20">
        <v>0</v>
      </c>
      <c r="AO937" s="20">
        <v>2.2634055660599069E-2</v>
      </c>
      <c r="AP937" s="20">
        <v>3.0222396176894518E-2</v>
      </c>
      <c r="AQ937" s="20">
        <v>9.8680398351192813E-2</v>
      </c>
      <c r="AS937" s="20">
        <v>2.8452222261154861E-2</v>
      </c>
      <c r="AT937" s="20">
        <v>9.6102689591011342E-2</v>
      </c>
    </row>
    <row r="938" spans="2:46" ht="29" x14ac:dyDescent="0.35">
      <c r="B938" s="19" t="s">
        <v>354</v>
      </c>
      <c r="C938" s="20">
        <v>3.4792460467373727E-2</v>
      </c>
      <c r="D938" s="20">
        <v>0</v>
      </c>
      <c r="E938" s="20">
        <v>3.0236688746362671E-2</v>
      </c>
      <c r="F938" s="20">
        <v>3.2584970651158847E-2</v>
      </c>
      <c r="G938" s="20">
        <v>4.8541842172455073E-2</v>
      </c>
      <c r="H938" s="20">
        <v>5.4211405665112143E-2</v>
      </c>
      <c r="I938" s="20">
        <v>7.1490713667370767E-2</v>
      </c>
      <c r="K938" s="20">
        <v>4.1044686633245009E-2</v>
      </c>
      <c r="L938" s="20">
        <v>2.8808583078252879E-2</v>
      </c>
      <c r="N938" s="20">
        <v>3.4371841903720023E-2</v>
      </c>
      <c r="O938" s="20">
        <v>8.778045916076084E-2</v>
      </c>
      <c r="P938" s="20">
        <v>5.0474349218759797E-2</v>
      </c>
      <c r="Q938" s="20">
        <v>3.5254655339485567E-2</v>
      </c>
      <c r="R938" s="20">
        <v>0</v>
      </c>
      <c r="S938" s="20">
        <v>9.1408360130791427E-2</v>
      </c>
      <c r="T938" s="20">
        <v>7.4956925079890102E-2</v>
      </c>
      <c r="U938" s="20">
        <v>1.3719508331349E-2</v>
      </c>
      <c r="V938" s="20">
        <v>1.9791622382119942E-2</v>
      </c>
      <c r="W938" s="20">
        <v>5.1483953062518399E-2</v>
      </c>
      <c r="X938" s="20">
        <v>0</v>
      </c>
      <c r="Y938" s="20">
        <v>1.434349844214677E-2</v>
      </c>
      <c r="AA938" s="20">
        <v>2.09300410160543E-2</v>
      </c>
      <c r="AB938" s="20">
        <v>4.297211652303274E-2</v>
      </c>
      <c r="AC938" s="20">
        <v>3.24230206804468E-2</v>
      </c>
      <c r="AD938" s="20">
        <v>5.4896668219302877E-2</v>
      </c>
      <c r="AF938" s="20">
        <v>3.6575372851190682E-2</v>
      </c>
      <c r="AG938" s="20">
        <v>3.1185093929091912E-2</v>
      </c>
      <c r="AI938" s="20">
        <v>1.073851377493612E-2</v>
      </c>
      <c r="AJ938" s="20">
        <v>3.156694307669667E-2</v>
      </c>
      <c r="AK938" s="20">
        <v>2.1098325569557201E-2</v>
      </c>
      <c r="AL938" s="20">
        <v>5.9088720293958723E-2</v>
      </c>
      <c r="AM938" s="20">
        <v>3.8173500362315503E-2</v>
      </c>
      <c r="AN938" s="20">
        <v>4.5856989325450438E-2</v>
      </c>
      <c r="AO938" s="20">
        <v>6.8466298612202256E-2</v>
      </c>
      <c r="AP938" s="20">
        <v>1.441695875792893E-2</v>
      </c>
      <c r="AQ938" s="20">
        <v>6.0470626198268609E-2</v>
      </c>
      <c r="AS938" s="20">
        <v>3.20403538836933E-2</v>
      </c>
      <c r="AT938" s="20">
        <v>0.1017619481816245</v>
      </c>
    </row>
    <row r="939" spans="2:46" x14ac:dyDescent="0.35">
      <c r="B939" s="19" t="s">
        <v>197</v>
      </c>
      <c r="C939" s="20">
        <v>3.1258877336990613E-2</v>
      </c>
      <c r="D939" s="20">
        <v>6.5384688674423971E-2</v>
      </c>
      <c r="E939" s="20">
        <v>0</v>
      </c>
      <c r="F939" s="20">
        <v>4.1341907330579422E-2</v>
      </c>
      <c r="G939" s="20">
        <v>4.9414300727416781E-2</v>
      </c>
      <c r="H939" s="20">
        <v>3.104352165311302E-2</v>
      </c>
      <c r="I939" s="20">
        <v>0</v>
      </c>
      <c r="K939" s="20">
        <v>1.6524972736911149E-2</v>
      </c>
      <c r="L939" s="20">
        <v>4.5360395140544442E-2</v>
      </c>
      <c r="N939" s="20">
        <v>6.7608666754012323E-2</v>
      </c>
      <c r="O939" s="20">
        <v>0</v>
      </c>
      <c r="P939" s="20">
        <v>5.0352898920435589E-2</v>
      </c>
      <c r="Q939" s="20">
        <v>3.4235053620318673E-2</v>
      </c>
      <c r="R939" s="20">
        <v>2.5218826917891249E-2</v>
      </c>
      <c r="S939" s="20">
        <v>1.568231212382978E-2</v>
      </c>
      <c r="T939" s="20">
        <v>1.9748051181960539E-2</v>
      </c>
      <c r="U939" s="20">
        <v>2.738545589582533E-2</v>
      </c>
      <c r="V939" s="20">
        <v>2.807695948063196E-2</v>
      </c>
      <c r="W939" s="20">
        <v>6.0237706003938747E-2</v>
      </c>
      <c r="X939" s="20">
        <v>2.2989523080546661E-2</v>
      </c>
      <c r="Y939" s="20">
        <v>0</v>
      </c>
      <c r="AA939" s="20">
        <v>1.4278818798165669E-2</v>
      </c>
      <c r="AB939" s="20">
        <v>3.7635100478275327E-2</v>
      </c>
      <c r="AC939" s="20">
        <v>3.753134054175894E-2</v>
      </c>
      <c r="AD939" s="20">
        <v>4.9783447721762263E-2</v>
      </c>
      <c r="AF939" s="20">
        <v>3.1027603006728969E-2</v>
      </c>
      <c r="AG939" s="20">
        <v>3.2371741843660817E-2</v>
      </c>
      <c r="AI939" s="20">
        <v>1.0335052938092761E-2</v>
      </c>
      <c r="AJ939" s="20">
        <v>1.8628509893010549E-2</v>
      </c>
      <c r="AK939" s="20">
        <v>2.207327554406785E-2</v>
      </c>
      <c r="AL939" s="20">
        <v>5.8616183343643463E-2</v>
      </c>
      <c r="AM939" s="20">
        <v>0</v>
      </c>
      <c r="AN939" s="20">
        <v>4.2252404760318232E-2</v>
      </c>
      <c r="AO939" s="20">
        <v>2.300022350561275E-2</v>
      </c>
      <c r="AP939" s="20">
        <v>0.1707846932076206</v>
      </c>
      <c r="AQ939" s="20">
        <v>0</v>
      </c>
      <c r="AS939" s="20">
        <v>2.5578074170406771E-2</v>
      </c>
      <c r="AT939" s="20">
        <v>0.16949497623213061</v>
      </c>
    </row>
    <row r="941" spans="2:46" ht="319" x14ac:dyDescent="0.35">
      <c r="B941" s="17" t="s">
        <v>359</v>
      </c>
    </row>
    <row r="942" spans="2:46" ht="29" x14ac:dyDescent="0.35">
      <c r="B942" s="18" t="s">
        <v>20</v>
      </c>
    </row>
    <row r="943" spans="2:46" ht="43.5" x14ac:dyDescent="0.35">
      <c r="B943" s="19" t="s">
        <v>349</v>
      </c>
      <c r="C943" s="20">
        <v>0.43385328344529428</v>
      </c>
      <c r="D943" s="20">
        <v>0.34514566974005129</v>
      </c>
      <c r="E943" s="20">
        <v>0.4465394511759056</v>
      </c>
      <c r="F943" s="20">
        <v>0.39896840268393191</v>
      </c>
      <c r="G943" s="20">
        <v>0.47644464666488129</v>
      </c>
      <c r="H943" s="20">
        <v>0.49652573787285709</v>
      </c>
      <c r="I943" s="20">
        <v>0.53921271078673805</v>
      </c>
      <c r="K943" s="20">
        <v>0.44654031965411678</v>
      </c>
      <c r="L943" s="20">
        <v>0.42171078138429408</v>
      </c>
      <c r="N943" s="20">
        <v>0.35424665298712882</v>
      </c>
      <c r="O943" s="20">
        <v>0.55430401733577706</v>
      </c>
      <c r="P943" s="20">
        <v>0.46933160326362949</v>
      </c>
      <c r="Q943" s="20">
        <v>0.43844680640343098</v>
      </c>
      <c r="R943" s="20">
        <v>0.52783884508761958</v>
      </c>
      <c r="S943" s="20">
        <v>0.38558267979584021</v>
      </c>
      <c r="T943" s="20">
        <v>0.28877839288633261</v>
      </c>
      <c r="U943" s="20">
        <v>0.35941446331710702</v>
      </c>
      <c r="V943" s="20">
        <v>0.42152757458912021</v>
      </c>
      <c r="W943" s="20">
        <v>0.46827143603508148</v>
      </c>
      <c r="X943" s="20">
        <v>0.55223930916984265</v>
      </c>
      <c r="Y943" s="20">
        <v>0.46529020748713362</v>
      </c>
      <c r="AA943" s="20">
        <v>0.48175106593114603</v>
      </c>
      <c r="AB943" s="20">
        <v>0.3603023422695914</v>
      </c>
      <c r="AC943" s="20">
        <v>0.47223624848647727</v>
      </c>
      <c r="AD943" s="20">
        <v>0.39169633955144761</v>
      </c>
      <c r="AF943" s="20">
        <v>0.44772713944912068</v>
      </c>
      <c r="AG943" s="20">
        <v>0.40433636453188132</v>
      </c>
      <c r="AI943" s="20">
        <v>0.40558290270679642</v>
      </c>
      <c r="AJ943" s="20">
        <v>0.48027214484044761</v>
      </c>
      <c r="AK943" s="20">
        <v>0.2462226447167743</v>
      </c>
      <c r="AL943" s="20">
        <v>0.40939049561618912</v>
      </c>
      <c r="AM943" s="20">
        <v>0.45805148782364757</v>
      </c>
      <c r="AN943" s="20">
        <v>0.44532383222453892</v>
      </c>
      <c r="AO943" s="20">
        <v>0.51471164888372556</v>
      </c>
      <c r="AP943" s="20">
        <v>0.44439155734061919</v>
      </c>
      <c r="AQ943" s="20">
        <v>0.34942194222559342</v>
      </c>
      <c r="AS943" s="20">
        <v>0.43953484516333441</v>
      </c>
      <c r="AT943" s="20">
        <v>0.2955987260345086</v>
      </c>
    </row>
    <row r="944" spans="2:46" ht="58" x14ac:dyDescent="0.35">
      <c r="B944" s="19" t="s">
        <v>350</v>
      </c>
      <c r="C944" s="20">
        <v>0.26916376322540031</v>
      </c>
      <c r="D944" s="20">
        <v>0.38395073441263827</v>
      </c>
      <c r="E944" s="20">
        <v>0.26633053156835518</v>
      </c>
      <c r="F944" s="20">
        <v>0.26265997534865287</v>
      </c>
      <c r="G944" s="20">
        <v>0.25365816443221262</v>
      </c>
      <c r="H944" s="20">
        <v>0.2397002405960143</v>
      </c>
      <c r="I944" s="20">
        <v>0.22709218722859639</v>
      </c>
      <c r="K944" s="20">
        <v>0.26307209056361319</v>
      </c>
      <c r="L944" s="20">
        <v>0.27499397814976928</v>
      </c>
      <c r="N944" s="20">
        <v>0.24156244102534469</v>
      </c>
      <c r="O944" s="20">
        <v>0.15896304546959911</v>
      </c>
      <c r="P944" s="20">
        <v>0.25889356473875591</v>
      </c>
      <c r="Q944" s="20">
        <v>0.2485829052299785</v>
      </c>
      <c r="R944" s="20">
        <v>0.2103265997204864</v>
      </c>
      <c r="S944" s="20">
        <v>0.24417906594705471</v>
      </c>
      <c r="T944" s="20">
        <v>0.40661499476644569</v>
      </c>
      <c r="U944" s="20">
        <v>0.34912908137876408</v>
      </c>
      <c r="V944" s="20">
        <v>0.27379843005987198</v>
      </c>
      <c r="W944" s="20">
        <v>0.26042317196458042</v>
      </c>
      <c r="X944" s="20">
        <v>0.20116294319607109</v>
      </c>
      <c r="Y944" s="20">
        <v>0.2968154062693672</v>
      </c>
      <c r="AA944" s="20">
        <v>0.2517896976488514</v>
      </c>
      <c r="AB944" s="20">
        <v>0.28669727759263908</v>
      </c>
      <c r="AC944" s="20">
        <v>0.24072199602342059</v>
      </c>
      <c r="AD944" s="20">
        <v>0.31779137637471061</v>
      </c>
      <c r="AF944" s="20">
        <v>0.25310662210186752</v>
      </c>
      <c r="AG944" s="20">
        <v>0.31215411640864099</v>
      </c>
      <c r="AI944" s="20">
        <v>0.34272122767452362</v>
      </c>
      <c r="AJ944" s="20">
        <v>0.23693139388310969</v>
      </c>
      <c r="AK944" s="20">
        <v>0.38312773493922808</v>
      </c>
      <c r="AL944" s="20">
        <v>0.28890459026059451</v>
      </c>
      <c r="AM944" s="20">
        <v>0.28476818722373198</v>
      </c>
      <c r="AN944" s="20">
        <v>0.24591592239362861</v>
      </c>
      <c r="AO944" s="20">
        <v>0.21280248541404309</v>
      </c>
      <c r="AP944" s="20">
        <v>0.13584727465915661</v>
      </c>
      <c r="AQ944" s="20">
        <v>0.3201886645718191</v>
      </c>
      <c r="AS944" s="20">
        <v>0.26941208680545392</v>
      </c>
      <c r="AT944" s="20">
        <v>0.26312108194184453</v>
      </c>
    </row>
    <row r="945" spans="2:46" ht="29" x14ac:dyDescent="0.35">
      <c r="B945" s="19" t="s">
        <v>351</v>
      </c>
      <c r="C945" s="20">
        <v>0.14020580769230059</v>
      </c>
      <c r="D945" s="20">
        <v>0.12831100855103461</v>
      </c>
      <c r="E945" s="20">
        <v>0.13877865284246671</v>
      </c>
      <c r="F945" s="20">
        <v>0.16762572112546831</v>
      </c>
      <c r="G945" s="20">
        <v>0.1324474008698486</v>
      </c>
      <c r="H945" s="20">
        <v>7.8567147180595848E-2</v>
      </c>
      <c r="I945" s="20">
        <v>0</v>
      </c>
      <c r="K945" s="20">
        <v>0.1463717479986682</v>
      </c>
      <c r="L945" s="20">
        <v>0.1343045127290208</v>
      </c>
      <c r="N945" s="20">
        <v>0.16363731439841711</v>
      </c>
      <c r="O945" s="20">
        <v>0.20395750088370229</v>
      </c>
      <c r="P945" s="20">
        <v>7.3077056883244923E-2</v>
      </c>
      <c r="Q945" s="20">
        <v>0.15358002698136761</v>
      </c>
      <c r="R945" s="20">
        <v>0.13273025177816511</v>
      </c>
      <c r="S945" s="20">
        <v>0.11663365218046159</v>
      </c>
      <c r="T945" s="20">
        <v>0.18580373967657329</v>
      </c>
      <c r="U945" s="20">
        <v>0.16956991010596431</v>
      </c>
      <c r="V945" s="20">
        <v>0.14419503489605431</v>
      </c>
      <c r="W945" s="20">
        <v>0.1009887870594129</v>
      </c>
      <c r="X945" s="20">
        <v>0.1751383123251635</v>
      </c>
      <c r="Y945" s="20">
        <v>0.1177388808026958</v>
      </c>
      <c r="AA945" s="20">
        <v>0.12684765517569219</v>
      </c>
      <c r="AB945" s="20">
        <v>0.16581939325706821</v>
      </c>
      <c r="AC945" s="20">
        <v>0.1456637526625808</v>
      </c>
      <c r="AD945" s="20">
        <v>0.1205294764513393</v>
      </c>
      <c r="AF945" s="20">
        <v>0.1461382502019942</v>
      </c>
      <c r="AG945" s="20">
        <v>0.1240800481564667</v>
      </c>
      <c r="AI945" s="20">
        <v>0.1332969782513401</v>
      </c>
      <c r="AJ945" s="20">
        <v>0.13869414039545569</v>
      </c>
      <c r="AK945" s="20">
        <v>0.20679602287549489</v>
      </c>
      <c r="AL945" s="20">
        <v>0.13012114563923149</v>
      </c>
      <c r="AM945" s="20">
        <v>0.1205478185245597</v>
      </c>
      <c r="AN945" s="20">
        <v>0.13167799446165759</v>
      </c>
      <c r="AO945" s="20">
        <v>8.5592800442911912E-2</v>
      </c>
      <c r="AP945" s="20">
        <v>0.1541587975182076</v>
      </c>
      <c r="AQ945" s="20">
        <v>0.19486330603605601</v>
      </c>
      <c r="AS945" s="20">
        <v>0.14302055560909929</v>
      </c>
      <c r="AT945" s="20">
        <v>7.1712012012091444E-2</v>
      </c>
    </row>
    <row r="946" spans="2:46" ht="58" x14ac:dyDescent="0.35">
      <c r="B946" s="19" t="s">
        <v>352</v>
      </c>
      <c r="C946" s="20">
        <v>6.4207783714236175E-2</v>
      </c>
      <c r="D946" s="20">
        <v>3.1050642267333041E-2</v>
      </c>
      <c r="E946" s="20">
        <v>8.2278818915893032E-2</v>
      </c>
      <c r="F946" s="20">
        <v>5.6362419343190383E-2</v>
      </c>
      <c r="G946" s="20">
        <v>5.3636082293726593E-2</v>
      </c>
      <c r="H946" s="20">
        <v>9.7771992198116164E-2</v>
      </c>
      <c r="I946" s="20">
        <v>7.756536298632169E-2</v>
      </c>
      <c r="K946" s="20">
        <v>7.3234830589568048E-2</v>
      </c>
      <c r="L946" s="20">
        <v>5.5568182353893367E-2</v>
      </c>
      <c r="N946" s="20">
        <v>8.4867199654918971E-2</v>
      </c>
      <c r="O946" s="20">
        <v>8.2775436310921685E-2</v>
      </c>
      <c r="P946" s="20">
        <v>0.1205619316835484</v>
      </c>
      <c r="Q946" s="20">
        <v>2.672410178500928E-2</v>
      </c>
      <c r="R946" s="20">
        <v>9.3025579895504681E-2</v>
      </c>
      <c r="S946" s="20">
        <v>0.10642377367422361</v>
      </c>
      <c r="T946" s="20">
        <v>5.6500410827755393E-2</v>
      </c>
      <c r="U946" s="20">
        <v>2.696564123681602E-2</v>
      </c>
      <c r="V946" s="20">
        <v>5.1301142880580262E-2</v>
      </c>
      <c r="W946" s="20">
        <v>4.9903465027565097E-2</v>
      </c>
      <c r="X946" s="20">
        <v>0</v>
      </c>
      <c r="Y946" s="20">
        <v>7.8582281359272768E-2</v>
      </c>
      <c r="AA946" s="20">
        <v>7.6634334948895474E-2</v>
      </c>
      <c r="AB946" s="20">
        <v>6.8796444367332621E-2</v>
      </c>
      <c r="AC946" s="20">
        <v>5.1943461416799529E-2</v>
      </c>
      <c r="AD946" s="20">
        <v>4.8160020089046143E-2</v>
      </c>
      <c r="AF946" s="20">
        <v>6.4149437346513308E-2</v>
      </c>
      <c r="AG946" s="20">
        <v>6.0688890289696262E-2</v>
      </c>
      <c r="AI946" s="20">
        <v>5.96344141829417E-2</v>
      </c>
      <c r="AJ946" s="20">
        <v>7.1072043883376568E-2</v>
      </c>
      <c r="AK946" s="20">
        <v>7.9172460418499194E-2</v>
      </c>
      <c r="AL946" s="20">
        <v>5.6803212064043783E-2</v>
      </c>
      <c r="AM946" s="20">
        <v>7.5656428229309763E-2</v>
      </c>
      <c r="AN946" s="20">
        <v>0</v>
      </c>
      <c r="AO946" s="20">
        <v>2.3795137122612629E-2</v>
      </c>
      <c r="AP946" s="20">
        <v>4.9775777633329632E-2</v>
      </c>
      <c r="AQ946" s="20">
        <v>9.4547131690175368E-2</v>
      </c>
      <c r="AS946" s="20">
        <v>6.5640299513688716E-2</v>
      </c>
      <c r="AT946" s="20">
        <v>2.9349086816090539E-2</v>
      </c>
    </row>
    <row r="947" spans="2:46" ht="58" x14ac:dyDescent="0.35">
      <c r="B947" s="19" t="s">
        <v>353</v>
      </c>
      <c r="C947" s="20">
        <v>2.76865676747255E-2</v>
      </c>
      <c r="D947" s="20">
        <v>4.6049928759790699E-2</v>
      </c>
      <c r="E947" s="20">
        <v>2.6725221683800069E-2</v>
      </c>
      <c r="F947" s="20">
        <v>3.6327474622668172E-2</v>
      </c>
      <c r="G947" s="20">
        <v>1.8630101795047111E-2</v>
      </c>
      <c r="H947" s="20">
        <v>0</v>
      </c>
      <c r="I947" s="20">
        <v>0</v>
      </c>
      <c r="K947" s="20">
        <v>3.003925691133217E-2</v>
      </c>
      <c r="L947" s="20">
        <v>2.5434857075482209E-2</v>
      </c>
      <c r="N947" s="20">
        <v>4.9382475383795109E-2</v>
      </c>
      <c r="O947" s="20">
        <v>0</v>
      </c>
      <c r="P947" s="20">
        <v>0</v>
      </c>
      <c r="Q947" s="20">
        <v>3.1958979456241293E-2</v>
      </c>
      <c r="R947" s="20">
        <v>2.3051289614271619E-2</v>
      </c>
      <c r="S947" s="20">
        <v>2.781973565257043E-2</v>
      </c>
      <c r="T947" s="20">
        <v>1.9020178168686491E-2</v>
      </c>
      <c r="U947" s="20">
        <v>2.7615690798450922E-2</v>
      </c>
      <c r="V947" s="20">
        <v>5.455556799793769E-2</v>
      </c>
      <c r="W947" s="20">
        <v>3.0507401306381309E-2</v>
      </c>
      <c r="X947" s="20">
        <v>0</v>
      </c>
      <c r="Y947" s="20">
        <v>1.255903011041617E-2</v>
      </c>
      <c r="AA947" s="20">
        <v>2.4491530366927718E-2</v>
      </c>
      <c r="AB947" s="20">
        <v>3.8395015365837191E-2</v>
      </c>
      <c r="AC947" s="20">
        <v>2.4761132496853348E-2</v>
      </c>
      <c r="AD947" s="20">
        <v>2.3186427939164402E-2</v>
      </c>
      <c r="AF947" s="20">
        <v>2.31697638571015E-2</v>
      </c>
      <c r="AG947" s="20">
        <v>3.8913679107554562E-2</v>
      </c>
      <c r="AI947" s="20">
        <v>2.9805622574327461E-2</v>
      </c>
      <c r="AJ947" s="20">
        <v>3.9834994219120727E-2</v>
      </c>
      <c r="AK947" s="20">
        <v>2.1807552071013949E-2</v>
      </c>
      <c r="AL947" s="20">
        <v>2.7847256110013069E-2</v>
      </c>
      <c r="AM947" s="20">
        <v>1.601694410446191E-2</v>
      </c>
      <c r="AN947" s="20">
        <v>4.2104308617720611E-2</v>
      </c>
      <c r="AO947" s="20">
        <v>2.2634055660599069E-2</v>
      </c>
      <c r="AP947" s="20">
        <v>3.104963889487283E-2</v>
      </c>
      <c r="AQ947" s="20">
        <v>0</v>
      </c>
      <c r="AS947" s="20">
        <v>2.46819090499849E-2</v>
      </c>
      <c r="AT947" s="20">
        <v>0.1008016316218452</v>
      </c>
    </row>
    <row r="948" spans="2:46" ht="29" x14ac:dyDescent="0.35">
      <c r="B948" s="19" t="s">
        <v>354</v>
      </c>
      <c r="C948" s="20">
        <v>3.2551419870813607E-2</v>
      </c>
      <c r="D948" s="20">
        <v>3.4296920155522069E-2</v>
      </c>
      <c r="E948" s="20">
        <v>1.3167277704043001E-2</v>
      </c>
      <c r="F948" s="20">
        <v>3.6675601766924852E-2</v>
      </c>
      <c r="G948" s="20">
        <v>4.1334326096036933E-2</v>
      </c>
      <c r="H948" s="20">
        <v>5.6391360499303538E-2</v>
      </c>
      <c r="I948" s="20">
        <v>8.4639025330973075E-2</v>
      </c>
      <c r="K948" s="20">
        <v>2.154705504868288E-2</v>
      </c>
      <c r="L948" s="20">
        <v>4.3083471670255898E-2</v>
      </c>
      <c r="N948" s="20">
        <v>6.9787573641680423E-2</v>
      </c>
      <c r="O948" s="20">
        <v>0</v>
      </c>
      <c r="P948" s="20">
        <v>2.718981863436094E-2</v>
      </c>
      <c r="Q948" s="20">
        <v>3.121747118416824E-2</v>
      </c>
      <c r="R948" s="20">
        <v>0</v>
      </c>
      <c r="S948" s="20">
        <v>4.5287394678488732E-2</v>
      </c>
      <c r="T948" s="20">
        <v>2.3534232492245861E-2</v>
      </c>
      <c r="U948" s="20">
        <v>2.5726087282969271E-2</v>
      </c>
      <c r="V948" s="20">
        <v>2.7096937061430921E-2</v>
      </c>
      <c r="W948" s="20">
        <v>6.088652876304352E-2</v>
      </c>
      <c r="X948" s="20">
        <v>4.8027903332785157E-2</v>
      </c>
      <c r="Y948" s="20">
        <v>1.434349844214677E-2</v>
      </c>
      <c r="AA948" s="20">
        <v>1.7274890126521759E-2</v>
      </c>
      <c r="AB948" s="20">
        <v>4.2926993071802623E-2</v>
      </c>
      <c r="AC948" s="20">
        <v>3.3061081008356273E-2</v>
      </c>
      <c r="AD948" s="20">
        <v>4.8995556217258887E-2</v>
      </c>
      <c r="AF948" s="20">
        <v>3.1024371593782539E-2</v>
      </c>
      <c r="AG948" s="20">
        <v>3.2501388749613988E-2</v>
      </c>
      <c r="AI948" s="20">
        <v>0</v>
      </c>
      <c r="AJ948" s="20">
        <v>1.92122380560578E-2</v>
      </c>
      <c r="AK948" s="20">
        <v>4.2648752349022843E-2</v>
      </c>
      <c r="AL948" s="20">
        <v>7.2919088771792123E-2</v>
      </c>
      <c r="AM948" s="20">
        <v>2.9960713349514119E-2</v>
      </c>
      <c r="AN948" s="20">
        <v>9.2725537542136055E-2</v>
      </c>
      <c r="AO948" s="20">
        <v>4.7444541422683111E-2</v>
      </c>
      <c r="AP948" s="20">
        <v>4.3537481321642722E-2</v>
      </c>
      <c r="AQ948" s="20">
        <v>4.0978955476356223E-2</v>
      </c>
      <c r="AS948" s="20">
        <v>3.1015658454213831E-2</v>
      </c>
      <c r="AT948" s="20">
        <v>6.9922485341489274E-2</v>
      </c>
    </row>
    <row r="949" spans="2:46" x14ac:dyDescent="0.35">
      <c r="B949" s="19" t="s">
        <v>197</v>
      </c>
      <c r="C949" s="20">
        <v>3.233137437722966E-2</v>
      </c>
      <c r="D949" s="20">
        <v>3.1195096113630021E-2</v>
      </c>
      <c r="E949" s="20">
        <v>2.6180046109536389E-2</v>
      </c>
      <c r="F949" s="20">
        <v>4.1380405109163583E-2</v>
      </c>
      <c r="G949" s="20">
        <v>2.384927784824676E-2</v>
      </c>
      <c r="H949" s="20">
        <v>3.104352165311302E-2</v>
      </c>
      <c r="I949" s="20">
        <v>7.1490713667370767E-2</v>
      </c>
      <c r="K949" s="20">
        <v>1.9194699234018689E-2</v>
      </c>
      <c r="L949" s="20">
        <v>4.4904216637284319E-2</v>
      </c>
      <c r="N949" s="20">
        <v>3.6516342908714812E-2</v>
      </c>
      <c r="O949" s="20">
        <v>0</v>
      </c>
      <c r="P949" s="20">
        <v>5.0946024796460043E-2</v>
      </c>
      <c r="Q949" s="20">
        <v>6.9489708959804247E-2</v>
      </c>
      <c r="R949" s="20">
        <v>1.3027433903952579E-2</v>
      </c>
      <c r="S949" s="20">
        <v>7.4073698071360938E-2</v>
      </c>
      <c r="T949" s="20">
        <v>1.9748051181960539E-2</v>
      </c>
      <c r="U949" s="20">
        <v>4.1579125879928347E-2</v>
      </c>
      <c r="V949" s="20">
        <v>2.7525312515004709E-2</v>
      </c>
      <c r="W949" s="20">
        <v>2.9019209843934909E-2</v>
      </c>
      <c r="X949" s="20">
        <v>2.3431531976137471E-2</v>
      </c>
      <c r="Y949" s="20">
        <v>1.4670695528967799E-2</v>
      </c>
      <c r="AA949" s="20">
        <v>2.121082580196558E-2</v>
      </c>
      <c r="AB949" s="20">
        <v>3.7062534075728959E-2</v>
      </c>
      <c r="AC949" s="20">
        <v>3.1612327905511918E-2</v>
      </c>
      <c r="AD949" s="20">
        <v>4.9640803377033263E-2</v>
      </c>
      <c r="AF949" s="20">
        <v>3.4684415449620212E-2</v>
      </c>
      <c r="AG949" s="20">
        <v>2.7325512756146211E-2</v>
      </c>
      <c r="AI949" s="20">
        <v>2.895885461007066E-2</v>
      </c>
      <c r="AJ949" s="20">
        <v>1.398304472243187E-2</v>
      </c>
      <c r="AK949" s="20">
        <v>2.0224832629966619E-2</v>
      </c>
      <c r="AL949" s="20">
        <v>1.401421153813592E-2</v>
      </c>
      <c r="AM949" s="20">
        <v>1.499842074477487E-2</v>
      </c>
      <c r="AN949" s="20">
        <v>4.2252404760318232E-2</v>
      </c>
      <c r="AO949" s="20">
        <v>9.3019331053424512E-2</v>
      </c>
      <c r="AP949" s="20">
        <v>0.1412394726321716</v>
      </c>
      <c r="AQ949" s="20">
        <v>0</v>
      </c>
      <c r="AS949" s="20">
        <v>2.6694645404225059E-2</v>
      </c>
      <c r="AT949" s="20">
        <v>0.16949497623213061</v>
      </c>
    </row>
    <row r="951" spans="2:46" ht="304.5" x14ac:dyDescent="0.35">
      <c r="B951" s="17" t="s">
        <v>360</v>
      </c>
    </row>
    <row r="952" spans="2:46" ht="29" x14ac:dyDescent="0.35">
      <c r="B952" s="18" t="s">
        <v>20</v>
      </c>
    </row>
    <row r="953" spans="2:46" ht="43.5" x14ac:dyDescent="0.35">
      <c r="B953" s="19" t="s">
        <v>349</v>
      </c>
      <c r="C953" s="20">
        <v>0.45061389078836189</v>
      </c>
      <c r="D953" s="20">
        <v>0.34103481156400228</v>
      </c>
      <c r="E953" s="20">
        <v>0.42591197504303352</v>
      </c>
      <c r="F953" s="20">
        <v>0.46580994362087441</v>
      </c>
      <c r="G953" s="20">
        <v>0.47060132308578778</v>
      </c>
      <c r="H953" s="20">
        <v>0.50328002301500974</v>
      </c>
      <c r="I953" s="20">
        <v>0.62385173611771116</v>
      </c>
      <c r="K953" s="20">
        <v>0.46971756007569992</v>
      </c>
      <c r="L953" s="20">
        <v>0.43233016085521508</v>
      </c>
      <c r="N953" s="20">
        <v>0.43749672549708962</v>
      </c>
      <c r="O953" s="20">
        <v>0.42908189685062809</v>
      </c>
      <c r="P953" s="20">
        <v>0.49625662242559759</v>
      </c>
      <c r="Q953" s="20">
        <v>0.37534003173866121</v>
      </c>
      <c r="R953" s="20">
        <v>0.59189892237590314</v>
      </c>
      <c r="S953" s="20">
        <v>0.37838937871762451</v>
      </c>
      <c r="T953" s="20">
        <v>0.34595611325262721</v>
      </c>
      <c r="U953" s="20">
        <v>0.38062150898000041</v>
      </c>
      <c r="V953" s="20">
        <v>0.48763770488615821</v>
      </c>
      <c r="W953" s="20">
        <v>0.42439604345895399</v>
      </c>
      <c r="X953" s="20">
        <v>0.4997602759972728</v>
      </c>
      <c r="Y953" s="20">
        <v>0.47030221565245028</v>
      </c>
      <c r="AA953" s="20">
        <v>0.44027166439949178</v>
      </c>
      <c r="AB953" s="20">
        <v>0.39026988112459021</v>
      </c>
      <c r="AC953" s="20">
        <v>0.53850146095428086</v>
      </c>
      <c r="AD953" s="20">
        <v>0.44924208065537641</v>
      </c>
      <c r="AF953" s="20">
        <v>0.46293287888142087</v>
      </c>
      <c r="AG953" s="20">
        <v>0.42509214500536979</v>
      </c>
      <c r="AI953" s="20">
        <v>0.44928550070825618</v>
      </c>
      <c r="AJ953" s="20">
        <v>0.50765423103923624</v>
      </c>
      <c r="AK953" s="20">
        <v>0.3463571444159404</v>
      </c>
      <c r="AL953" s="20">
        <v>0.36408317046125882</v>
      </c>
      <c r="AM953" s="20">
        <v>0.50264829539986922</v>
      </c>
      <c r="AN953" s="20">
        <v>0.44645393841245129</v>
      </c>
      <c r="AO953" s="20">
        <v>0.42370939022740062</v>
      </c>
      <c r="AP953" s="20">
        <v>0.46435208275617001</v>
      </c>
      <c r="AQ953" s="20">
        <v>0.29389805376662798</v>
      </c>
      <c r="AS953" s="20">
        <v>0.46209619005563668</v>
      </c>
      <c r="AT953" s="20">
        <v>0.17120476315102789</v>
      </c>
    </row>
    <row r="954" spans="2:46" ht="58" x14ac:dyDescent="0.35">
      <c r="B954" s="19" t="s">
        <v>350</v>
      </c>
      <c r="C954" s="20">
        <v>0.23233660997230959</v>
      </c>
      <c r="D954" s="20">
        <v>0.31739102552905629</v>
      </c>
      <c r="E954" s="20">
        <v>0.27976426848913372</v>
      </c>
      <c r="F954" s="20">
        <v>0.20678192825085909</v>
      </c>
      <c r="G954" s="20">
        <v>0.19687133630878781</v>
      </c>
      <c r="H954" s="20">
        <v>0.23737912782649651</v>
      </c>
      <c r="I954" s="20">
        <v>0</v>
      </c>
      <c r="K954" s="20">
        <v>0.24877174084076689</v>
      </c>
      <c r="L954" s="20">
        <v>0.2166068834106189</v>
      </c>
      <c r="N954" s="20">
        <v>0.16204200703065991</v>
      </c>
      <c r="O954" s="20">
        <v>0.27911349796823631</v>
      </c>
      <c r="P954" s="20">
        <v>0.24709739487551771</v>
      </c>
      <c r="Q954" s="20">
        <v>0.33167330051256888</v>
      </c>
      <c r="R954" s="20">
        <v>0.184869138210358</v>
      </c>
      <c r="S954" s="20">
        <v>0.16144650764098059</v>
      </c>
      <c r="T954" s="20">
        <v>0.31634938952206082</v>
      </c>
      <c r="U954" s="20">
        <v>0.2731546968658185</v>
      </c>
      <c r="V954" s="20">
        <v>0.22733029228013721</v>
      </c>
      <c r="W954" s="20">
        <v>0.24303633225824481</v>
      </c>
      <c r="X954" s="20">
        <v>0.29282402225238158</v>
      </c>
      <c r="Y954" s="20">
        <v>0.19592507240882029</v>
      </c>
      <c r="AA954" s="20">
        <v>0.25726178365191021</v>
      </c>
      <c r="AB954" s="20">
        <v>0.22604798642736121</v>
      </c>
      <c r="AC954" s="20">
        <v>0.21186554715582229</v>
      </c>
      <c r="AD954" s="20">
        <v>0.2146196516585395</v>
      </c>
      <c r="AF954" s="20">
        <v>0.22781931418652049</v>
      </c>
      <c r="AG954" s="20">
        <v>0.2472544840779661</v>
      </c>
      <c r="AI954" s="20">
        <v>0.31187326428237983</v>
      </c>
      <c r="AJ954" s="20">
        <v>0.22816301033585809</v>
      </c>
      <c r="AK954" s="20">
        <v>0.17475394631646729</v>
      </c>
      <c r="AL954" s="20">
        <v>0.25527722842229472</v>
      </c>
      <c r="AM954" s="20">
        <v>0.25679637730337079</v>
      </c>
      <c r="AN954" s="20">
        <v>0.16813792039597861</v>
      </c>
      <c r="AO954" s="20">
        <v>0.1996728543961227</v>
      </c>
      <c r="AP954" s="20">
        <v>0.1096411819402566</v>
      </c>
      <c r="AQ954" s="20">
        <v>0.27207672298938268</v>
      </c>
      <c r="AS954" s="20">
        <v>0.2299558437282887</v>
      </c>
      <c r="AT954" s="20">
        <v>0.29026993881753249</v>
      </c>
    </row>
    <row r="955" spans="2:46" ht="29" x14ac:dyDescent="0.35">
      <c r="B955" s="19" t="s">
        <v>351</v>
      </c>
      <c r="C955" s="20">
        <v>0.1459455866069681</v>
      </c>
      <c r="D955" s="20">
        <v>0.15667294300236839</v>
      </c>
      <c r="E955" s="20">
        <v>0.15552502157180109</v>
      </c>
      <c r="F955" s="20">
        <v>0.14559463320747329</v>
      </c>
      <c r="G955" s="20">
        <v>0.1338699603610449</v>
      </c>
      <c r="H955" s="20">
        <v>9.8640108264563403E-2</v>
      </c>
      <c r="I955" s="20">
        <v>0.22709218722859639</v>
      </c>
      <c r="K955" s="20">
        <v>0.13140421939502711</v>
      </c>
      <c r="L955" s="20">
        <v>0.15986283082654129</v>
      </c>
      <c r="N955" s="20">
        <v>0.16726491002327321</v>
      </c>
      <c r="O955" s="20">
        <v>0.12673107720844809</v>
      </c>
      <c r="P955" s="20">
        <v>5.2518776330157939E-2</v>
      </c>
      <c r="Q955" s="20">
        <v>9.9421866067923331E-2</v>
      </c>
      <c r="R955" s="20">
        <v>0.1070763777743831</v>
      </c>
      <c r="S955" s="20">
        <v>0.25094395687004167</v>
      </c>
      <c r="T955" s="20">
        <v>0.1463646227506725</v>
      </c>
      <c r="U955" s="20">
        <v>0.1742607551009327</v>
      </c>
      <c r="V955" s="20">
        <v>0.14874033356459471</v>
      </c>
      <c r="W955" s="20">
        <v>0.12108323980016571</v>
      </c>
      <c r="X955" s="20">
        <v>0.1626760178743091</v>
      </c>
      <c r="Y955" s="20">
        <v>0.14596844047007571</v>
      </c>
      <c r="AA955" s="20">
        <v>0.13258154728385901</v>
      </c>
      <c r="AB955" s="20">
        <v>0.19886276894009261</v>
      </c>
      <c r="AC955" s="20">
        <v>0.11425805058918009</v>
      </c>
      <c r="AD955" s="20">
        <v>0.1364709269399208</v>
      </c>
      <c r="AF955" s="20">
        <v>0.13570007509495269</v>
      </c>
      <c r="AG955" s="20">
        <v>0.16834790782129461</v>
      </c>
      <c r="AI955" s="20">
        <v>0.13298839341748719</v>
      </c>
      <c r="AJ955" s="20">
        <v>0.13904189581534021</v>
      </c>
      <c r="AK955" s="20">
        <v>0.22753810026493559</v>
      </c>
      <c r="AL955" s="20">
        <v>0.18398005617125471</v>
      </c>
      <c r="AM955" s="20">
        <v>0.11348322639820781</v>
      </c>
      <c r="AN955" s="20">
        <v>0.1310938891854585</v>
      </c>
      <c r="AO955" s="20">
        <v>0.14066013842832509</v>
      </c>
      <c r="AP955" s="20">
        <v>0.16945305587333451</v>
      </c>
      <c r="AQ955" s="20">
        <v>0.13898598183564431</v>
      </c>
      <c r="AS955" s="20">
        <v>0.14899551980174211</v>
      </c>
      <c r="AT955" s="20">
        <v>7.1728815778434235E-2</v>
      </c>
    </row>
    <row r="956" spans="2:46" ht="58" x14ac:dyDescent="0.35">
      <c r="B956" s="19" t="s">
        <v>352</v>
      </c>
      <c r="C956" s="20">
        <v>6.7100984723702642E-2</v>
      </c>
      <c r="D956" s="20">
        <v>8.9726267733878762E-2</v>
      </c>
      <c r="E956" s="20">
        <v>7.7027096237911249E-2</v>
      </c>
      <c r="F956" s="20">
        <v>6.3979496472608088E-2</v>
      </c>
      <c r="G956" s="20">
        <v>5.4239831627739453E-2</v>
      </c>
      <c r="H956" s="20">
        <v>4.7404163742090367E-2</v>
      </c>
      <c r="I956" s="20">
        <v>7.756536298632169E-2</v>
      </c>
      <c r="K956" s="20">
        <v>7.186715826939262E-2</v>
      </c>
      <c r="L956" s="20">
        <v>6.2539377808654997E-2</v>
      </c>
      <c r="N956" s="20">
        <v>7.9382602504112332E-2</v>
      </c>
      <c r="O956" s="20">
        <v>0.1217188383200328</v>
      </c>
      <c r="P956" s="20">
        <v>0.1017072824674278</v>
      </c>
      <c r="Q956" s="20">
        <v>9.2116113264801125E-2</v>
      </c>
      <c r="R956" s="20">
        <v>7.9604627097781031E-2</v>
      </c>
      <c r="S956" s="20">
        <v>4.538586777916203E-2</v>
      </c>
      <c r="T956" s="20">
        <v>7.3446824299142802E-2</v>
      </c>
      <c r="U956" s="20">
        <v>7.8782889295027317E-2</v>
      </c>
      <c r="V956" s="20">
        <v>2.738046134092742E-2</v>
      </c>
      <c r="W956" s="20">
        <v>6.1083413422041113E-2</v>
      </c>
      <c r="X956" s="20">
        <v>0</v>
      </c>
      <c r="Y956" s="20">
        <v>0.11360573287191331</v>
      </c>
      <c r="AA956" s="20">
        <v>7.1506657192146689E-2</v>
      </c>
      <c r="AB956" s="20">
        <v>8.8697700154552847E-2</v>
      </c>
      <c r="AC956" s="20">
        <v>4.5984382021094568E-2</v>
      </c>
      <c r="AD956" s="20">
        <v>5.4394357008540617E-2</v>
      </c>
      <c r="AF956" s="20">
        <v>6.9786148953017477E-2</v>
      </c>
      <c r="AG956" s="20">
        <v>5.7118082414590272E-2</v>
      </c>
      <c r="AI956" s="20">
        <v>6.6768787052528505E-2</v>
      </c>
      <c r="AJ956" s="20">
        <v>2.623758912644544E-2</v>
      </c>
      <c r="AK956" s="20">
        <v>0.12203009324717019</v>
      </c>
      <c r="AL956" s="20">
        <v>6.7750062095372626E-2</v>
      </c>
      <c r="AM956" s="20">
        <v>7.2428968405682928E-2</v>
      </c>
      <c r="AN956" s="20">
        <v>0.1193363097036573</v>
      </c>
      <c r="AO956" s="20">
        <v>9.410448524788155E-2</v>
      </c>
      <c r="AP956" s="20">
        <v>2.835248309499715E-2</v>
      </c>
      <c r="AQ956" s="20">
        <v>0.17844859866154281</v>
      </c>
      <c r="AS956" s="20">
        <v>6.3282442709643547E-2</v>
      </c>
      <c r="AT956" s="20">
        <v>0.16002100606782371</v>
      </c>
    </row>
    <row r="957" spans="2:46" ht="58" x14ac:dyDescent="0.35">
      <c r="B957" s="19" t="s">
        <v>353</v>
      </c>
      <c r="C957" s="20">
        <v>3.5587636112209192E-2</v>
      </c>
      <c r="D957" s="20">
        <v>3.2326786711922538E-2</v>
      </c>
      <c r="E957" s="20">
        <v>3.8899770255361787E-2</v>
      </c>
      <c r="F957" s="20">
        <v>3.7156574744491327E-2</v>
      </c>
      <c r="G957" s="20">
        <v>4.2024743939996327E-2</v>
      </c>
      <c r="H957" s="20">
        <v>0</v>
      </c>
      <c r="I957" s="20">
        <v>0</v>
      </c>
      <c r="K957" s="20">
        <v>3.4730606694768969E-2</v>
      </c>
      <c r="L957" s="20">
        <v>3.6407881384337343E-2</v>
      </c>
      <c r="N957" s="20">
        <v>3.3334748088928841E-2</v>
      </c>
      <c r="O957" s="20">
        <v>4.33546896526548E-2</v>
      </c>
      <c r="P957" s="20">
        <v>4.894860487276341E-2</v>
      </c>
      <c r="Q957" s="20">
        <v>3.1958979456241293E-2</v>
      </c>
      <c r="R957" s="20">
        <v>2.3523500637622111E-2</v>
      </c>
      <c r="S957" s="20">
        <v>1.329898354695907E-2</v>
      </c>
      <c r="T957" s="20">
        <v>5.9252003582047533E-2</v>
      </c>
      <c r="U957" s="20">
        <v>2.8305640250777309E-2</v>
      </c>
      <c r="V957" s="20">
        <v>6.1449989749192982E-2</v>
      </c>
      <c r="W957" s="20">
        <v>1.9022726101374388E-2</v>
      </c>
      <c r="X957" s="20">
        <v>4.4739683876036523E-2</v>
      </c>
      <c r="Y957" s="20">
        <v>2.7856146848505622E-2</v>
      </c>
      <c r="AA957" s="20">
        <v>4.1635367127612788E-2</v>
      </c>
      <c r="AB957" s="20">
        <v>2.724707299181086E-2</v>
      </c>
      <c r="AC957" s="20">
        <v>3.1794002123800479E-2</v>
      </c>
      <c r="AD957" s="20">
        <v>3.9903217111475882E-2</v>
      </c>
      <c r="AF957" s="20">
        <v>3.2516268798251861E-2</v>
      </c>
      <c r="AG957" s="20">
        <v>3.9260288999738983E-2</v>
      </c>
      <c r="AI957" s="20">
        <v>1.0125199929277681E-2</v>
      </c>
      <c r="AJ957" s="20">
        <v>4.8544695365085322E-2</v>
      </c>
      <c r="AK957" s="20">
        <v>2.1049598670014269E-2</v>
      </c>
      <c r="AL957" s="20">
        <v>5.804746836785591E-2</v>
      </c>
      <c r="AM957" s="20">
        <v>4.0335460745258643E-2</v>
      </c>
      <c r="AN957" s="20">
        <v>0</v>
      </c>
      <c r="AO957" s="20">
        <v>2.2634055660599069E-2</v>
      </c>
      <c r="AP957" s="20">
        <v>0</v>
      </c>
      <c r="AQ957" s="20">
        <v>7.6889036230749677E-2</v>
      </c>
      <c r="AS957" s="20">
        <v>3.563686169724431E-2</v>
      </c>
      <c r="AT957" s="20">
        <v>3.4389785624955212E-2</v>
      </c>
    </row>
    <row r="958" spans="2:46" ht="29" x14ac:dyDescent="0.35">
      <c r="B958" s="19" t="s">
        <v>354</v>
      </c>
      <c r="C958" s="20">
        <v>3.7316123710825468E-2</v>
      </c>
      <c r="D958" s="20">
        <v>1.541472675676382E-2</v>
      </c>
      <c r="E958" s="20">
        <v>1.860944699528562E-2</v>
      </c>
      <c r="F958" s="20">
        <v>2.7378271115510319E-2</v>
      </c>
      <c r="G958" s="20">
        <v>7.171969702823916E-2</v>
      </c>
      <c r="H958" s="20">
        <v>8.2253055498726982E-2</v>
      </c>
      <c r="I958" s="20">
        <v>7.1490713667370767E-2</v>
      </c>
      <c r="K958" s="20">
        <v>2.6671261123388579E-2</v>
      </c>
      <c r="L958" s="20">
        <v>4.7504103297194983E-2</v>
      </c>
      <c r="N958" s="20">
        <v>6.9195368736815741E-2</v>
      </c>
      <c r="O958" s="20">
        <v>0</v>
      </c>
      <c r="P958" s="20">
        <v>2.718981863436094E-2</v>
      </c>
      <c r="Q958" s="20">
        <v>3.5254655339485567E-2</v>
      </c>
      <c r="R958" s="20">
        <v>0</v>
      </c>
      <c r="S958" s="20">
        <v>7.1179257837382132E-2</v>
      </c>
      <c r="T958" s="20">
        <v>3.8882995411488472E-2</v>
      </c>
      <c r="U958" s="20">
        <v>2.4480461539208291E-2</v>
      </c>
      <c r="V958" s="20">
        <v>1.9392243211884291E-2</v>
      </c>
      <c r="W958" s="20">
        <v>8.2308400306907489E-2</v>
      </c>
      <c r="X958" s="20">
        <v>0</v>
      </c>
      <c r="Y958" s="20">
        <v>4.6342391748234998E-2</v>
      </c>
      <c r="AA958" s="20">
        <v>3.5088607437008958E-2</v>
      </c>
      <c r="AB958" s="20">
        <v>4.2919371790042009E-2</v>
      </c>
      <c r="AC958" s="20">
        <v>1.9767772274166741E-2</v>
      </c>
      <c r="AD958" s="20">
        <v>5.5610019271677621E-2</v>
      </c>
      <c r="AF958" s="20">
        <v>3.6482127720703091E-2</v>
      </c>
      <c r="AG958" s="20">
        <v>3.9969729998924931E-2</v>
      </c>
      <c r="AI958" s="20">
        <v>1.8623801671977899E-2</v>
      </c>
      <c r="AJ958" s="20">
        <v>4.0865834843859992E-2</v>
      </c>
      <c r="AK958" s="20">
        <v>6.6829331194588809E-2</v>
      </c>
      <c r="AL958" s="20">
        <v>5.6847802943827533E-2</v>
      </c>
      <c r="AM958" s="20">
        <v>1.430767174761062E-2</v>
      </c>
      <c r="AN958" s="20">
        <v>9.2725537542136055E-2</v>
      </c>
      <c r="AO958" s="20">
        <v>5.0423579242799769E-2</v>
      </c>
      <c r="AP958" s="20">
        <v>4.3537481321642722E-2</v>
      </c>
      <c r="AQ958" s="20">
        <v>1.8680328042531828E-2</v>
      </c>
      <c r="AS958" s="20">
        <v>3.6000028478177272E-2</v>
      </c>
      <c r="AT958" s="20">
        <v>6.9341854122672034E-2</v>
      </c>
    </row>
    <row r="959" spans="2:46" x14ac:dyDescent="0.35">
      <c r="B959" s="19" t="s">
        <v>197</v>
      </c>
      <c r="C959" s="20">
        <v>3.1099168085623199E-2</v>
      </c>
      <c r="D959" s="20">
        <v>4.7433438702007773E-2</v>
      </c>
      <c r="E959" s="20">
        <v>4.2624214074730516E-3</v>
      </c>
      <c r="F959" s="20">
        <v>5.3299152588183477E-2</v>
      </c>
      <c r="G959" s="20">
        <v>3.0673107648404412E-2</v>
      </c>
      <c r="H959" s="20">
        <v>3.104352165311302E-2</v>
      </c>
      <c r="I959" s="20">
        <v>0</v>
      </c>
      <c r="K959" s="20">
        <v>1.683745360095611E-2</v>
      </c>
      <c r="L959" s="20">
        <v>4.4748762417437332E-2</v>
      </c>
      <c r="N959" s="20">
        <v>5.1283638119120303E-2</v>
      </c>
      <c r="O959" s="20">
        <v>0</v>
      </c>
      <c r="P959" s="20">
        <v>2.6281500394174439E-2</v>
      </c>
      <c r="Q959" s="20">
        <v>3.4235053620318673E-2</v>
      </c>
      <c r="R959" s="20">
        <v>1.3027433903952579E-2</v>
      </c>
      <c r="S959" s="20">
        <v>7.9356047607850186E-2</v>
      </c>
      <c r="T959" s="20">
        <v>1.9748051181960539E-2</v>
      </c>
      <c r="U959" s="20">
        <v>4.0394047968235508E-2</v>
      </c>
      <c r="V959" s="20">
        <v>2.8068974967105389E-2</v>
      </c>
      <c r="W959" s="20">
        <v>4.9069844652312081E-2</v>
      </c>
      <c r="X959" s="20">
        <v>0</v>
      </c>
      <c r="Y959" s="20">
        <v>0</v>
      </c>
      <c r="AA959" s="20">
        <v>2.16543729079707E-2</v>
      </c>
      <c r="AB959" s="20">
        <v>2.595521857155032E-2</v>
      </c>
      <c r="AC959" s="20">
        <v>3.782878488165476E-2</v>
      </c>
      <c r="AD959" s="20">
        <v>4.9759747354469329E-2</v>
      </c>
      <c r="AF959" s="20">
        <v>3.4763186365133439E-2</v>
      </c>
      <c r="AG959" s="20">
        <v>2.2957361682115401E-2</v>
      </c>
      <c r="AI959" s="20">
        <v>1.0335052938092761E-2</v>
      </c>
      <c r="AJ959" s="20">
        <v>9.4927434741747078E-3</v>
      </c>
      <c r="AK959" s="20">
        <v>4.1441785890883417E-2</v>
      </c>
      <c r="AL959" s="20">
        <v>1.401421153813592E-2</v>
      </c>
      <c r="AM959" s="20">
        <v>0</v>
      </c>
      <c r="AN959" s="20">
        <v>4.2252404760318232E-2</v>
      </c>
      <c r="AO959" s="20">
        <v>6.8795496796871053E-2</v>
      </c>
      <c r="AP959" s="20">
        <v>0.18466371501359929</v>
      </c>
      <c r="AQ959" s="20">
        <v>2.102127847352073E-2</v>
      </c>
      <c r="AS959" s="20">
        <v>2.4033113529267382E-2</v>
      </c>
      <c r="AT959" s="20">
        <v>0.20304383643755439</v>
      </c>
    </row>
    <row r="961" spans="2:46" ht="290" x14ac:dyDescent="0.35">
      <c r="B961" s="17" t="s">
        <v>361</v>
      </c>
    </row>
    <row r="962" spans="2:46" ht="29" x14ac:dyDescent="0.35">
      <c r="B962" s="18" t="s">
        <v>20</v>
      </c>
    </row>
    <row r="963" spans="2:46" ht="43.5" x14ac:dyDescent="0.35">
      <c r="B963" s="19" t="s">
        <v>349</v>
      </c>
      <c r="C963" s="20">
        <v>0.40847656457595077</v>
      </c>
      <c r="D963" s="20">
        <v>0.21273249684206949</v>
      </c>
      <c r="E963" s="20">
        <v>0.39522300724463982</v>
      </c>
      <c r="F963" s="20">
        <v>0.40569974385418728</v>
      </c>
      <c r="G963" s="20">
        <v>0.472717854634368</v>
      </c>
      <c r="H963" s="20">
        <v>0.52661784999573491</v>
      </c>
      <c r="I963" s="20">
        <v>0.38831793946796128</v>
      </c>
      <c r="K963" s="20">
        <v>0.43265023594423968</v>
      </c>
      <c r="L963" s="20">
        <v>0.38534043967017739</v>
      </c>
      <c r="N963" s="20">
        <v>0.36503087373702481</v>
      </c>
      <c r="O963" s="20">
        <v>0.30313305214670427</v>
      </c>
      <c r="P963" s="20">
        <v>0.42343951020771281</v>
      </c>
      <c r="Q963" s="20">
        <v>0.34565332272820432</v>
      </c>
      <c r="R963" s="20">
        <v>0.53810136742650394</v>
      </c>
      <c r="S963" s="20">
        <v>0.42217595678292352</v>
      </c>
      <c r="T963" s="20">
        <v>0.37567702790034402</v>
      </c>
      <c r="U963" s="20">
        <v>0.32934084357570992</v>
      </c>
      <c r="V963" s="20">
        <v>0.42486919702123499</v>
      </c>
      <c r="W963" s="20">
        <v>0.39667374771200509</v>
      </c>
      <c r="X963" s="20">
        <v>0.44339626136023369</v>
      </c>
      <c r="Y963" s="20">
        <v>0.40576600533349078</v>
      </c>
      <c r="AA963" s="20">
        <v>0.44439002605926642</v>
      </c>
      <c r="AB963" s="20">
        <v>0.37745922485103411</v>
      </c>
      <c r="AC963" s="20">
        <v>0.41601280020286652</v>
      </c>
      <c r="AD963" s="20">
        <v>0.36802230935700497</v>
      </c>
      <c r="AF963" s="20">
        <v>0.40687900639591401</v>
      </c>
      <c r="AG963" s="20">
        <v>0.41524861571810079</v>
      </c>
      <c r="AI963" s="20">
        <v>0.37841838136193229</v>
      </c>
      <c r="AJ963" s="20">
        <v>0.48936832341798742</v>
      </c>
      <c r="AK963" s="20">
        <v>0.30035610045817629</v>
      </c>
      <c r="AL963" s="20">
        <v>0.31122899506365509</v>
      </c>
      <c r="AM963" s="20">
        <v>0.48527640100128111</v>
      </c>
      <c r="AN963" s="20">
        <v>0.39605902569395202</v>
      </c>
      <c r="AO963" s="20">
        <v>0.40600432469839731</v>
      </c>
      <c r="AP963" s="20">
        <v>0.37071535631703051</v>
      </c>
      <c r="AQ963" s="20">
        <v>0.21015173122271741</v>
      </c>
      <c r="AS963" s="20">
        <v>0.41863164370465672</v>
      </c>
      <c r="AT963" s="20">
        <v>0.16136387970397101</v>
      </c>
    </row>
    <row r="964" spans="2:46" ht="58" x14ac:dyDescent="0.35">
      <c r="B964" s="19" t="s">
        <v>350</v>
      </c>
      <c r="C964" s="20">
        <v>0.25301771341481277</v>
      </c>
      <c r="D964" s="20">
        <v>0.30207768823573228</v>
      </c>
      <c r="E964" s="20">
        <v>0.27423874586024838</v>
      </c>
      <c r="F964" s="20">
        <v>0.26237913308068611</v>
      </c>
      <c r="G964" s="20">
        <v>0.1833522570272422</v>
      </c>
      <c r="H964" s="20">
        <v>0.2096081284731367</v>
      </c>
      <c r="I964" s="20">
        <v>0.46262598387834619</v>
      </c>
      <c r="K964" s="20">
        <v>0.24914394284975169</v>
      </c>
      <c r="L964" s="20">
        <v>0.25672521974614848</v>
      </c>
      <c r="N964" s="20">
        <v>0.23092300282244291</v>
      </c>
      <c r="O964" s="20">
        <v>0.37397946578065439</v>
      </c>
      <c r="P964" s="20">
        <v>0.19984811258263899</v>
      </c>
      <c r="Q964" s="20">
        <v>0.1529966333893707</v>
      </c>
      <c r="R964" s="20">
        <v>0.20243560967976529</v>
      </c>
      <c r="S964" s="20">
        <v>0.13909879025518729</v>
      </c>
      <c r="T964" s="20">
        <v>0.30483856149176808</v>
      </c>
      <c r="U964" s="20">
        <v>0.31716046559116212</v>
      </c>
      <c r="V964" s="20">
        <v>0.30732526359459622</v>
      </c>
      <c r="W964" s="20">
        <v>0.22205625636111651</v>
      </c>
      <c r="X964" s="20">
        <v>0.27464845482208589</v>
      </c>
      <c r="Y964" s="20">
        <v>0.30917074148831991</v>
      </c>
      <c r="AA964" s="20">
        <v>0.26601263213027793</v>
      </c>
      <c r="AB964" s="20">
        <v>0.2265605922738578</v>
      </c>
      <c r="AC964" s="20">
        <v>0.27229357717412961</v>
      </c>
      <c r="AD964" s="20">
        <v>0.24038511107080399</v>
      </c>
      <c r="AF964" s="20">
        <v>0.24180282686533719</v>
      </c>
      <c r="AG964" s="20">
        <v>0.28421603187757488</v>
      </c>
      <c r="AI964" s="20">
        <v>0.30907471940380221</v>
      </c>
      <c r="AJ964" s="20">
        <v>0.23054298906219739</v>
      </c>
      <c r="AK964" s="20">
        <v>0.23749378418677849</v>
      </c>
      <c r="AL964" s="20">
        <v>0.3033623604708155</v>
      </c>
      <c r="AM964" s="20">
        <v>0.23482451263719009</v>
      </c>
      <c r="AN964" s="20">
        <v>0.25738250229568033</v>
      </c>
      <c r="AO964" s="20">
        <v>0.23621158464217659</v>
      </c>
      <c r="AP964" s="20">
        <v>0.1234926430208908</v>
      </c>
      <c r="AQ964" s="20">
        <v>0.41477843892119232</v>
      </c>
      <c r="AS964" s="20">
        <v>0.25649194611546761</v>
      </c>
      <c r="AT964" s="20">
        <v>0.16847608063698391</v>
      </c>
    </row>
    <row r="965" spans="2:46" ht="29" x14ac:dyDescent="0.35">
      <c r="B965" s="19" t="s">
        <v>351</v>
      </c>
      <c r="C965" s="20">
        <v>0.1560575582791171</v>
      </c>
      <c r="D965" s="20">
        <v>0.16919441724344861</v>
      </c>
      <c r="E965" s="20">
        <v>0.15814821746823621</v>
      </c>
      <c r="F965" s="20">
        <v>0.1486126826031767</v>
      </c>
      <c r="G965" s="20">
        <v>0.18758955252680251</v>
      </c>
      <c r="H965" s="20">
        <v>7.5584559522672831E-2</v>
      </c>
      <c r="I965" s="20">
        <v>7.756536298632169E-2</v>
      </c>
      <c r="K965" s="20">
        <v>0.14920414627272391</v>
      </c>
      <c r="L965" s="20">
        <v>0.1626168183019302</v>
      </c>
      <c r="N965" s="20">
        <v>0.16620645608646051</v>
      </c>
      <c r="O965" s="20">
        <v>0.20536541492736871</v>
      </c>
      <c r="P965" s="20">
        <v>0.12531315013550859</v>
      </c>
      <c r="Q965" s="20">
        <v>0.22279728796127879</v>
      </c>
      <c r="R965" s="20">
        <v>0.1174161439412587</v>
      </c>
      <c r="S965" s="20">
        <v>0.25555102204698171</v>
      </c>
      <c r="T965" s="20">
        <v>0.18560612267832249</v>
      </c>
      <c r="U965" s="20">
        <v>0.15630228718702971</v>
      </c>
      <c r="V965" s="20">
        <v>7.9386778100566782E-2</v>
      </c>
      <c r="W965" s="20">
        <v>0.16080455813691669</v>
      </c>
      <c r="X965" s="20">
        <v>0.1647087398556949</v>
      </c>
      <c r="Y965" s="20">
        <v>0.16526167924420451</v>
      </c>
      <c r="AA965" s="20">
        <v>0.15447317180253281</v>
      </c>
      <c r="AB965" s="20">
        <v>0.18368070129285591</v>
      </c>
      <c r="AC965" s="20">
        <v>0.10337309621516851</v>
      </c>
      <c r="AD965" s="20">
        <v>0.18309552394313089</v>
      </c>
      <c r="AF965" s="20">
        <v>0.16892489990410881</v>
      </c>
      <c r="AG965" s="20">
        <v>0.1237463617511876</v>
      </c>
      <c r="AI965" s="20">
        <v>0.1830815716922182</v>
      </c>
      <c r="AJ965" s="20">
        <v>0.139661753279472</v>
      </c>
      <c r="AK965" s="20">
        <v>0.26295477006581541</v>
      </c>
      <c r="AL965" s="20">
        <v>0.17931201788159279</v>
      </c>
      <c r="AM965" s="20">
        <v>9.800637358814529E-2</v>
      </c>
      <c r="AN965" s="20">
        <v>0.13094579304286089</v>
      </c>
      <c r="AO965" s="20">
        <v>0.14537746730904649</v>
      </c>
      <c r="AP965" s="20">
        <v>0.18159461513119149</v>
      </c>
      <c r="AQ965" s="20">
        <v>0.18021514349084969</v>
      </c>
      <c r="AS965" s="20">
        <v>0.15250758604050649</v>
      </c>
      <c r="AT965" s="20">
        <v>0.24244222943586879</v>
      </c>
    </row>
    <row r="966" spans="2:46" ht="58" x14ac:dyDescent="0.35">
      <c r="B966" s="19" t="s">
        <v>352</v>
      </c>
      <c r="C966" s="20">
        <v>7.4355594618051468E-2</v>
      </c>
      <c r="D966" s="20">
        <v>0.15870701007918411</v>
      </c>
      <c r="E966" s="20">
        <v>8.6804809186578902E-2</v>
      </c>
      <c r="F966" s="20">
        <v>6.5146607179320692E-2</v>
      </c>
      <c r="G966" s="20">
        <v>4.1812535037695157E-2</v>
      </c>
      <c r="H966" s="20">
        <v>0.10075457985603919</v>
      </c>
      <c r="I966" s="20">
        <v>0</v>
      </c>
      <c r="K966" s="20">
        <v>8.9289965162759166E-2</v>
      </c>
      <c r="L966" s="20">
        <v>6.0062214971767447E-2</v>
      </c>
      <c r="N966" s="20">
        <v>4.8039442465337909E-2</v>
      </c>
      <c r="O966" s="20">
        <v>7.3096297637166616E-2</v>
      </c>
      <c r="P966" s="20">
        <v>9.9364338501772967E-2</v>
      </c>
      <c r="Q966" s="20">
        <v>5.4793238213610602E-2</v>
      </c>
      <c r="R966" s="20">
        <v>5.9337826032757772E-2</v>
      </c>
      <c r="S966" s="20">
        <v>6.3155011784174597E-2</v>
      </c>
      <c r="T966" s="20">
        <v>7.5193595970267188E-2</v>
      </c>
      <c r="U966" s="20">
        <v>0.1199846361441592</v>
      </c>
      <c r="V966" s="20">
        <v>0.104677013253584</v>
      </c>
      <c r="W966" s="20">
        <v>6.0067446058185731E-2</v>
      </c>
      <c r="X966" s="20">
        <v>6.967210295583709E-2</v>
      </c>
      <c r="Y966" s="20">
        <v>4.4557923416504393E-2</v>
      </c>
      <c r="AA966" s="20">
        <v>7.2475715548202063E-2</v>
      </c>
      <c r="AB966" s="20">
        <v>7.3747977053532671E-2</v>
      </c>
      <c r="AC966" s="20">
        <v>8.7780481151294706E-2</v>
      </c>
      <c r="AD966" s="20">
        <v>6.3890808143773334E-2</v>
      </c>
      <c r="AF966" s="20">
        <v>5.9823544821847943E-2</v>
      </c>
      <c r="AG966" s="20">
        <v>0.1011326333544056</v>
      </c>
      <c r="AI966" s="20">
        <v>6.0268992222062709E-2</v>
      </c>
      <c r="AJ966" s="20">
        <v>5.8110303061760689E-2</v>
      </c>
      <c r="AK966" s="20">
        <v>8.0396192879098549E-2</v>
      </c>
      <c r="AL966" s="20">
        <v>8.0073709193189152E-2</v>
      </c>
      <c r="AM966" s="20">
        <v>9.7570503565921798E-2</v>
      </c>
      <c r="AN966" s="20">
        <v>8.0634736665052636E-2</v>
      </c>
      <c r="AO966" s="20">
        <v>4.8394536499532272E-2</v>
      </c>
      <c r="AP966" s="20">
        <v>5.9215259077320212E-2</v>
      </c>
      <c r="AQ966" s="20">
        <v>0.13694294967317361</v>
      </c>
      <c r="AS966" s="20">
        <v>7.3461197066677683E-2</v>
      </c>
      <c r="AT966" s="20">
        <v>9.6119775621637857E-2</v>
      </c>
    </row>
    <row r="967" spans="2:46" ht="58" x14ac:dyDescent="0.35">
      <c r="B967" s="19" t="s">
        <v>353</v>
      </c>
      <c r="C967" s="20">
        <v>3.3067233701072569E-2</v>
      </c>
      <c r="D967" s="20">
        <v>6.2326836720741317E-2</v>
      </c>
      <c r="E967" s="20">
        <v>4.5464513995218177E-2</v>
      </c>
      <c r="F967" s="20">
        <v>2.8238209941431971E-2</v>
      </c>
      <c r="G967" s="20">
        <v>2.450863241154214E-2</v>
      </c>
      <c r="H967" s="20">
        <v>0</v>
      </c>
      <c r="I967" s="20">
        <v>0</v>
      </c>
      <c r="K967" s="20">
        <v>3.1660434039183567E-2</v>
      </c>
      <c r="L967" s="20">
        <v>3.4413652794763078E-2</v>
      </c>
      <c r="N967" s="20">
        <v>6.7290381115093542E-2</v>
      </c>
      <c r="O967" s="20">
        <v>0</v>
      </c>
      <c r="P967" s="20">
        <v>0</v>
      </c>
      <c r="Q967" s="20">
        <v>6.1102278636163417E-2</v>
      </c>
      <c r="R967" s="20">
        <v>4.5560381054383092E-2</v>
      </c>
      <c r="S967" s="20">
        <v>0</v>
      </c>
      <c r="T967" s="20">
        <v>2.0324512026695201E-2</v>
      </c>
      <c r="U967" s="20">
        <v>2.5430726724560919E-2</v>
      </c>
      <c r="V967" s="20">
        <v>1.8818074706773491E-2</v>
      </c>
      <c r="W967" s="20">
        <v>7.0262955118013254E-2</v>
      </c>
      <c r="X967" s="20">
        <v>2.370514417742936E-2</v>
      </c>
      <c r="Y967" s="20">
        <v>2.9902816049162881E-2</v>
      </c>
      <c r="AA967" s="20">
        <v>2.4130542761707181E-2</v>
      </c>
      <c r="AB967" s="20">
        <v>3.7853909188218758E-2</v>
      </c>
      <c r="AC967" s="20">
        <v>4.3638184902343363E-2</v>
      </c>
      <c r="AD967" s="20">
        <v>3.2327260792360007E-2</v>
      </c>
      <c r="AF967" s="20">
        <v>3.4173468217078437E-2</v>
      </c>
      <c r="AG967" s="20">
        <v>3.1035955258875359E-2</v>
      </c>
      <c r="AI967" s="20">
        <v>2.0101811534840142E-2</v>
      </c>
      <c r="AJ967" s="20">
        <v>3.6209891191169213E-2</v>
      </c>
      <c r="AK967" s="20">
        <v>4.041056613583472E-2</v>
      </c>
      <c r="AL967" s="20">
        <v>5.4702230964839178E-2</v>
      </c>
      <c r="AM967" s="20">
        <v>4.6868570547643242E-2</v>
      </c>
      <c r="AN967" s="20">
        <v>0</v>
      </c>
      <c r="AO967" s="20">
        <v>2.2634055660599069E-2</v>
      </c>
      <c r="AP967" s="20">
        <v>3.1839909812159013E-2</v>
      </c>
      <c r="AQ967" s="20">
        <v>0</v>
      </c>
      <c r="AS967" s="20">
        <v>3.034419624555364E-2</v>
      </c>
      <c r="AT967" s="20">
        <v>9.9329356143636818E-2</v>
      </c>
    </row>
    <row r="968" spans="2:46" ht="29" x14ac:dyDescent="0.35">
      <c r="B968" s="19" t="s">
        <v>354</v>
      </c>
      <c r="C968" s="20">
        <v>3.8465130454713198E-2</v>
      </c>
      <c r="D968" s="20">
        <v>4.7528112176816482E-2</v>
      </c>
      <c r="E968" s="20">
        <v>2.2625083558094991E-2</v>
      </c>
      <c r="F968" s="20">
        <v>3.1436613922717661E-2</v>
      </c>
      <c r="G968" s="20">
        <v>6.0317804793692698E-2</v>
      </c>
      <c r="H968" s="20">
        <v>5.6391360499303538E-2</v>
      </c>
      <c r="I968" s="20">
        <v>7.1490713667370767E-2</v>
      </c>
      <c r="K968" s="20">
        <v>2.9273030433386971E-2</v>
      </c>
      <c r="L968" s="20">
        <v>4.7262700794762802E-2</v>
      </c>
      <c r="N968" s="20">
        <v>3.6292307110263752E-2</v>
      </c>
      <c r="O968" s="20">
        <v>0</v>
      </c>
      <c r="P968" s="20">
        <v>0.12575338817819201</v>
      </c>
      <c r="Q968" s="20">
        <v>6.5987243082717015E-2</v>
      </c>
      <c r="R968" s="20">
        <v>1.192984494743978E-2</v>
      </c>
      <c r="S968" s="20">
        <v>5.9387498815488597E-2</v>
      </c>
      <c r="T968" s="20">
        <v>1.8612128750642332E-2</v>
      </c>
      <c r="U968" s="20">
        <v>2.4395584881552919E-2</v>
      </c>
      <c r="V968" s="20">
        <v>3.7090117052457267E-2</v>
      </c>
      <c r="W968" s="20">
        <v>5.1090509365638838E-2</v>
      </c>
      <c r="X968" s="20">
        <v>0</v>
      </c>
      <c r="Y968" s="20">
        <v>4.5340834468317763E-2</v>
      </c>
      <c r="AA968" s="20">
        <v>2.1089105033913261E-2</v>
      </c>
      <c r="AB968" s="20">
        <v>6.3938098804919699E-2</v>
      </c>
      <c r="AC968" s="20">
        <v>3.1754942279058902E-2</v>
      </c>
      <c r="AD968" s="20">
        <v>4.6956586078048611E-2</v>
      </c>
      <c r="AF968" s="20">
        <v>4.5881622891510543E-2</v>
      </c>
      <c r="AG968" s="20">
        <v>2.1543543066812599E-2</v>
      </c>
      <c r="AI968" s="20">
        <v>3.083418295001002E-2</v>
      </c>
      <c r="AJ968" s="20">
        <v>2.7436621668088568E-2</v>
      </c>
      <c r="AK968" s="20">
        <v>3.8646530314699709E-2</v>
      </c>
      <c r="AL968" s="20">
        <v>4.2833591405691603E-2</v>
      </c>
      <c r="AM968" s="20">
        <v>2.9817232992825311E-2</v>
      </c>
      <c r="AN968" s="20">
        <v>9.2725537542136055E-2</v>
      </c>
      <c r="AO968" s="20">
        <v>4.5920625618667138E-2</v>
      </c>
      <c r="AP968" s="20">
        <v>5.885987916627148E-2</v>
      </c>
      <c r="AQ968" s="20">
        <v>5.7911736692067152E-2</v>
      </c>
      <c r="AS968" s="20">
        <v>3.7466171336249451E-2</v>
      </c>
      <c r="AT968" s="20">
        <v>6.277370222577125E-2</v>
      </c>
    </row>
    <row r="969" spans="2:46" x14ac:dyDescent="0.35">
      <c r="B969" s="19" t="s">
        <v>197</v>
      </c>
      <c r="C969" s="20">
        <v>3.6560204956282212E-2</v>
      </c>
      <c r="D969" s="20">
        <v>4.7433438702007773E-2</v>
      </c>
      <c r="E969" s="20">
        <v>1.7495622686983639E-2</v>
      </c>
      <c r="F969" s="20">
        <v>5.8487009418479612E-2</v>
      </c>
      <c r="G969" s="20">
        <v>2.9701363568657189E-2</v>
      </c>
      <c r="H969" s="20">
        <v>3.104352165311302E-2</v>
      </c>
      <c r="I969" s="20">
        <v>0</v>
      </c>
      <c r="K969" s="20">
        <v>1.8778245297955031E-2</v>
      </c>
      <c r="L969" s="20">
        <v>5.3578953720450573E-2</v>
      </c>
      <c r="N969" s="20">
        <v>8.6217536663376504E-2</v>
      </c>
      <c r="O969" s="20">
        <v>4.442576950810604E-2</v>
      </c>
      <c r="P969" s="20">
        <v>2.6281500394174439E-2</v>
      </c>
      <c r="Q969" s="20">
        <v>9.6669995988655166E-2</v>
      </c>
      <c r="R969" s="20">
        <v>2.5218826917891249E-2</v>
      </c>
      <c r="S969" s="20">
        <v>6.0631720315244407E-2</v>
      </c>
      <c r="T969" s="20">
        <v>1.9748051181960539E-2</v>
      </c>
      <c r="U969" s="20">
        <v>2.738545589582533E-2</v>
      </c>
      <c r="V969" s="20">
        <v>2.7833556270787339E-2</v>
      </c>
      <c r="W969" s="20">
        <v>3.9044527248123503E-2</v>
      </c>
      <c r="X969" s="20">
        <v>2.3869296828719019E-2</v>
      </c>
      <c r="Y969" s="20">
        <v>0</v>
      </c>
      <c r="AA969" s="20">
        <v>1.7428806664100661E-2</v>
      </c>
      <c r="AB969" s="20">
        <v>3.6759496535581179E-2</v>
      </c>
      <c r="AC969" s="20">
        <v>4.5146918075138313E-2</v>
      </c>
      <c r="AD969" s="20">
        <v>6.5322400614878026E-2</v>
      </c>
      <c r="AF969" s="20">
        <v>4.2514630904203057E-2</v>
      </c>
      <c r="AG969" s="20">
        <v>2.3076858973043009E-2</v>
      </c>
      <c r="AI969" s="20">
        <v>1.8220340835134539E-2</v>
      </c>
      <c r="AJ969" s="20">
        <v>1.8670118319324649E-2</v>
      </c>
      <c r="AK969" s="20">
        <v>3.97420559595969E-2</v>
      </c>
      <c r="AL969" s="20">
        <v>2.8487095020216659E-2</v>
      </c>
      <c r="AM969" s="20">
        <v>7.6364056669932182E-3</v>
      </c>
      <c r="AN969" s="20">
        <v>4.2252404760318232E-2</v>
      </c>
      <c r="AO969" s="20">
        <v>9.5457405571581125E-2</v>
      </c>
      <c r="AP969" s="20">
        <v>0.17428233747513669</v>
      </c>
      <c r="AQ969" s="20">
        <v>0</v>
      </c>
      <c r="AS969" s="20">
        <v>3.1097259490888391E-2</v>
      </c>
      <c r="AT969" s="20">
        <v>0.16949497623213061</v>
      </c>
    </row>
    <row r="971" spans="2:46" ht="304.5" x14ac:dyDescent="0.35">
      <c r="B971" s="17" t="s">
        <v>362</v>
      </c>
    </row>
    <row r="972" spans="2:46" ht="29" x14ac:dyDescent="0.35">
      <c r="B972" s="18" t="s">
        <v>20</v>
      </c>
    </row>
    <row r="973" spans="2:46" ht="43.5" x14ac:dyDescent="0.35">
      <c r="B973" s="19" t="s">
        <v>349</v>
      </c>
      <c r="C973" s="20">
        <v>0.43883835142434729</v>
      </c>
      <c r="D973" s="20">
        <v>0.30619441607320003</v>
      </c>
      <c r="E973" s="20">
        <v>0.42787556692972673</v>
      </c>
      <c r="F973" s="20">
        <v>0.44247456144872299</v>
      </c>
      <c r="G973" s="20">
        <v>0.46318683114937148</v>
      </c>
      <c r="H973" s="20">
        <v>0.50202443328241342</v>
      </c>
      <c r="I973" s="20">
        <v>0.61449931104580746</v>
      </c>
      <c r="K973" s="20">
        <v>0.42143293139997662</v>
      </c>
      <c r="L973" s="20">
        <v>0.45549672183015782</v>
      </c>
      <c r="N973" s="20">
        <v>0.38735532972844622</v>
      </c>
      <c r="O973" s="20">
        <v>0.51021805181101409</v>
      </c>
      <c r="P973" s="20">
        <v>0.55159703316959741</v>
      </c>
      <c r="Q973" s="20">
        <v>0.40934525217966139</v>
      </c>
      <c r="R973" s="20">
        <v>0.49747685453618867</v>
      </c>
      <c r="S973" s="20">
        <v>0.30865875255220648</v>
      </c>
      <c r="T973" s="20">
        <v>0.41199386122955772</v>
      </c>
      <c r="U973" s="20">
        <v>0.3647826592391637</v>
      </c>
      <c r="V973" s="20">
        <v>0.40322845047035671</v>
      </c>
      <c r="W973" s="20">
        <v>0.50645188132506669</v>
      </c>
      <c r="X973" s="20">
        <v>0.57182387233118259</v>
      </c>
      <c r="Y973" s="20">
        <v>0.43818086581066301</v>
      </c>
      <c r="AA973" s="20">
        <v>0.47663807884536308</v>
      </c>
      <c r="AB973" s="20">
        <v>0.42249595738886969</v>
      </c>
      <c r="AC973" s="20">
        <v>0.43332035199404872</v>
      </c>
      <c r="AD973" s="20">
        <v>0.3905168663003038</v>
      </c>
      <c r="AF973" s="20">
        <v>0.44952894377130931</v>
      </c>
      <c r="AG973" s="20">
        <v>0.41697194386965741</v>
      </c>
      <c r="AI973" s="20">
        <v>0.39789564102086511</v>
      </c>
      <c r="AJ973" s="20">
        <v>0.46480771216349698</v>
      </c>
      <c r="AK973" s="20">
        <v>0.391840016268238</v>
      </c>
      <c r="AL973" s="20">
        <v>0.40700572358862552</v>
      </c>
      <c r="AM973" s="20">
        <v>0.50941781525444696</v>
      </c>
      <c r="AN973" s="20">
        <v>0.49027799126258631</v>
      </c>
      <c r="AO973" s="20">
        <v>0.42187120953749901</v>
      </c>
      <c r="AP973" s="20">
        <v>0.39788996244655428</v>
      </c>
      <c r="AQ973" s="20">
        <v>0.35397556540257358</v>
      </c>
      <c r="AS973" s="20">
        <v>0.44744040244771172</v>
      </c>
      <c r="AT973" s="20">
        <v>0.22951689790848609</v>
      </c>
    </row>
    <row r="974" spans="2:46" ht="58" x14ac:dyDescent="0.35">
      <c r="B974" s="19" t="s">
        <v>350</v>
      </c>
      <c r="C974" s="20">
        <v>0.24660781019617289</v>
      </c>
      <c r="D974" s="20">
        <v>0.30363899540558648</v>
      </c>
      <c r="E974" s="20">
        <v>0.24605297039847579</v>
      </c>
      <c r="F974" s="20">
        <v>0.24413414902968689</v>
      </c>
      <c r="G974" s="20">
        <v>0.26815568151209518</v>
      </c>
      <c r="H974" s="20">
        <v>0.16295027572659199</v>
      </c>
      <c r="I974" s="20">
        <v>7.255916054170676E-2</v>
      </c>
      <c r="K974" s="20">
        <v>0.28241867019155059</v>
      </c>
      <c r="L974" s="20">
        <v>0.2123339708106057</v>
      </c>
      <c r="N974" s="20">
        <v>0.2616851786438727</v>
      </c>
      <c r="O974" s="20">
        <v>0.16376698343109611</v>
      </c>
      <c r="P974" s="20">
        <v>0.24697600471629</v>
      </c>
      <c r="Q974" s="20">
        <v>0.12150829328317971</v>
      </c>
      <c r="R974" s="20">
        <v>0.28741381854734532</v>
      </c>
      <c r="S974" s="20">
        <v>0.2467305061600964</v>
      </c>
      <c r="T974" s="20">
        <v>0.2641368027385414</v>
      </c>
      <c r="U974" s="20">
        <v>0.26191859729668437</v>
      </c>
      <c r="V974" s="20">
        <v>0.30327594847425582</v>
      </c>
      <c r="W974" s="20">
        <v>0.18369701747914521</v>
      </c>
      <c r="X974" s="20">
        <v>0.1849842439620365</v>
      </c>
      <c r="Y974" s="20">
        <v>0.26885195863276867</v>
      </c>
      <c r="AA974" s="20">
        <v>0.23221856445806119</v>
      </c>
      <c r="AB974" s="20">
        <v>0.19787323277558741</v>
      </c>
      <c r="AC974" s="20">
        <v>0.30957117335138978</v>
      </c>
      <c r="AD974" s="20">
        <v>0.27119487521781521</v>
      </c>
      <c r="AF974" s="20">
        <v>0.24088733940384491</v>
      </c>
      <c r="AG974" s="20">
        <v>0.26464066318880258</v>
      </c>
      <c r="AI974" s="20">
        <v>0.24311946857853781</v>
      </c>
      <c r="AJ974" s="20">
        <v>0.27627227195730858</v>
      </c>
      <c r="AK974" s="20">
        <v>0.18527326722599299</v>
      </c>
      <c r="AL974" s="20">
        <v>0.31618835613869378</v>
      </c>
      <c r="AM974" s="20">
        <v>0.19398911289518531</v>
      </c>
      <c r="AN974" s="20">
        <v>0.20652025230071311</v>
      </c>
      <c r="AO974" s="20">
        <v>0.25944566114626533</v>
      </c>
      <c r="AP974" s="20">
        <v>0.17202326738750581</v>
      </c>
      <c r="AQ974" s="20">
        <v>0.33497109826304988</v>
      </c>
      <c r="AS974" s="20">
        <v>0.24858524646935459</v>
      </c>
      <c r="AT974" s="20">
        <v>0.19848907272145749</v>
      </c>
    </row>
    <row r="975" spans="2:46" ht="29" x14ac:dyDescent="0.35">
      <c r="B975" s="19" t="s">
        <v>351</v>
      </c>
      <c r="C975" s="20">
        <v>0.17524508008829229</v>
      </c>
      <c r="D975" s="20">
        <v>0.2011691788534089</v>
      </c>
      <c r="E975" s="20">
        <v>0.19782526415892329</v>
      </c>
      <c r="F975" s="20">
        <v>0.18037823619623139</v>
      </c>
      <c r="G975" s="20">
        <v>0.13014711498238521</v>
      </c>
      <c r="H975" s="20">
        <v>0.19843174682501119</v>
      </c>
      <c r="I975" s="20">
        <v>7.924642642782033E-2</v>
      </c>
      <c r="K975" s="20">
        <v>0.15731739527260441</v>
      </c>
      <c r="L975" s="20">
        <v>0.19240329941079021</v>
      </c>
      <c r="N975" s="20">
        <v>0.18562894011054951</v>
      </c>
      <c r="O975" s="20">
        <v>0.23823450559712919</v>
      </c>
      <c r="P975" s="20">
        <v>7.3694220485552062E-2</v>
      </c>
      <c r="Q975" s="20">
        <v>0.30539357607219342</v>
      </c>
      <c r="R975" s="20">
        <v>8.4708501689433793E-2</v>
      </c>
      <c r="S975" s="20">
        <v>0.29765761770411941</v>
      </c>
      <c r="T975" s="20">
        <v>0.2044207151554962</v>
      </c>
      <c r="U975" s="20">
        <v>0.1859000587890694</v>
      </c>
      <c r="V975" s="20">
        <v>0.12949819173417909</v>
      </c>
      <c r="W975" s="20">
        <v>0.18705099298933911</v>
      </c>
      <c r="X975" s="20">
        <v>0.21057050888607079</v>
      </c>
      <c r="Y975" s="20">
        <v>0.14482817712433849</v>
      </c>
      <c r="AA975" s="20">
        <v>0.18683802714673869</v>
      </c>
      <c r="AB975" s="20">
        <v>0.2254793675524471</v>
      </c>
      <c r="AC975" s="20">
        <v>0.1278610299148572</v>
      </c>
      <c r="AD975" s="20">
        <v>0.1380228684177682</v>
      </c>
      <c r="AF975" s="20">
        <v>0.17758547521513779</v>
      </c>
      <c r="AG975" s="20">
        <v>0.16401876530297679</v>
      </c>
      <c r="AI975" s="20">
        <v>0.21071069184147229</v>
      </c>
      <c r="AJ975" s="20">
        <v>0.15869292712587321</v>
      </c>
      <c r="AK975" s="20">
        <v>0.26031523270978452</v>
      </c>
      <c r="AL975" s="20">
        <v>0.14919490403389621</v>
      </c>
      <c r="AM975" s="20">
        <v>0.1525061691469855</v>
      </c>
      <c r="AN975" s="20">
        <v>0.17378230307937831</v>
      </c>
      <c r="AO975" s="20">
        <v>0.18919984359554459</v>
      </c>
      <c r="AP975" s="20">
        <v>0.24115786379269211</v>
      </c>
      <c r="AQ975" s="20">
        <v>9.2170254212879166E-2</v>
      </c>
      <c r="AS975" s="20">
        <v>0.1785001307128701</v>
      </c>
      <c r="AT975" s="20">
        <v>9.6037002136452124E-2</v>
      </c>
    </row>
    <row r="976" spans="2:46" ht="58" x14ac:dyDescent="0.35">
      <c r="B976" s="19" t="s">
        <v>352</v>
      </c>
      <c r="C976" s="20">
        <v>6.3336551506272612E-2</v>
      </c>
      <c r="D976" s="20">
        <v>0.10820250121218911</v>
      </c>
      <c r="E976" s="20">
        <v>6.1472807208130219E-2</v>
      </c>
      <c r="F976" s="20">
        <v>6.1863393499120463E-2</v>
      </c>
      <c r="G976" s="20">
        <v>5.4007539031603997E-2</v>
      </c>
      <c r="H976" s="20">
        <v>5.1024438034932951E-2</v>
      </c>
      <c r="I976" s="20">
        <v>7.756536298632169E-2</v>
      </c>
      <c r="K976" s="20">
        <v>5.8508439914954198E-2</v>
      </c>
      <c r="L976" s="20">
        <v>6.7957438054034994E-2</v>
      </c>
      <c r="N976" s="20">
        <v>6.4114569942981259E-2</v>
      </c>
      <c r="O976" s="20">
        <v>4.33546896526548E-2</v>
      </c>
      <c r="P976" s="20">
        <v>7.4261422600025065E-2</v>
      </c>
      <c r="Q976" s="20">
        <v>3.4235053620318673E-2</v>
      </c>
      <c r="R976" s="20">
        <v>5.9755804627301359E-2</v>
      </c>
      <c r="S976" s="20">
        <v>4.2939792113269662E-2</v>
      </c>
      <c r="T976" s="20">
        <v>5.714615903351173E-2</v>
      </c>
      <c r="U976" s="20">
        <v>0.11996802091836049</v>
      </c>
      <c r="V976" s="20">
        <v>6.1874642369245197E-2</v>
      </c>
      <c r="W976" s="20">
        <v>3.0860025099160669E-2</v>
      </c>
      <c r="X976" s="20">
        <v>2.2417466944452749E-2</v>
      </c>
      <c r="Y976" s="20">
        <v>0.1193907971247653</v>
      </c>
      <c r="AA976" s="20">
        <v>5.8557871276951327E-2</v>
      </c>
      <c r="AB976" s="20">
        <v>6.368645588792568E-2</v>
      </c>
      <c r="AC976" s="20">
        <v>5.1690848050583091E-2</v>
      </c>
      <c r="AD976" s="20">
        <v>8.7365957869271274E-2</v>
      </c>
      <c r="AF976" s="20">
        <v>5.6800826525598778E-2</v>
      </c>
      <c r="AG976" s="20">
        <v>7.5186509223163209E-2</v>
      </c>
      <c r="AI976" s="20">
        <v>6.9643568210922782E-2</v>
      </c>
      <c r="AJ976" s="20">
        <v>4.4365299558317667E-2</v>
      </c>
      <c r="AK976" s="20">
        <v>0.1200854635543248</v>
      </c>
      <c r="AL976" s="20">
        <v>5.5497971765352462E-2</v>
      </c>
      <c r="AM976" s="20">
        <v>6.8683639086711212E-2</v>
      </c>
      <c r="AN976" s="20">
        <v>4.1310059271553817E-2</v>
      </c>
      <c r="AO976" s="20">
        <v>0</v>
      </c>
      <c r="AP976" s="20">
        <v>3.2204767017899108E-2</v>
      </c>
      <c r="AQ976" s="20">
        <v>0.18074269540522289</v>
      </c>
      <c r="AS976" s="20">
        <v>5.8841670604550061E-2</v>
      </c>
      <c r="AT976" s="20">
        <v>0.17271453603271919</v>
      </c>
    </row>
    <row r="977" spans="2:46" ht="58" x14ac:dyDescent="0.35">
      <c r="B977" s="19" t="s">
        <v>353</v>
      </c>
      <c r="C977" s="20">
        <v>2.5617011319633731E-2</v>
      </c>
      <c r="D977" s="20">
        <v>3.1234111507803791E-2</v>
      </c>
      <c r="E977" s="20">
        <v>3.5890957294687942E-2</v>
      </c>
      <c r="F977" s="20">
        <v>1.204801653346646E-2</v>
      </c>
      <c r="G977" s="20">
        <v>2.478540418690035E-2</v>
      </c>
      <c r="H977" s="20">
        <v>2.6637495770022519E-2</v>
      </c>
      <c r="I977" s="20">
        <v>8.4639025330973075E-2</v>
      </c>
      <c r="K977" s="20">
        <v>3.2803990661210113E-2</v>
      </c>
      <c r="L977" s="20">
        <v>1.873850084397433E-2</v>
      </c>
      <c r="N977" s="20">
        <v>3.1984149420618918E-2</v>
      </c>
      <c r="O977" s="20">
        <v>0</v>
      </c>
      <c r="P977" s="20">
        <v>0</v>
      </c>
      <c r="Q977" s="20">
        <v>6.0028115884842602E-2</v>
      </c>
      <c r="R977" s="20">
        <v>3.3987863565442158E-2</v>
      </c>
      <c r="S977" s="20">
        <v>0</v>
      </c>
      <c r="T977" s="20">
        <v>4.2554410660932337E-2</v>
      </c>
      <c r="U977" s="20">
        <v>0</v>
      </c>
      <c r="V977" s="20">
        <v>5.5205211225074192E-2</v>
      </c>
      <c r="W977" s="20">
        <v>3.1430151753178252E-2</v>
      </c>
      <c r="X977" s="20">
        <v>0</v>
      </c>
      <c r="Y977" s="20">
        <v>1.4404702865317989E-2</v>
      </c>
      <c r="AA977" s="20">
        <v>1.772522452252228E-2</v>
      </c>
      <c r="AB977" s="20">
        <v>3.2044452362439073E-2</v>
      </c>
      <c r="AC977" s="20">
        <v>2.564919468509843E-2</v>
      </c>
      <c r="AD977" s="20">
        <v>3.3023573119600982E-2</v>
      </c>
      <c r="AF977" s="20">
        <v>2.0880556286018991E-2</v>
      </c>
      <c r="AG977" s="20">
        <v>3.7328509370603988E-2</v>
      </c>
      <c r="AI977" s="20">
        <v>2.924136257163544E-2</v>
      </c>
      <c r="AJ977" s="20">
        <v>2.3766157786929889E-2</v>
      </c>
      <c r="AK977" s="20">
        <v>2.207327554406785E-2</v>
      </c>
      <c r="AL977" s="20">
        <v>1.391236346406707E-2</v>
      </c>
      <c r="AM977" s="20">
        <v>4.591041808187115E-2</v>
      </c>
      <c r="AN977" s="20">
        <v>0</v>
      </c>
      <c r="AO977" s="20">
        <v>2.2634055660599069E-2</v>
      </c>
      <c r="AP977" s="20">
        <v>1.643847745125885E-2</v>
      </c>
      <c r="AQ977" s="20">
        <v>1.946005867374254E-2</v>
      </c>
      <c r="AS977" s="20">
        <v>2.3963046766130151E-2</v>
      </c>
      <c r="AT977" s="20">
        <v>6.5864420160005641E-2</v>
      </c>
    </row>
    <row r="978" spans="2:46" ht="29" x14ac:dyDescent="0.35">
      <c r="B978" s="19" t="s">
        <v>354</v>
      </c>
      <c r="C978" s="20">
        <v>2.25676460811161E-2</v>
      </c>
      <c r="D978" s="20">
        <v>1.7432062536113211E-2</v>
      </c>
      <c r="E978" s="20">
        <v>1.7269411337242292E-2</v>
      </c>
      <c r="F978" s="20">
        <v>1.6060483288243398E-2</v>
      </c>
      <c r="G978" s="20">
        <v>3.5868151289396917E-2</v>
      </c>
      <c r="H978" s="20">
        <v>2.7888088707914972E-2</v>
      </c>
      <c r="I978" s="20">
        <v>7.1490713667370767E-2</v>
      </c>
      <c r="K978" s="20">
        <v>2.1841400842900319E-2</v>
      </c>
      <c r="L978" s="20">
        <v>2.3262720498551308E-2</v>
      </c>
      <c r="N978" s="20">
        <v>1.7948194034411152E-2</v>
      </c>
      <c r="O978" s="20">
        <v>4.442576950810604E-2</v>
      </c>
      <c r="P978" s="20">
        <v>2.718981863436094E-2</v>
      </c>
      <c r="Q978" s="20">
        <v>3.5254655339485567E-2</v>
      </c>
      <c r="R978" s="20">
        <v>1.180782511549666E-2</v>
      </c>
      <c r="S978" s="20">
        <v>6.0287814221336417E-2</v>
      </c>
      <c r="T978" s="20">
        <v>0</v>
      </c>
      <c r="U978" s="20">
        <v>2.6484054393246682E-2</v>
      </c>
      <c r="V978" s="20">
        <v>9.5520510818838875E-3</v>
      </c>
      <c r="W978" s="20">
        <v>4.080936268548585E-2</v>
      </c>
      <c r="X978" s="20">
        <v>0</v>
      </c>
      <c r="Y978" s="20">
        <v>1.434349844214677E-2</v>
      </c>
      <c r="AA978" s="20">
        <v>1.423191396910032E-2</v>
      </c>
      <c r="AB978" s="20">
        <v>2.6218374486638701E-2</v>
      </c>
      <c r="AC978" s="20">
        <v>1.9767772274166741E-2</v>
      </c>
      <c r="AD978" s="20">
        <v>3.8088299471842349E-2</v>
      </c>
      <c r="AF978" s="20">
        <v>2.6522484690225889E-2</v>
      </c>
      <c r="AG978" s="20">
        <v>1.358129310237186E-2</v>
      </c>
      <c r="AI978" s="20">
        <v>2.0437699954086119E-2</v>
      </c>
      <c r="AJ978" s="20">
        <v>1.333269277152509E-2</v>
      </c>
      <c r="AK978" s="20">
        <v>2.041274469759178E-2</v>
      </c>
      <c r="AL978" s="20">
        <v>4.418646947122911E-2</v>
      </c>
      <c r="AM978" s="20">
        <v>2.1933478191800821E-2</v>
      </c>
      <c r="AN978" s="20">
        <v>4.5856989325450438E-2</v>
      </c>
      <c r="AO978" s="20">
        <v>2.4736792082975301E-2</v>
      </c>
      <c r="AP978" s="20">
        <v>2.961803104159795E-2</v>
      </c>
      <c r="AQ978" s="20">
        <v>1.8680328042531828E-2</v>
      </c>
      <c r="AS978" s="20">
        <v>2.2185190324002641E-2</v>
      </c>
      <c r="AT978" s="20">
        <v>3.1874286412248147E-2</v>
      </c>
    </row>
    <row r="979" spans="2:46" x14ac:dyDescent="0.35">
      <c r="B979" s="19" t="s">
        <v>197</v>
      </c>
      <c r="C979" s="20">
        <v>2.7787549384165139E-2</v>
      </c>
      <c r="D979" s="20">
        <v>3.2128734411698501E-2</v>
      </c>
      <c r="E979" s="20">
        <v>1.3613022672813601E-2</v>
      </c>
      <c r="F979" s="20">
        <v>4.3041160004528428E-2</v>
      </c>
      <c r="G979" s="20">
        <v>2.384927784824676E-2</v>
      </c>
      <c r="H979" s="20">
        <v>3.104352165311302E-2</v>
      </c>
      <c r="I979" s="20">
        <v>0</v>
      </c>
      <c r="K979" s="20">
        <v>2.5677171716804049E-2</v>
      </c>
      <c r="L979" s="20">
        <v>2.9807348551885701E-2</v>
      </c>
      <c r="N979" s="20">
        <v>5.1283638119120303E-2</v>
      </c>
      <c r="O979" s="20">
        <v>0</v>
      </c>
      <c r="P979" s="20">
        <v>2.6281500394174439E-2</v>
      </c>
      <c r="Q979" s="20">
        <v>3.4235053620318673E-2</v>
      </c>
      <c r="R979" s="20">
        <v>2.4849331918791961E-2</v>
      </c>
      <c r="S979" s="20">
        <v>4.3725517248971731E-2</v>
      </c>
      <c r="T979" s="20">
        <v>1.9748051181960539E-2</v>
      </c>
      <c r="U979" s="20">
        <v>4.0946609363475259E-2</v>
      </c>
      <c r="V979" s="20">
        <v>3.7365504645005113E-2</v>
      </c>
      <c r="W979" s="20">
        <v>1.9700568668623859E-2</v>
      </c>
      <c r="X979" s="20">
        <v>1.0203907876257389E-2</v>
      </c>
      <c r="Y979" s="20">
        <v>0</v>
      </c>
      <c r="AA979" s="20">
        <v>1.3790319781263039E-2</v>
      </c>
      <c r="AB979" s="20">
        <v>3.2202159546092513E-2</v>
      </c>
      <c r="AC979" s="20">
        <v>3.2139629729855949E-2</v>
      </c>
      <c r="AD979" s="20">
        <v>4.1787559603398319E-2</v>
      </c>
      <c r="AF979" s="20">
        <v>2.779437410786437E-2</v>
      </c>
      <c r="AG979" s="20">
        <v>2.827231594242428E-2</v>
      </c>
      <c r="AI979" s="20">
        <v>2.8951567822480501E-2</v>
      </c>
      <c r="AJ979" s="20">
        <v>1.8762938636548439E-2</v>
      </c>
      <c r="AK979" s="20">
        <v>0</v>
      </c>
      <c r="AL979" s="20">
        <v>1.401421153813592E-2</v>
      </c>
      <c r="AM979" s="20">
        <v>7.5593673429989227E-3</v>
      </c>
      <c r="AN979" s="20">
        <v>4.2252404760318232E-2</v>
      </c>
      <c r="AO979" s="20">
        <v>8.211243797711669E-2</v>
      </c>
      <c r="AP979" s="20">
        <v>0.11066763086249209</v>
      </c>
      <c r="AQ979" s="20">
        <v>0</v>
      </c>
      <c r="AS979" s="20">
        <v>2.048431267538085E-2</v>
      </c>
      <c r="AT979" s="20">
        <v>0.2055037846286315</v>
      </c>
    </row>
    <row r="981" spans="2:46" ht="304.5" x14ac:dyDescent="0.35">
      <c r="B981" s="17" t="s">
        <v>363</v>
      </c>
    </row>
    <row r="982" spans="2:46" ht="29" x14ac:dyDescent="0.35">
      <c r="B982" s="18" t="s">
        <v>20</v>
      </c>
    </row>
    <row r="983" spans="2:46" ht="43.5" x14ac:dyDescent="0.35">
      <c r="B983" s="19" t="s">
        <v>349</v>
      </c>
      <c r="C983" s="20">
        <v>0.4344429758230095</v>
      </c>
      <c r="D983" s="20">
        <v>0.3202119237541855</v>
      </c>
      <c r="E983" s="20">
        <v>0.44956395842778962</v>
      </c>
      <c r="F983" s="20">
        <v>0.42050824787951802</v>
      </c>
      <c r="G983" s="20">
        <v>0.47410467523920419</v>
      </c>
      <c r="H983" s="20">
        <v>0.37140885218376257</v>
      </c>
      <c r="I983" s="20">
        <v>0.62385173611771116</v>
      </c>
      <c r="K983" s="20">
        <v>0.43402816267844291</v>
      </c>
      <c r="L983" s="20">
        <v>0.43483998497313131</v>
      </c>
      <c r="N983" s="20">
        <v>0.45172998997995928</v>
      </c>
      <c r="O983" s="20">
        <v>0.50989233170918613</v>
      </c>
      <c r="P983" s="20">
        <v>0.42300551242275858</v>
      </c>
      <c r="Q983" s="20">
        <v>0.46064557828559621</v>
      </c>
      <c r="R983" s="20">
        <v>0.52077971189004324</v>
      </c>
      <c r="S983" s="20">
        <v>0.33863438369820481</v>
      </c>
      <c r="T983" s="20">
        <v>0.36227250877948458</v>
      </c>
      <c r="U983" s="20">
        <v>0.32336661779106562</v>
      </c>
      <c r="V983" s="20">
        <v>0.47560004041880821</v>
      </c>
      <c r="W983" s="20">
        <v>0.4045880803991187</v>
      </c>
      <c r="X983" s="20">
        <v>0.40258741470065529</v>
      </c>
      <c r="Y983" s="20">
        <v>0.5456825133086507</v>
      </c>
      <c r="AA983" s="20">
        <v>0.46858854254574622</v>
      </c>
      <c r="AB983" s="20">
        <v>0.38545119002020101</v>
      </c>
      <c r="AC983" s="20">
        <v>0.46089581808131608</v>
      </c>
      <c r="AD983" s="20">
        <v>0.40044876961598441</v>
      </c>
      <c r="AF983" s="20">
        <v>0.44363969873380599</v>
      </c>
      <c r="AG983" s="20">
        <v>0.41604544570231139</v>
      </c>
      <c r="AI983" s="20">
        <v>0.49514858049666649</v>
      </c>
      <c r="AJ983" s="20">
        <v>0.43840623692748332</v>
      </c>
      <c r="AK983" s="20">
        <v>0.32608309109369848</v>
      </c>
      <c r="AL983" s="20">
        <v>0.39492415699226108</v>
      </c>
      <c r="AM983" s="20">
        <v>0.51640359577035533</v>
      </c>
      <c r="AN983" s="20">
        <v>0.53228903183552678</v>
      </c>
      <c r="AO983" s="20">
        <v>0.4223359663836519</v>
      </c>
      <c r="AP983" s="20">
        <v>0.35372711066312612</v>
      </c>
      <c r="AQ983" s="20">
        <v>0.30594143546183039</v>
      </c>
      <c r="AS983" s="20">
        <v>0.44552179588107421</v>
      </c>
      <c r="AT983" s="20">
        <v>0.16485207110784819</v>
      </c>
    </row>
    <row r="984" spans="2:46" ht="58" x14ac:dyDescent="0.35">
      <c r="B984" s="19" t="s">
        <v>350</v>
      </c>
      <c r="C984" s="20">
        <v>0.2475155643869959</v>
      </c>
      <c r="D984" s="20">
        <v>0.25266609930267842</v>
      </c>
      <c r="E984" s="20">
        <v>0.232886676679713</v>
      </c>
      <c r="F984" s="20">
        <v>0.27906905093325157</v>
      </c>
      <c r="G984" s="20">
        <v>0.21502919325160411</v>
      </c>
      <c r="H984" s="20">
        <v>0.31712414769010822</v>
      </c>
      <c r="I984" s="20">
        <v>7.924642642782033E-2</v>
      </c>
      <c r="K984" s="20">
        <v>0.24817668254672109</v>
      </c>
      <c r="L984" s="20">
        <v>0.24688282176019979</v>
      </c>
      <c r="N984" s="20">
        <v>0.23481101225571641</v>
      </c>
      <c r="O984" s="20">
        <v>0.1201570733778459</v>
      </c>
      <c r="P984" s="20">
        <v>0.1741698549683901</v>
      </c>
      <c r="Q984" s="20">
        <v>0.21988035373854439</v>
      </c>
      <c r="R984" s="20">
        <v>0.25438517434868302</v>
      </c>
      <c r="S984" s="20">
        <v>0.23271272574834009</v>
      </c>
      <c r="T984" s="20">
        <v>0.3358021759377901</v>
      </c>
      <c r="U984" s="20">
        <v>0.31260859333239532</v>
      </c>
      <c r="V984" s="20">
        <v>0.23966323392379929</v>
      </c>
      <c r="W984" s="20">
        <v>0.22503009004187591</v>
      </c>
      <c r="X984" s="20">
        <v>0.33106546649474738</v>
      </c>
      <c r="Y984" s="20">
        <v>0.20751822723676669</v>
      </c>
      <c r="AA984" s="20">
        <v>0.23725962769455511</v>
      </c>
      <c r="AB984" s="20">
        <v>0.27304328687672552</v>
      </c>
      <c r="AC984" s="20">
        <v>0.2382553989296855</v>
      </c>
      <c r="AD984" s="20">
        <v>0.2472870338460352</v>
      </c>
      <c r="AF984" s="20">
        <v>0.24039691796434781</v>
      </c>
      <c r="AG984" s="20">
        <v>0.26462180087662968</v>
      </c>
      <c r="AI984" s="20">
        <v>0.1970472616983415</v>
      </c>
      <c r="AJ984" s="20">
        <v>0.31948993735130621</v>
      </c>
      <c r="AK984" s="20">
        <v>0.24688233937357379</v>
      </c>
      <c r="AL984" s="20">
        <v>0.2104428893596037</v>
      </c>
      <c r="AM984" s="20">
        <v>0.2193659197215399</v>
      </c>
      <c r="AN984" s="20">
        <v>0.26037429987070682</v>
      </c>
      <c r="AO984" s="20">
        <v>0.23833181879698559</v>
      </c>
      <c r="AP984" s="20">
        <v>0.1682499043932788</v>
      </c>
      <c r="AQ984" s="20">
        <v>0.26776890447379409</v>
      </c>
      <c r="AS984" s="20">
        <v>0.24427203684267201</v>
      </c>
      <c r="AT984" s="20">
        <v>0.32644324085072829</v>
      </c>
    </row>
    <row r="985" spans="2:46" ht="29" x14ac:dyDescent="0.35">
      <c r="B985" s="19" t="s">
        <v>351</v>
      </c>
      <c r="C985" s="20">
        <v>0.1549728306833443</v>
      </c>
      <c r="D985" s="20">
        <v>0.1240617231423608</v>
      </c>
      <c r="E985" s="20">
        <v>0.16432275025653989</v>
      </c>
      <c r="F985" s="20">
        <v>0.1534625489553057</v>
      </c>
      <c r="G985" s="20">
        <v>0.1630940798093142</v>
      </c>
      <c r="H985" s="20">
        <v>0.12722931322294639</v>
      </c>
      <c r="I985" s="20">
        <v>0.1478457608007761</v>
      </c>
      <c r="K985" s="20">
        <v>0.14703469420967211</v>
      </c>
      <c r="L985" s="20">
        <v>0.16257025823896479</v>
      </c>
      <c r="N985" s="20">
        <v>0.14370065564118731</v>
      </c>
      <c r="O985" s="20">
        <v>0.1988884426551619</v>
      </c>
      <c r="P985" s="20">
        <v>0.2054942128394511</v>
      </c>
      <c r="Q985" s="20">
        <v>9.6622138726106852E-2</v>
      </c>
      <c r="R985" s="20">
        <v>9.3921787430108844E-2</v>
      </c>
      <c r="S985" s="20">
        <v>0.23552977558147559</v>
      </c>
      <c r="T985" s="20">
        <v>0.18912733458551201</v>
      </c>
      <c r="U985" s="20">
        <v>0.1763761125726924</v>
      </c>
      <c r="V985" s="20">
        <v>0.1056878473801415</v>
      </c>
      <c r="W985" s="20">
        <v>0.1814111808523752</v>
      </c>
      <c r="X985" s="20">
        <v>0.2192104426510306</v>
      </c>
      <c r="Y985" s="20">
        <v>9.989640433186521E-2</v>
      </c>
      <c r="AA985" s="20">
        <v>0.16429583949154691</v>
      </c>
      <c r="AB985" s="20">
        <v>0.14876619326276641</v>
      </c>
      <c r="AC985" s="20">
        <v>0.1189362984710747</v>
      </c>
      <c r="AD985" s="20">
        <v>0.18338112383934049</v>
      </c>
      <c r="AF985" s="20">
        <v>0.15908580279076451</v>
      </c>
      <c r="AG985" s="20">
        <v>0.14343476530145791</v>
      </c>
      <c r="AI985" s="20">
        <v>0.1689320097492289</v>
      </c>
      <c r="AJ985" s="20">
        <v>0.10848885850217529</v>
      </c>
      <c r="AK985" s="20">
        <v>0.25114002285066728</v>
      </c>
      <c r="AL985" s="20">
        <v>0.15215116465716139</v>
      </c>
      <c r="AM985" s="20">
        <v>0.14358817405873139</v>
      </c>
      <c r="AN985" s="20">
        <v>0.11922727420799779</v>
      </c>
      <c r="AO985" s="20">
        <v>0.17789665904315541</v>
      </c>
      <c r="AP985" s="20">
        <v>0.2260948982637718</v>
      </c>
      <c r="AQ985" s="20">
        <v>0.17425031567943489</v>
      </c>
      <c r="AS985" s="20">
        <v>0.1585776806063334</v>
      </c>
      <c r="AT985" s="20">
        <v>6.7252771416421331E-2</v>
      </c>
    </row>
    <row r="986" spans="2:46" ht="58" x14ac:dyDescent="0.35">
      <c r="B986" s="19" t="s">
        <v>352</v>
      </c>
      <c r="C986" s="20">
        <v>6.379857768698044E-2</v>
      </c>
      <c r="D986" s="20">
        <v>0.12735932303591291</v>
      </c>
      <c r="E986" s="20">
        <v>7.5069827158038657E-2</v>
      </c>
      <c r="F986" s="20">
        <v>4.8205453872747647E-2</v>
      </c>
      <c r="G986" s="20">
        <v>4.60262435056338E-2</v>
      </c>
      <c r="H986" s="20">
        <v>7.404165951211289E-2</v>
      </c>
      <c r="I986" s="20">
        <v>7.756536298632169E-2</v>
      </c>
      <c r="K986" s="20">
        <v>6.8776603098752817E-2</v>
      </c>
      <c r="L986" s="20">
        <v>5.9034211697378901E-2</v>
      </c>
      <c r="N986" s="20">
        <v>3.2958827514486248E-2</v>
      </c>
      <c r="O986" s="20">
        <v>8.2775436310921685E-2</v>
      </c>
      <c r="P986" s="20">
        <v>0.1205745701564658</v>
      </c>
      <c r="Q986" s="20">
        <v>6.1738706418976629E-2</v>
      </c>
      <c r="R986" s="20">
        <v>7.0068108946609503E-2</v>
      </c>
      <c r="S986" s="20">
        <v>6.0712339386802178E-2</v>
      </c>
      <c r="T986" s="20">
        <v>3.5526462370793009E-2</v>
      </c>
      <c r="U986" s="20">
        <v>8.1621221415993886E-2</v>
      </c>
      <c r="V986" s="20">
        <v>8.7516935086353831E-2</v>
      </c>
      <c r="W986" s="20">
        <v>6.870334630217996E-2</v>
      </c>
      <c r="X986" s="20">
        <v>2.370514417742936E-2</v>
      </c>
      <c r="Y986" s="20">
        <v>3.2164471492802868E-2</v>
      </c>
      <c r="AA986" s="20">
        <v>6.5902137775957811E-2</v>
      </c>
      <c r="AB986" s="20">
        <v>8.4674250918385874E-2</v>
      </c>
      <c r="AC986" s="20">
        <v>5.6812379871037863E-2</v>
      </c>
      <c r="AD986" s="20">
        <v>3.9770982189725218E-2</v>
      </c>
      <c r="AF986" s="20">
        <v>5.2062587663361443E-2</v>
      </c>
      <c r="AG986" s="20">
        <v>8.8008124244272082E-2</v>
      </c>
      <c r="AI986" s="20">
        <v>6.8830774607653328E-2</v>
      </c>
      <c r="AJ986" s="20">
        <v>5.3283327630372877E-2</v>
      </c>
      <c r="AK986" s="20">
        <v>9.8671757857889814E-2</v>
      </c>
      <c r="AL986" s="20">
        <v>5.5153105824825598E-2</v>
      </c>
      <c r="AM986" s="20">
        <v>6.0736102706109893E-2</v>
      </c>
      <c r="AN986" s="20">
        <v>0</v>
      </c>
      <c r="AO986" s="20">
        <v>4.7172901651620289E-2</v>
      </c>
      <c r="AP986" s="20">
        <v>3.1872081066271291E-2</v>
      </c>
      <c r="AQ986" s="20">
        <v>0.17286565981582949</v>
      </c>
      <c r="AS986" s="20">
        <v>6.0804912352382938E-2</v>
      </c>
      <c r="AT986" s="20">
        <v>0.13664613200582329</v>
      </c>
    </row>
    <row r="987" spans="2:46" ht="58" x14ac:dyDescent="0.35">
      <c r="B987" s="19" t="s">
        <v>353</v>
      </c>
      <c r="C987" s="20">
        <v>4.384677441548554E-2</v>
      </c>
      <c r="D987" s="20">
        <v>8.0287984076923086E-2</v>
      </c>
      <c r="E987" s="20">
        <v>5.7412613773787362E-2</v>
      </c>
      <c r="F987" s="20">
        <v>2.9467373688578949E-2</v>
      </c>
      <c r="G987" s="20">
        <v>4.3367898555654892E-2</v>
      </c>
      <c r="H987" s="20">
        <v>2.4941100072844748E-2</v>
      </c>
      <c r="I987" s="20">
        <v>0</v>
      </c>
      <c r="K987" s="20">
        <v>5.134277556947054E-2</v>
      </c>
      <c r="L987" s="20">
        <v>3.6672505503237397E-2</v>
      </c>
      <c r="N987" s="20">
        <v>5.124265382022726E-2</v>
      </c>
      <c r="O987" s="20">
        <v>8.8286715946884572E-2</v>
      </c>
      <c r="P987" s="20">
        <v>0</v>
      </c>
      <c r="Q987" s="20">
        <v>6.1102278636163417E-2</v>
      </c>
      <c r="R987" s="20">
        <v>3.5626390466663972E-2</v>
      </c>
      <c r="S987" s="20">
        <v>1.4161137751023751E-2</v>
      </c>
      <c r="T987" s="20">
        <v>5.7523467144459522E-2</v>
      </c>
      <c r="U987" s="20">
        <v>5.1522148324573379E-2</v>
      </c>
      <c r="V987" s="20">
        <v>6.4294204450750056E-2</v>
      </c>
      <c r="W987" s="20">
        <v>4.0200020885134947E-2</v>
      </c>
      <c r="X987" s="20">
        <v>2.3431531976137471E-2</v>
      </c>
      <c r="Y987" s="20">
        <v>4.3488635196493007E-2</v>
      </c>
      <c r="AA987" s="20">
        <v>2.0008593334768471E-2</v>
      </c>
      <c r="AB987" s="20">
        <v>6.5485962100057277E-2</v>
      </c>
      <c r="AC987" s="20">
        <v>4.949651488774838E-2</v>
      </c>
      <c r="AD987" s="20">
        <v>5.6026944874207681E-2</v>
      </c>
      <c r="AF987" s="20">
        <v>4.4301949311210863E-2</v>
      </c>
      <c r="AG987" s="20">
        <v>4.3556183551721528E-2</v>
      </c>
      <c r="AI987" s="20">
        <v>4.1082518838039067E-2</v>
      </c>
      <c r="AJ987" s="20">
        <v>4.0481691504640767E-2</v>
      </c>
      <c r="AK987" s="20">
        <v>3.9015758762412561E-2</v>
      </c>
      <c r="AL987" s="20">
        <v>8.5953999975858605E-2</v>
      </c>
      <c r="AM987" s="20">
        <v>3.8141184017023919E-2</v>
      </c>
      <c r="AN987" s="20">
        <v>0</v>
      </c>
      <c r="AO987" s="20">
        <v>2.2634055660599069E-2</v>
      </c>
      <c r="AP987" s="20">
        <v>4.8454469330613571E-2</v>
      </c>
      <c r="AQ987" s="20">
        <v>6.0493356526579209E-2</v>
      </c>
      <c r="AS987" s="20">
        <v>4.4046435315055289E-2</v>
      </c>
      <c r="AT987" s="20">
        <v>3.8988245955853228E-2</v>
      </c>
    </row>
    <row r="988" spans="2:46" ht="29" x14ac:dyDescent="0.35">
      <c r="B988" s="19" t="s">
        <v>354</v>
      </c>
      <c r="C988" s="20">
        <v>3.106209431736531E-2</v>
      </c>
      <c r="D988" s="20">
        <v>6.3284212276240717E-2</v>
      </c>
      <c r="E988" s="20">
        <v>1.7032635283867309E-2</v>
      </c>
      <c r="F988" s="20">
        <v>2.391307621689295E-2</v>
      </c>
      <c r="G988" s="20">
        <v>4.0380717510752298E-2</v>
      </c>
      <c r="H988" s="20">
        <v>5.4211405665112143E-2</v>
      </c>
      <c r="I988" s="20">
        <v>7.1490713667370767E-2</v>
      </c>
      <c r="K988" s="20">
        <v>2.947312204691795E-2</v>
      </c>
      <c r="L988" s="20">
        <v>3.2582867077149982E-2</v>
      </c>
      <c r="N988" s="20">
        <v>3.4273222669303181E-2</v>
      </c>
      <c r="O988" s="20">
        <v>0</v>
      </c>
      <c r="P988" s="20">
        <v>5.0474349218759797E-2</v>
      </c>
      <c r="Q988" s="20">
        <v>6.5775890574293949E-2</v>
      </c>
      <c r="R988" s="20">
        <v>0</v>
      </c>
      <c r="S988" s="20">
        <v>9.0066538489490422E-2</v>
      </c>
      <c r="T988" s="20">
        <v>0</v>
      </c>
      <c r="U988" s="20">
        <v>1.3305337907946991E-2</v>
      </c>
      <c r="V988" s="20">
        <v>8.3607611605035614E-3</v>
      </c>
      <c r="W988" s="20">
        <v>7.0392030254879612E-2</v>
      </c>
      <c r="X988" s="20">
        <v>0</v>
      </c>
      <c r="Y988" s="20">
        <v>4.3058229975018188E-2</v>
      </c>
      <c r="AA988" s="20">
        <v>3.421079256903202E-2</v>
      </c>
      <c r="AB988" s="20">
        <v>2.0923159944274409E-2</v>
      </c>
      <c r="AC988" s="20">
        <v>3.1174238671424121E-2</v>
      </c>
      <c r="AD988" s="20">
        <v>3.9016514925376111E-2</v>
      </c>
      <c r="AF988" s="20">
        <v>3.5640764624029757E-2</v>
      </c>
      <c r="AG988" s="20">
        <v>2.074721021859522E-2</v>
      </c>
      <c r="AI988" s="20">
        <v>1.073851377493612E-2</v>
      </c>
      <c r="AJ988" s="20">
        <v>2.083454439418387E-2</v>
      </c>
      <c r="AK988" s="20">
        <v>3.8207030061758053E-2</v>
      </c>
      <c r="AL988" s="20">
        <v>8.6345594621336175E-2</v>
      </c>
      <c r="AM988" s="20">
        <v>1.550806080474822E-2</v>
      </c>
      <c r="AN988" s="20">
        <v>4.5856989325450438E-2</v>
      </c>
      <c r="AO988" s="20">
        <v>6.8628374958374955E-2</v>
      </c>
      <c r="AP988" s="20">
        <v>4.4162742017559847E-2</v>
      </c>
      <c r="AQ988" s="20">
        <v>1.8680328042531828E-2</v>
      </c>
      <c r="AS988" s="20">
        <v>2.838021977897134E-2</v>
      </c>
      <c r="AT988" s="20">
        <v>9.6322562431195136E-2</v>
      </c>
    </row>
    <row r="989" spans="2:46" x14ac:dyDescent="0.35">
      <c r="B989" s="19" t="s">
        <v>197</v>
      </c>
      <c r="C989" s="20">
        <v>2.43611826868191E-2</v>
      </c>
      <c r="D989" s="20">
        <v>3.2128734411698501E-2</v>
      </c>
      <c r="E989" s="20">
        <v>3.7115384202641641E-3</v>
      </c>
      <c r="F989" s="20">
        <v>4.5374248453705308E-2</v>
      </c>
      <c r="G989" s="20">
        <v>1.799719212783633E-2</v>
      </c>
      <c r="H989" s="20">
        <v>3.104352165311302E-2</v>
      </c>
      <c r="I989" s="20">
        <v>0</v>
      </c>
      <c r="K989" s="20">
        <v>2.1167959850022691E-2</v>
      </c>
      <c r="L989" s="20">
        <v>2.7417350749937709E-2</v>
      </c>
      <c r="N989" s="20">
        <v>5.1283638119120303E-2</v>
      </c>
      <c r="O989" s="20">
        <v>0</v>
      </c>
      <c r="P989" s="20">
        <v>2.6281500394174439E-2</v>
      </c>
      <c r="Q989" s="20">
        <v>3.4235053620318673E-2</v>
      </c>
      <c r="R989" s="20">
        <v>2.5218826917891249E-2</v>
      </c>
      <c r="S989" s="20">
        <v>2.8183099344663221E-2</v>
      </c>
      <c r="T989" s="20">
        <v>1.9748051181960539E-2</v>
      </c>
      <c r="U989" s="20">
        <v>4.1199968655332431E-2</v>
      </c>
      <c r="V989" s="20">
        <v>1.8876977579643749E-2</v>
      </c>
      <c r="W989" s="20">
        <v>9.6752512644352733E-3</v>
      </c>
      <c r="X989" s="20">
        <v>0</v>
      </c>
      <c r="Y989" s="20">
        <v>2.819151845840356E-2</v>
      </c>
      <c r="AA989" s="20">
        <v>9.7344665883936071E-3</v>
      </c>
      <c r="AB989" s="20">
        <v>2.1655956877589661E-2</v>
      </c>
      <c r="AC989" s="20">
        <v>4.4429351087713197E-2</v>
      </c>
      <c r="AD989" s="20">
        <v>3.4068630709330819E-2</v>
      </c>
      <c r="AF989" s="20">
        <v>2.4872278912479461E-2</v>
      </c>
      <c r="AG989" s="20">
        <v>2.3586470105012192E-2</v>
      </c>
      <c r="AI989" s="20">
        <v>1.8220340835134539E-2</v>
      </c>
      <c r="AJ989" s="20">
        <v>1.901540368983767E-2</v>
      </c>
      <c r="AK989" s="20">
        <v>0</v>
      </c>
      <c r="AL989" s="20">
        <v>1.5029088568953601E-2</v>
      </c>
      <c r="AM989" s="20">
        <v>6.2569629214912674E-3</v>
      </c>
      <c r="AN989" s="20">
        <v>4.2252404760318232E-2</v>
      </c>
      <c r="AO989" s="20">
        <v>2.300022350561275E-2</v>
      </c>
      <c r="AP989" s="20">
        <v>0.12743879426537871</v>
      </c>
      <c r="AQ989" s="20">
        <v>0</v>
      </c>
      <c r="AS989" s="20">
        <v>1.8396919223510999E-2</v>
      </c>
      <c r="AT989" s="20">
        <v>0.16949497623213061</v>
      </c>
    </row>
    <row r="991" spans="2:46" ht="304.5" x14ac:dyDescent="0.35">
      <c r="B991" s="17" t="s">
        <v>364</v>
      </c>
    </row>
    <row r="992" spans="2:46" ht="29" x14ac:dyDescent="0.35">
      <c r="B992" s="18" t="s">
        <v>20</v>
      </c>
    </row>
    <row r="993" spans="2:46" ht="43.5" x14ac:dyDescent="0.35">
      <c r="B993" s="19" t="s">
        <v>349</v>
      </c>
      <c r="C993" s="20">
        <v>0.43473111240934592</v>
      </c>
      <c r="D993" s="20">
        <v>0.28773282174997211</v>
      </c>
      <c r="E993" s="20">
        <v>0.4181382158890975</v>
      </c>
      <c r="F993" s="20">
        <v>0.44642362343652747</v>
      </c>
      <c r="G993" s="20">
        <v>0.47775760676284379</v>
      </c>
      <c r="H993" s="20">
        <v>0.47866638350080309</v>
      </c>
      <c r="I993" s="20">
        <v>0.46537830562072968</v>
      </c>
      <c r="K993" s="20">
        <v>0.41870658849065467</v>
      </c>
      <c r="L993" s="20">
        <v>0.45006785548366179</v>
      </c>
      <c r="N993" s="20">
        <v>0.3203445177269918</v>
      </c>
      <c r="O993" s="20">
        <v>0.43272774199443781</v>
      </c>
      <c r="P993" s="20">
        <v>0.52876568102551091</v>
      </c>
      <c r="Q993" s="20">
        <v>0.37728076484291428</v>
      </c>
      <c r="R993" s="20">
        <v>0.53678972349179632</v>
      </c>
      <c r="S993" s="20">
        <v>0.36051766931420898</v>
      </c>
      <c r="T993" s="20">
        <v>0.4015275826064183</v>
      </c>
      <c r="U993" s="20">
        <v>0.38661959347702018</v>
      </c>
      <c r="V993" s="20">
        <v>0.4358422620248667</v>
      </c>
      <c r="W993" s="20">
        <v>0.44959214692616889</v>
      </c>
      <c r="X993" s="20">
        <v>0.50110698852650926</v>
      </c>
      <c r="Y993" s="20">
        <v>0.46813219202799572</v>
      </c>
      <c r="AA993" s="20">
        <v>0.42998973620823328</v>
      </c>
      <c r="AB993" s="20">
        <v>0.42310078986303379</v>
      </c>
      <c r="AC993" s="20">
        <v>0.46893684334836983</v>
      </c>
      <c r="AD993" s="20">
        <v>0.41856014534989472</v>
      </c>
      <c r="AF993" s="20">
        <v>0.44155201377525588</v>
      </c>
      <c r="AG993" s="20">
        <v>0.42198164085046941</v>
      </c>
      <c r="AI993" s="20">
        <v>0.49574184906958529</v>
      </c>
      <c r="AJ993" s="20">
        <v>0.43604554238937221</v>
      </c>
      <c r="AK993" s="20">
        <v>0.31207062383133538</v>
      </c>
      <c r="AL993" s="20">
        <v>0.43621547687545958</v>
      </c>
      <c r="AM993" s="20">
        <v>0.45924576796862943</v>
      </c>
      <c r="AN993" s="20">
        <v>0.34959435841122882</v>
      </c>
      <c r="AO993" s="20">
        <v>0.5188731921732469</v>
      </c>
      <c r="AP993" s="20">
        <v>0.43357348794518158</v>
      </c>
      <c r="AQ993" s="20">
        <v>0.32941057716356881</v>
      </c>
      <c r="AS993" s="20">
        <v>0.44437926628284169</v>
      </c>
      <c r="AT993" s="20">
        <v>0.19995389624782911</v>
      </c>
    </row>
    <row r="994" spans="2:46" ht="58" x14ac:dyDescent="0.35">
      <c r="B994" s="19" t="s">
        <v>350</v>
      </c>
      <c r="C994" s="20">
        <v>0.23539935218115909</v>
      </c>
      <c r="D994" s="20">
        <v>0.31732690858594931</v>
      </c>
      <c r="E994" s="20">
        <v>0.27109999695714537</v>
      </c>
      <c r="F994" s="20">
        <v>0.2342168248488441</v>
      </c>
      <c r="G994" s="20">
        <v>0.18573855285905441</v>
      </c>
      <c r="H994" s="20">
        <v>0.15923495663555429</v>
      </c>
      <c r="I994" s="20">
        <v>0.1545330266868897</v>
      </c>
      <c r="K994" s="20">
        <v>0.26936287244463902</v>
      </c>
      <c r="L994" s="20">
        <v>0.20289356375191669</v>
      </c>
      <c r="N994" s="20">
        <v>0.32479153952816381</v>
      </c>
      <c r="O994" s="20">
        <v>0.28316840018257838</v>
      </c>
      <c r="P994" s="20">
        <v>7.0921899408973768E-2</v>
      </c>
      <c r="Q994" s="20">
        <v>8.6388636199739785E-2</v>
      </c>
      <c r="R994" s="20">
        <v>0.27477539903454973</v>
      </c>
      <c r="S994" s="20">
        <v>0.25756672977816603</v>
      </c>
      <c r="T994" s="20">
        <v>0.2070437886054679</v>
      </c>
      <c r="U994" s="20">
        <v>0.2245489193541392</v>
      </c>
      <c r="V994" s="20">
        <v>0.30678898045933262</v>
      </c>
      <c r="W994" s="20">
        <v>0.19540005052293141</v>
      </c>
      <c r="X994" s="20">
        <v>0.18427294769155991</v>
      </c>
      <c r="Y994" s="20">
        <v>0.2341796076214254</v>
      </c>
      <c r="AA994" s="20">
        <v>0.26953671916975708</v>
      </c>
      <c r="AB994" s="20">
        <v>0.20920553187928839</v>
      </c>
      <c r="AC994" s="20">
        <v>0.22239623866959959</v>
      </c>
      <c r="AD994" s="20">
        <v>0.22113016441697331</v>
      </c>
      <c r="AF994" s="20">
        <v>0.22659845679517471</v>
      </c>
      <c r="AG994" s="20">
        <v>0.26054651150447172</v>
      </c>
      <c r="AI994" s="20">
        <v>0.21846107859415609</v>
      </c>
      <c r="AJ994" s="20">
        <v>0.28932613837793408</v>
      </c>
      <c r="AK994" s="20">
        <v>0.3250463401289912</v>
      </c>
      <c r="AL994" s="20">
        <v>0.17711012278960681</v>
      </c>
      <c r="AM994" s="20">
        <v>0.24128015973060801</v>
      </c>
      <c r="AN994" s="20">
        <v>0.1628207340699814</v>
      </c>
      <c r="AO994" s="20">
        <v>0.14196597935453639</v>
      </c>
      <c r="AP994" s="20">
        <v>0.17045873109337509</v>
      </c>
      <c r="AQ994" s="20">
        <v>0.2155738167324992</v>
      </c>
      <c r="AS994" s="20">
        <v>0.23691960750032959</v>
      </c>
      <c r="AT994" s="20">
        <v>0.19840561054213859</v>
      </c>
    </row>
    <row r="995" spans="2:46" ht="29" x14ac:dyDescent="0.35">
      <c r="B995" s="19" t="s">
        <v>351</v>
      </c>
      <c r="C995" s="20">
        <v>0.17325984560032789</v>
      </c>
      <c r="D995" s="20">
        <v>0.1264262683071958</v>
      </c>
      <c r="E995" s="20">
        <v>0.17004213231683299</v>
      </c>
      <c r="F995" s="20">
        <v>0.17790075052362531</v>
      </c>
      <c r="G995" s="20">
        <v>0.18754398650532469</v>
      </c>
      <c r="H995" s="20">
        <v>0.2088559020928015</v>
      </c>
      <c r="I995" s="20">
        <v>7.255916054170676E-2</v>
      </c>
      <c r="K995" s="20">
        <v>0.15299558192019619</v>
      </c>
      <c r="L995" s="20">
        <v>0.19265435661540181</v>
      </c>
      <c r="N995" s="20">
        <v>0.14865387569480459</v>
      </c>
      <c r="O995" s="20">
        <v>0.2072303899180602</v>
      </c>
      <c r="P995" s="20">
        <v>0.1765179173399177</v>
      </c>
      <c r="Q995" s="20">
        <v>0.28010642633017241</v>
      </c>
      <c r="R995" s="20">
        <v>9.3135033019449656E-2</v>
      </c>
      <c r="S995" s="20">
        <v>0.15204467040872419</v>
      </c>
      <c r="T995" s="20">
        <v>0.27903889346464039</v>
      </c>
      <c r="U995" s="20">
        <v>0.24082103663932511</v>
      </c>
      <c r="V995" s="20">
        <v>9.7277746061081749E-2</v>
      </c>
      <c r="W995" s="20">
        <v>0.20563829422915361</v>
      </c>
      <c r="X995" s="20">
        <v>0.2368220390220428</v>
      </c>
      <c r="Y995" s="20">
        <v>0.13532733569346991</v>
      </c>
      <c r="AA995" s="20">
        <v>0.1726289232119233</v>
      </c>
      <c r="AB995" s="20">
        <v>0.1757841995679475</v>
      </c>
      <c r="AC995" s="20">
        <v>0.1700976824017261</v>
      </c>
      <c r="AD995" s="20">
        <v>0.17711749547379069</v>
      </c>
      <c r="AF995" s="20">
        <v>0.17671203678127451</v>
      </c>
      <c r="AG995" s="20">
        <v>0.16362090780881711</v>
      </c>
      <c r="AI995" s="20">
        <v>0.17873971806794201</v>
      </c>
      <c r="AJ995" s="20">
        <v>0.15759718373741749</v>
      </c>
      <c r="AK995" s="20">
        <v>0.24653061087200201</v>
      </c>
      <c r="AL995" s="20">
        <v>0.21385913582676891</v>
      </c>
      <c r="AM995" s="20">
        <v>0.14478689546217349</v>
      </c>
      <c r="AN995" s="20">
        <v>0.17027053200460271</v>
      </c>
      <c r="AO995" s="20">
        <v>9.7695047777880684E-2</v>
      </c>
      <c r="AP995" s="20">
        <v>0.16867746082019031</v>
      </c>
      <c r="AQ995" s="20">
        <v>0.25232967311482329</v>
      </c>
      <c r="AS995" s="20">
        <v>0.1762151116113084</v>
      </c>
      <c r="AT995" s="20">
        <v>0.1013466966008334</v>
      </c>
    </row>
    <row r="996" spans="2:46" ht="58" x14ac:dyDescent="0.35">
      <c r="B996" s="19" t="s">
        <v>352</v>
      </c>
      <c r="C996" s="20">
        <v>6.9003813439118614E-2</v>
      </c>
      <c r="D996" s="20">
        <v>9.4967855021700867E-2</v>
      </c>
      <c r="E996" s="20">
        <v>8.416919266609145E-2</v>
      </c>
      <c r="F996" s="20">
        <v>6.3562493104777087E-2</v>
      </c>
      <c r="G996" s="20">
        <v>3.9570337948343533E-2</v>
      </c>
      <c r="H996" s="20">
        <v>9.6851397271537479E-2</v>
      </c>
      <c r="I996" s="20">
        <v>7.756536298632169E-2</v>
      </c>
      <c r="K996" s="20">
        <v>8.327882775514793E-2</v>
      </c>
      <c r="L996" s="20">
        <v>5.5341490111574583E-2</v>
      </c>
      <c r="N996" s="20">
        <v>6.6627738184176125E-2</v>
      </c>
      <c r="O996" s="20">
        <v>7.6873467904923748E-2</v>
      </c>
      <c r="P996" s="20">
        <v>0.1201759926713785</v>
      </c>
      <c r="Q996" s="20">
        <v>3.4235053620318673E-2</v>
      </c>
      <c r="R996" s="20">
        <v>7.0081017536313073E-2</v>
      </c>
      <c r="S996" s="20">
        <v>6.9662567999632871E-2</v>
      </c>
      <c r="T996" s="20">
        <v>3.6821647006816532E-2</v>
      </c>
      <c r="U996" s="20">
        <v>7.9776298899864845E-2</v>
      </c>
      <c r="V996" s="20">
        <v>5.2402874745473893E-2</v>
      </c>
      <c r="W996" s="20">
        <v>4.9204406773277851E-2</v>
      </c>
      <c r="X996" s="20">
        <v>5.5515647888387823E-2</v>
      </c>
      <c r="Y996" s="20">
        <v>0.13278524569476741</v>
      </c>
      <c r="AA996" s="20">
        <v>6.1732688722894648E-2</v>
      </c>
      <c r="AB996" s="20">
        <v>8.9620851097775164E-2</v>
      </c>
      <c r="AC996" s="20">
        <v>6.3907689811431967E-2</v>
      </c>
      <c r="AD996" s="20">
        <v>5.5623478351949827E-2</v>
      </c>
      <c r="AF996" s="20">
        <v>6.7207745450092088E-2</v>
      </c>
      <c r="AG996" s="20">
        <v>6.9698685897199728E-2</v>
      </c>
      <c r="AI996" s="20">
        <v>5.8312684458935747E-2</v>
      </c>
      <c r="AJ996" s="20">
        <v>4.2252877979338917E-2</v>
      </c>
      <c r="AK996" s="20">
        <v>7.6754374699910005E-2</v>
      </c>
      <c r="AL996" s="20">
        <v>4.4069095298649857E-2</v>
      </c>
      <c r="AM996" s="20">
        <v>0.1030800934604279</v>
      </c>
      <c r="AN996" s="20">
        <v>8.6022854122223533E-2</v>
      </c>
      <c r="AO996" s="20">
        <v>5.6428679289728598E-2</v>
      </c>
      <c r="AP996" s="20">
        <v>7.4021022691182103E-2</v>
      </c>
      <c r="AQ996" s="20">
        <v>0.13794826594397289</v>
      </c>
      <c r="AS996" s="20">
        <v>6.6697748687536904E-2</v>
      </c>
      <c r="AT996" s="20">
        <v>0.12511936360171019</v>
      </c>
    </row>
    <row r="997" spans="2:46" ht="58" x14ac:dyDescent="0.35">
      <c r="B997" s="19" t="s">
        <v>353</v>
      </c>
      <c r="C997" s="20">
        <v>3.125933955184123E-2</v>
      </c>
      <c r="D997" s="20">
        <v>7.583467094883535E-2</v>
      </c>
      <c r="E997" s="20">
        <v>3.1291342574198293E-2</v>
      </c>
      <c r="F997" s="20">
        <v>1.629545720473748E-2</v>
      </c>
      <c r="G997" s="20">
        <v>4.9326452259261751E-2</v>
      </c>
      <c r="H997" s="20">
        <v>0</v>
      </c>
      <c r="I997" s="20">
        <v>0</v>
      </c>
      <c r="K997" s="20">
        <v>2.6205004223848461E-2</v>
      </c>
      <c r="L997" s="20">
        <v>3.6096740196639533E-2</v>
      </c>
      <c r="N997" s="20">
        <v>1.796367161923268E-2</v>
      </c>
      <c r="O997" s="20">
        <v>0</v>
      </c>
      <c r="P997" s="20">
        <v>2.6862659941284759E-2</v>
      </c>
      <c r="Q997" s="20">
        <v>0.1212819388628824</v>
      </c>
      <c r="R997" s="20">
        <v>0</v>
      </c>
      <c r="S997" s="20">
        <v>4.0512718905130078E-2</v>
      </c>
      <c r="T997" s="20">
        <v>3.7107547724777173E-2</v>
      </c>
      <c r="U997" s="20">
        <v>2.7287542266175399E-2</v>
      </c>
      <c r="V997" s="20">
        <v>4.5762316055062403E-2</v>
      </c>
      <c r="W997" s="20">
        <v>5.0582579459739353E-2</v>
      </c>
      <c r="X997" s="20">
        <v>0</v>
      </c>
      <c r="Y997" s="20">
        <v>1.5232120520195069E-2</v>
      </c>
      <c r="AA997" s="20">
        <v>2.334144756409685E-2</v>
      </c>
      <c r="AB997" s="20">
        <v>2.6186777351509101E-2</v>
      </c>
      <c r="AC997" s="20">
        <v>2.9652749805731661E-2</v>
      </c>
      <c r="AD997" s="20">
        <v>5.6723695951130561E-2</v>
      </c>
      <c r="AF997" s="20">
        <v>2.8061316025449638E-2</v>
      </c>
      <c r="AG997" s="20">
        <v>3.5154782295360683E-2</v>
      </c>
      <c r="AI997" s="20">
        <v>9.4659427480016066E-3</v>
      </c>
      <c r="AJ997" s="20">
        <v>4.3138801111166261E-2</v>
      </c>
      <c r="AK997" s="20">
        <v>0</v>
      </c>
      <c r="AL997" s="20">
        <v>5.6137364622085288E-2</v>
      </c>
      <c r="AM997" s="20">
        <v>2.140492841106369E-2</v>
      </c>
      <c r="AN997" s="20">
        <v>0</v>
      </c>
      <c r="AO997" s="20">
        <v>4.8320842820423537E-2</v>
      </c>
      <c r="AP997" s="20">
        <v>1.722508204529722E-2</v>
      </c>
      <c r="AQ997" s="20">
        <v>6.4737667045135797E-2</v>
      </c>
      <c r="AS997" s="20">
        <v>2.668010653427777E-2</v>
      </c>
      <c r="AT997" s="20">
        <v>0.14268994007033431</v>
      </c>
    </row>
    <row r="998" spans="2:46" ht="29" x14ac:dyDescent="0.35">
      <c r="B998" s="19" t="s">
        <v>354</v>
      </c>
      <c r="C998" s="20">
        <v>2.7053677040592378E-2</v>
      </c>
      <c r="D998" s="20">
        <v>3.2326786711922538E-2</v>
      </c>
      <c r="E998" s="20">
        <v>1.6889080394012441E-2</v>
      </c>
      <c r="F998" s="20">
        <v>2.0285611430906361E-2</v>
      </c>
      <c r="G998" s="20">
        <v>3.0034552783077512E-2</v>
      </c>
      <c r="H998" s="20">
        <v>5.6391360499303538E-2</v>
      </c>
      <c r="I998" s="20">
        <v>0.15847343049698129</v>
      </c>
      <c r="K998" s="20">
        <v>2.7673285946811749E-2</v>
      </c>
      <c r="L998" s="20">
        <v>2.6460662068699192E-2</v>
      </c>
      <c r="N998" s="20">
        <v>7.3988955561794814E-2</v>
      </c>
      <c r="O998" s="20">
        <v>0</v>
      </c>
      <c r="P998" s="20">
        <v>5.0474349218759797E-2</v>
      </c>
      <c r="Q998" s="20">
        <v>3.121747118416824E-2</v>
      </c>
      <c r="R998" s="20">
        <v>0</v>
      </c>
      <c r="S998" s="20">
        <v>6.0287814221336417E-2</v>
      </c>
      <c r="T998" s="20">
        <v>1.8712489409918948E-2</v>
      </c>
      <c r="U998" s="20">
        <v>1.356115346764993E-2</v>
      </c>
      <c r="V998" s="20">
        <v>3.4927033511204818E-2</v>
      </c>
      <c r="W998" s="20">
        <v>2.0563312244793651E-2</v>
      </c>
      <c r="X998" s="20">
        <v>0</v>
      </c>
      <c r="Y998" s="20">
        <v>1.434349844214677E-2</v>
      </c>
      <c r="AA998" s="20">
        <v>2.5213251763996421E-2</v>
      </c>
      <c r="AB998" s="20">
        <v>4.4532624308766033E-2</v>
      </c>
      <c r="AC998" s="20">
        <v>7.1223230686192716E-3</v>
      </c>
      <c r="AD998" s="20">
        <v>3.0799567113691171E-2</v>
      </c>
      <c r="AF998" s="20">
        <v>2.7603507310193731E-2</v>
      </c>
      <c r="AG998" s="20">
        <v>2.6235508850673141E-2</v>
      </c>
      <c r="AI998" s="20">
        <v>1.031987245130849E-2</v>
      </c>
      <c r="AJ998" s="20">
        <v>1.314989496197393E-2</v>
      </c>
      <c r="AK998" s="20">
        <v>3.9598050467761423E-2</v>
      </c>
      <c r="AL998" s="20">
        <v>4.331566526885286E-2</v>
      </c>
      <c r="AM998" s="20">
        <v>2.2620145699534151E-2</v>
      </c>
      <c r="AN998" s="20">
        <v>0.18903911663164541</v>
      </c>
      <c r="AO998" s="20">
        <v>6.7920761787312808E-2</v>
      </c>
      <c r="AP998" s="20">
        <v>1.441695875792893E-2</v>
      </c>
      <c r="AQ998" s="20">
        <v>0</v>
      </c>
      <c r="AS998" s="20">
        <v>2.557689613176185E-2</v>
      </c>
      <c r="AT998" s="20">
        <v>6.2989516705024007E-2</v>
      </c>
    </row>
    <row r="999" spans="2:46" x14ac:dyDescent="0.35">
      <c r="B999" s="19" t="s">
        <v>197</v>
      </c>
      <c r="C999" s="20">
        <v>2.9292859777614869E-2</v>
      </c>
      <c r="D999" s="20">
        <v>6.5384688674423971E-2</v>
      </c>
      <c r="E999" s="20">
        <v>8.3700392026217797E-3</v>
      </c>
      <c r="F999" s="20">
        <v>4.1315239450582152E-2</v>
      </c>
      <c r="G999" s="20">
        <v>3.0028510882094319E-2</v>
      </c>
      <c r="H999" s="20">
        <v>0</v>
      </c>
      <c r="I999" s="20">
        <v>7.1490713667370767E-2</v>
      </c>
      <c r="K999" s="20">
        <v>2.177783921870215E-2</v>
      </c>
      <c r="L999" s="20">
        <v>3.6485331772106368E-2</v>
      </c>
      <c r="N999" s="20">
        <v>4.7629701684836268E-2</v>
      </c>
      <c r="O999" s="20">
        <v>0</v>
      </c>
      <c r="P999" s="20">
        <v>2.6281500394174439E-2</v>
      </c>
      <c r="Q999" s="20">
        <v>6.9489708959804247E-2</v>
      </c>
      <c r="R999" s="20">
        <v>2.5218826917891249E-2</v>
      </c>
      <c r="S999" s="20">
        <v>5.9407829372801507E-2</v>
      </c>
      <c r="T999" s="20">
        <v>1.9748051181960539E-2</v>
      </c>
      <c r="U999" s="20">
        <v>2.738545589582533E-2</v>
      </c>
      <c r="V999" s="20">
        <v>2.69987871429779E-2</v>
      </c>
      <c r="W999" s="20">
        <v>2.9019209843934909E-2</v>
      </c>
      <c r="X999" s="20">
        <v>2.2282376871500219E-2</v>
      </c>
      <c r="Y999" s="20">
        <v>0</v>
      </c>
      <c r="AA999" s="20">
        <v>1.7557233359098489E-2</v>
      </c>
      <c r="AB999" s="20">
        <v>3.1569225931679962E-2</v>
      </c>
      <c r="AC999" s="20">
        <v>3.7886472894521357E-2</v>
      </c>
      <c r="AD999" s="20">
        <v>4.0045453342569669E-2</v>
      </c>
      <c r="AF999" s="20">
        <v>3.2264923862559393E-2</v>
      </c>
      <c r="AG999" s="20">
        <v>2.2761962793008329E-2</v>
      </c>
      <c r="AI999" s="20">
        <v>2.895885461007066E-2</v>
      </c>
      <c r="AJ999" s="20">
        <v>1.8489561442797061E-2</v>
      </c>
      <c r="AK999" s="20">
        <v>0</v>
      </c>
      <c r="AL999" s="20">
        <v>2.9293139318576671E-2</v>
      </c>
      <c r="AM999" s="20">
        <v>7.5820092675634564E-3</v>
      </c>
      <c r="AN999" s="20">
        <v>4.2252404760318232E-2</v>
      </c>
      <c r="AO999" s="20">
        <v>6.8795496796871053E-2</v>
      </c>
      <c r="AP999" s="20">
        <v>0.1216272566468449</v>
      </c>
      <c r="AQ999" s="20">
        <v>0</v>
      </c>
      <c r="AS999" s="20">
        <v>2.3531263251943761E-2</v>
      </c>
      <c r="AT999" s="20">
        <v>0.16949497623213061</v>
      </c>
    </row>
    <row r="1001" spans="2:46" ht="304.5" x14ac:dyDescent="0.35">
      <c r="B1001" s="17" t="s">
        <v>365</v>
      </c>
    </row>
    <row r="1002" spans="2:46" ht="29" x14ac:dyDescent="0.35">
      <c r="B1002" s="18" t="s">
        <v>20</v>
      </c>
    </row>
    <row r="1003" spans="2:46" ht="43.5" x14ac:dyDescent="0.35">
      <c r="B1003" s="19" t="s">
        <v>349</v>
      </c>
      <c r="C1003" s="20">
        <v>0.43568949712216648</v>
      </c>
      <c r="D1003" s="20">
        <v>0.4124551432019658</v>
      </c>
      <c r="E1003" s="20">
        <v>0.43806311771859441</v>
      </c>
      <c r="F1003" s="20">
        <v>0.43482402417849952</v>
      </c>
      <c r="G1003" s="20">
        <v>0.43613161477939122</v>
      </c>
      <c r="H1003" s="20">
        <v>0.47830778716878453</v>
      </c>
      <c r="I1003" s="20">
        <v>0.38380019656718001</v>
      </c>
      <c r="K1003" s="20">
        <v>0.43836276912115119</v>
      </c>
      <c r="L1003" s="20">
        <v>0.43313096333831003</v>
      </c>
      <c r="N1003" s="20">
        <v>0.46909727697038472</v>
      </c>
      <c r="O1003" s="20">
        <v>0.58893983766364566</v>
      </c>
      <c r="P1003" s="20">
        <v>0.43224764435511848</v>
      </c>
      <c r="Q1003" s="20">
        <v>0.37251120062569198</v>
      </c>
      <c r="R1003" s="20">
        <v>0.45767071861529218</v>
      </c>
      <c r="S1003" s="20">
        <v>0.37200697921671949</v>
      </c>
      <c r="T1003" s="20">
        <v>0.41111768045279229</v>
      </c>
      <c r="U1003" s="20">
        <v>0.3446570914920864</v>
      </c>
      <c r="V1003" s="20">
        <v>0.45657342472418883</v>
      </c>
      <c r="W1003" s="20">
        <v>0.42244780760560002</v>
      </c>
      <c r="X1003" s="20">
        <v>0.5967889855153401</v>
      </c>
      <c r="Y1003" s="20">
        <v>0.4117544009299931</v>
      </c>
      <c r="AA1003" s="20">
        <v>0.45079780240400608</v>
      </c>
      <c r="AB1003" s="20">
        <v>0.41799938091074912</v>
      </c>
      <c r="AC1003" s="20">
        <v>0.46458072161997321</v>
      </c>
      <c r="AD1003" s="20">
        <v>0.39400173217005502</v>
      </c>
      <c r="AF1003" s="20">
        <v>0.44934580063267998</v>
      </c>
      <c r="AG1003" s="20">
        <v>0.40672239644377672</v>
      </c>
      <c r="AI1003" s="20">
        <v>0.45652683805426081</v>
      </c>
      <c r="AJ1003" s="20">
        <v>0.44395120375431441</v>
      </c>
      <c r="AK1003" s="20">
        <v>0.27890009424213452</v>
      </c>
      <c r="AL1003" s="20">
        <v>0.47531666466355599</v>
      </c>
      <c r="AM1003" s="20">
        <v>0.47995857354993282</v>
      </c>
      <c r="AN1003" s="20">
        <v>0.4865889877768832</v>
      </c>
      <c r="AO1003" s="20">
        <v>0.42509351209608981</v>
      </c>
      <c r="AP1003" s="20">
        <v>0.44472602170488967</v>
      </c>
      <c r="AQ1003" s="20">
        <v>0.31069235625805353</v>
      </c>
      <c r="AS1003" s="20">
        <v>0.44847338912447138</v>
      </c>
      <c r="AT1003" s="20">
        <v>0.12460754140672051</v>
      </c>
    </row>
    <row r="1004" spans="2:46" ht="58" x14ac:dyDescent="0.35">
      <c r="B1004" s="19" t="s">
        <v>350</v>
      </c>
      <c r="C1004" s="20">
        <v>0.2306807801042671</v>
      </c>
      <c r="D1004" s="20">
        <v>0.28511357537744758</v>
      </c>
      <c r="E1004" s="20">
        <v>0.24248239134175881</v>
      </c>
      <c r="F1004" s="20">
        <v>0.2124932934207108</v>
      </c>
      <c r="G1004" s="20">
        <v>0.2274417027233471</v>
      </c>
      <c r="H1004" s="20">
        <v>0.1859256235072943</v>
      </c>
      <c r="I1004" s="20">
        <v>0.3072181011890851</v>
      </c>
      <c r="K1004" s="20">
        <v>0.25784327836626431</v>
      </c>
      <c r="L1004" s="20">
        <v>0.2046841102990013</v>
      </c>
      <c r="N1004" s="20">
        <v>0.1942089548777686</v>
      </c>
      <c r="O1004" s="20">
        <v>0.20610590642293081</v>
      </c>
      <c r="P1004" s="20">
        <v>0.17033589045023301</v>
      </c>
      <c r="Q1004" s="20">
        <v>0.27621255330493383</v>
      </c>
      <c r="R1004" s="20">
        <v>0.23378956209252699</v>
      </c>
      <c r="S1004" s="20">
        <v>0.2448005626490696</v>
      </c>
      <c r="T1004" s="20">
        <v>0.26532031102329318</v>
      </c>
      <c r="U1004" s="20">
        <v>0.25302566659060532</v>
      </c>
      <c r="V1004" s="20">
        <v>0.22754128186474909</v>
      </c>
      <c r="W1004" s="20">
        <v>0.2378927789702612</v>
      </c>
      <c r="X1004" s="20">
        <v>0.17291678001687291</v>
      </c>
      <c r="Y1004" s="20">
        <v>0.25220993341053638</v>
      </c>
      <c r="AA1004" s="20">
        <v>0.218836758403465</v>
      </c>
      <c r="AB1004" s="20">
        <v>0.22786700152963421</v>
      </c>
      <c r="AC1004" s="20">
        <v>0.22833651110143149</v>
      </c>
      <c r="AD1004" s="20">
        <v>0.2610534403282494</v>
      </c>
      <c r="AF1004" s="20">
        <v>0.22747817819028179</v>
      </c>
      <c r="AG1004" s="20">
        <v>0.2424462444751915</v>
      </c>
      <c r="AI1004" s="20">
        <v>0.14659827291779531</v>
      </c>
      <c r="AJ1004" s="20">
        <v>0.28675330641647762</v>
      </c>
      <c r="AK1004" s="20">
        <v>0.28779857276575171</v>
      </c>
      <c r="AL1004" s="20">
        <v>0.15707953478310199</v>
      </c>
      <c r="AM1004" s="20">
        <v>0.22588526120073801</v>
      </c>
      <c r="AN1004" s="20">
        <v>0.29362362367569039</v>
      </c>
      <c r="AO1004" s="20">
        <v>0.26819136999107818</v>
      </c>
      <c r="AP1004" s="20">
        <v>0.1361650185320733</v>
      </c>
      <c r="AQ1004" s="20">
        <v>0.27461934825769868</v>
      </c>
      <c r="AS1004" s="20">
        <v>0.23177704753284839</v>
      </c>
      <c r="AT1004" s="20">
        <v>0.20400431759905149</v>
      </c>
    </row>
    <row r="1005" spans="2:46" ht="29" x14ac:dyDescent="0.35">
      <c r="B1005" s="19" t="s">
        <v>351</v>
      </c>
      <c r="C1005" s="20">
        <v>0.1592798582268363</v>
      </c>
      <c r="D1005" s="20">
        <v>9.5274642886399419E-2</v>
      </c>
      <c r="E1005" s="20">
        <v>0.17265188900933881</v>
      </c>
      <c r="F1005" s="20">
        <v>0.1442721818666832</v>
      </c>
      <c r="G1005" s="20">
        <v>0.16960449454787119</v>
      </c>
      <c r="H1005" s="20">
        <v>0.19917304515793779</v>
      </c>
      <c r="I1005" s="20">
        <v>0.23749098857636411</v>
      </c>
      <c r="K1005" s="20">
        <v>0.12197117521843499</v>
      </c>
      <c r="L1005" s="20">
        <v>0.19498723328797801</v>
      </c>
      <c r="N1005" s="20">
        <v>0.13245701775083879</v>
      </c>
      <c r="O1005" s="20">
        <v>0.1177386198219904</v>
      </c>
      <c r="P1005" s="20">
        <v>0.1483065801576989</v>
      </c>
      <c r="Q1005" s="20">
        <v>0.18206018894796211</v>
      </c>
      <c r="R1005" s="20">
        <v>0.14231945711560889</v>
      </c>
      <c r="S1005" s="20">
        <v>0.1964055176561135</v>
      </c>
      <c r="T1005" s="20">
        <v>0.17273704743097901</v>
      </c>
      <c r="U1005" s="20">
        <v>0.21337382003154351</v>
      </c>
      <c r="V1005" s="20">
        <v>0.1602666235746307</v>
      </c>
      <c r="W1005" s="20">
        <v>0.1408692892307222</v>
      </c>
      <c r="X1005" s="20">
        <v>9.2307353032091061E-2</v>
      </c>
      <c r="Y1005" s="20">
        <v>0.18012063458299041</v>
      </c>
      <c r="AA1005" s="20">
        <v>0.1867780613541542</v>
      </c>
      <c r="AB1005" s="20">
        <v>0.16307664189402549</v>
      </c>
      <c r="AC1005" s="20">
        <v>0.13031398146364381</v>
      </c>
      <c r="AD1005" s="20">
        <v>0.13501208793731639</v>
      </c>
      <c r="AF1005" s="20">
        <v>0.15111684042670129</v>
      </c>
      <c r="AG1005" s="20">
        <v>0.1769764056356197</v>
      </c>
      <c r="AI1005" s="20">
        <v>0.21914162438697471</v>
      </c>
      <c r="AJ1005" s="20">
        <v>0.15968105462444249</v>
      </c>
      <c r="AK1005" s="20">
        <v>0.24917410436919521</v>
      </c>
      <c r="AL1005" s="20">
        <v>0.12375312583415619</v>
      </c>
      <c r="AM1005" s="20">
        <v>0.12092804983206221</v>
      </c>
      <c r="AN1005" s="20">
        <v>0.1316779944616577</v>
      </c>
      <c r="AO1005" s="20">
        <v>0.1442389847469728</v>
      </c>
      <c r="AP1005" s="20">
        <v>0.15278834302083899</v>
      </c>
      <c r="AQ1005" s="20">
        <v>0.13624699087348749</v>
      </c>
      <c r="AS1005" s="20">
        <v>0.15895523996176469</v>
      </c>
      <c r="AT1005" s="20">
        <v>0.16717908678268109</v>
      </c>
    </row>
    <row r="1006" spans="2:46" ht="58" x14ac:dyDescent="0.35">
      <c r="B1006" s="19" t="s">
        <v>352</v>
      </c>
      <c r="C1006" s="20">
        <v>7.6220498436988332E-2</v>
      </c>
      <c r="D1006" s="20">
        <v>9.5286059288857514E-2</v>
      </c>
      <c r="E1006" s="20">
        <v>7.2469694688182346E-2</v>
      </c>
      <c r="F1006" s="20">
        <v>9.4048507866160397E-2</v>
      </c>
      <c r="G1006" s="20">
        <v>6.0397845027321012E-2</v>
      </c>
      <c r="H1006" s="20">
        <v>5.1024438034932951E-2</v>
      </c>
      <c r="I1006" s="20">
        <v>0</v>
      </c>
      <c r="K1006" s="20">
        <v>8.3185403234827857E-2</v>
      </c>
      <c r="L1006" s="20">
        <v>6.9554530950931545E-2</v>
      </c>
      <c r="N1006" s="20">
        <v>0.1156835241752584</v>
      </c>
      <c r="O1006" s="20">
        <v>0</v>
      </c>
      <c r="P1006" s="20">
        <v>0.14968693094542609</v>
      </c>
      <c r="Q1006" s="20">
        <v>6.7767368705366607E-2</v>
      </c>
      <c r="R1006" s="20">
        <v>9.4263401702375182E-2</v>
      </c>
      <c r="S1006" s="20">
        <v>4.9958995352584801E-2</v>
      </c>
      <c r="T1006" s="20">
        <v>9.3937022642978235E-2</v>
      </c>
      <c r="U1006" s="20">
        <v>9.3369482157593553E-2</v>
      </c>
      <c r="V1006" s="20">
        <v>4.5940104381934237E-2</v>
      </c>
      <c r="W1006" s="20">
        <v>7.9684021980311451E-2</v>
      </c>
      <c r="X1006" s="20">
        <v>6.9009837306219651E-2</v>
      </c>
      <c r="Y1006" s="20">
        <v>4.3802491830929748E-2</v>
      </c>
      <c r="AA1006" s="20">
        <v>7.1055980153799686E-2</v>
      </c>
      <c r="AB1006" s="20">
        <v>7.9853523806317286E-2</v>
      </c>
      <c r="AC1006" s="20">
        <v>7.5035112004150542E-2</v>
      </c>
      <c r="AD1006" s="20">
        <v>8.0988396049131578E-2</v>
      </c>
      <c r="AF1006" s="20">
        <v>7.7172547029402142E-2</v>
      </c>
      <c r="AG1006" s="20">
        <v>7.0518369457602398E-2</v>
      </c>
      <c r="AI1006" s="20">
        <v>0.106843043456232</v>
      </c>
      <c r="AJ1006" s="20">
        <v>5.1081673774021327E-2</v>
      </c>
      <c r="AK1006" s="20">
        <v>0.1043985134593375</v>
      </c>
      <c r="AL1006" s="20">
        <v>9.9168807167467357E-2</v>
      </c>
      <c r="AM1006" s="20">
        <v>8.3299764993801304E-2</v>
      </c>
      <c r="AN1006" s="20">
        <v>0</v>
      </c>
      <c r="AO1006" s="20">
        <v>4.7126091258367621E-2</v>
      </c>
      <c r="AP1006" s="20">
        <v>4.8652198577000018E-2</v>
      </c>
      <c r="AQ1006" s="20">
        <v>0.1457684864389138</v>
      </c>
      <c r="AS1006" s="20">
        <v>7.3714790390413662E-2</v>
      </c>
      <c r="AT1006" s="20">
        <v>0.13719414867119251</v>
      </c>
    </row>
    <row r="1007" spans="2:46" ht="58" x14ac:dyDescent="0.35">
      <c r="B1007" s="19" t="s">
        <v>353</v>
      </c>
      <c r="C1007" s="20">
        <v>3.025571365668045E-2</v>
      </c>
      <c r="D1007" s="20">
        <v>4.7760866104728079E-2</v>
      </c>
      <c r="E1007" s="20">
        <v>3.9943336161462922E-2</v>
      </c>
      <c r="F1007" s="20">
        <v>2.4387313859931248E-2</v>
      </c>
      <c r="G1007" s="20">
        <v>3.0239586983978599E-2</v>
      </c>
      <c r="H1007" s="20">
        <v>0</v>
      </c>
      <c r="I1007" s="20">
        <v>0</v>
      </c>
      <c r="K1007" s="20">
        <v>3.1699889425992792E-2</v>
      </c>
      <c r="L1007" s="20">
        <v>2.8873522657404581E-2</v>
      </c>
      <c r="N1007" s="20">
        <v>0</v>
      </c>
      <c r="O1007" s="20">
        <v>8.7215636091433332E-2</v>
      </c>
      <c r="P1007" s="20">
        <v>2.2667104478588971E-2</v>
      </c>
      <c r="Q1007" s="20">
        <v>3.1958979456241293E-2</v>
      </c>
      <c r="R1007" s="20">
        <v>3.5267702825252108E-2</v>
      </c>
      <c r="S1007" s="20">
        <v>3.145082849324049E-2</v>
      </c>
      <c r="T1007" s="20">
        <v>1.9020178168686491E-2</v>
      </c>
      <c r="U1007" s="20">
        <v>2.8882597375743811E-2</v>
      </c>
      <c r="V1007" s="20">
        <v>6.2533661392645393E-2</v>
      </c>
      <c r="W1007" s="20">
        <v>9.8590458419824528E-3</v>
      </c>
      <c r="X1007" s="20">
        <v>2.370514417742936E-2</v>
      </c>
      <c r="Y1007" s="20">
        <v>2.575016118812844E-2</v>
      </c>
      <c r="AA1007" s="20">
        <v>1.753320873243228E-2</v>
      </c>
      <c r="AB1007" s="20">
        <v>4.6849129738779402E-2</v>
      </c>
      <c r="AC1007" s="20">
        <v>2.5385967567876519E-2</v>
      </c>
      <c r="AD1007" s="20">
        <v>3.9304888006875059E-2</v>
      </c>
      <c r="AF1007" s="20">
        <v>2.4540074558907929E-2</v>
      </c>
      <c r="AG1007" s="20">
        <v>4.0112704017387653E-2</v>
      </c>
      <c r="AI1007" s="20">
        <v>2.0941302388946339E-2</v>
      </c>
      <c r="AJ1007" s="20">
        <v>1.780210188998755E-2</v>
      </c>
      <c r="AK1007" s="20">
        <v>1.9671032187438809E-2</v>
      </c>
      <c r="AL1007" s="20">
        <v>4.332634205457616E-2</v>
      </c>
      <c r="AM1007" s="20">
        <v>5.3399980665327883E-2</v>
      </c>
      <c r="AN1007" s="20">
        <v>0</v>
      </c>
      <c r="AO1007" s="20">
        <v>2.2634055660599069E-2</v>
      </c>
      <c r="AP1007" s="20">
        <v>0</v>
      </c>
      <c r="AQ1007" s="20">
        <v>9.5209666128455467E-2</v>
      </c>
      <c r="AS1007" s="20">
        <v>2.7340371199262348E-2</v>
      </c>
      <c r="AT1007" s="20">
        <v>0.1011973668770289</v>
      </c>
    </row>
    <row r="1008" spans="2:46" ht="29" x14ac:dyDescent="0.35">
      <c r="B1008" s="19" t="s">
        <v>354</v>
      </c>
      <c r="C1008" s="20">
        <v>3.4360697510540862E-2</v>
      </c>
      <c r="D1008" s="20">
        <v>1.7951249972416209E-2</v>
      </c>
      <c r="E1008" s="20">
        <v>2.6304123840956699E-2</v>
      </c>
      <c r="F1008" s="20">
        <v>3.2154634026847387E-2</v>
      </c>
      <c r="G1008" s="20">
        <v>4.6156245055996449E-2</v>
      </c>
      <c r="H1008" s="20">
        <v>5.4525584477937483E-2</v>
      </c>
      <c r="I1008" s="20">
        <v>7.1490713667370767E-2</v>
      </c>
      <c r="K1008" s="20">
        <v>4.0206330712790291E-2</v>
      </c>
      <c r="L1008" s="20">
        <v>2.876596190500957E-2</v>
      </c>
      <c r="N1008" s="20">
        <v>3.4273222669303181E-2</v>
      </c>
      <c r="O1008" s="20">
        <v>0</v>
      </c>
      <c r="P1008" s="20">
        <v>5.0474349218759797E-2</v>
      </c>
      <c r="Q1008" s="20">
        <v>3.5254655339485567E-2</v>
      </c>
      <c r="R1008" s="20">
        <v>1.1470330731053149E-2</v>
      </c>
      <c r="S1008" s="20">
        <v>4.5287394678488732E-2</v>
      </c>
      <c r="T1008" s="20">
        <v>1.8119709099310131E-2</v>
      </c>
      <c r="U1008" s="20">
        <v>2.5744732988952149E-2</v>
      </c>
      <c r="V1008" s="20">
        <v>1.9619591546847059E-2</v>
      </c>
      <c r="W1008" s="20">
        <v>7.1117036823783855E-2</v>
      </c>
      <c r="X1008" s="20">
        <v>2.2989523080546661E-2</v>
      </c>
      <c r="Y1008" s="20">
        <v>5.8170859599018493E-2</v>
      </c>
      <c r="AA1008" s="20">
        <v>3.4959502053228959E-2</v>
      </c>
      <c r="AB1008" s="20">
        <v>3.7582833902224708E-2</v>
      </c>
      <c r="AC1008" s="20">
        <v>2.580002996629753E-2</v>
      </c>
      <c r="AD1008" s="20">
        <v>3.9396421731957329E-2</v>
      </c>
      <c r="AF1008" s="20">
        <v>3.7774058908728848E-2</v>
      </c>
      <c r="AG1008" s="20">
        <v>2.6873033000587569E-2</v>
      </c>
      <c r="AI1008" s="20">
        <v>3.1728577960656347E-2</v>
      </c>
      <c r="AJ1008" s="20">
        <v>1.2607735933303251E-2</v>
      </c>
      <c r="AK1008" s="20">
        <v>6.0057682976142439E-2</v>
      </c>
      <c r="AL1008" s="20">
        <v>7.4605476347136532E-2</v>
      </c>
      <c r="AM1008" s="20">
        <v>2.271203949364763E-2</v>
      </c>
      <c r="AN1008" s="20">
        <v>4.5856989325450438E-2</v>
      </c>
      <c r="AO1008" s="20">
        <v>4.5920625618667138E-2</v>
      </c>
      <c r="AP1008" s="20">
        <v>5.898915473463151E-2</v>
      </c>
      <c r="AQ1008" s="20">
        <v>3.7463152043390971E-2</v>
      </c>
      <c r="AS1008" s="20">
        <v>3.3193066996886969E-2</v>
      </c>
      <c r="AT1008" s="20">
        <v>6.277370222577125E-2</v>
      </c>
    </row>
    <row r="1009" spans="2:46" x14ac:dyDescent="0.35">
      <c r="B1009" s="19" t="s">
        <v>197</v>
      </c>
      <c r="C1009" s="20">
        <v>3.3512954942520483E-2</v>
      </c>
      <c r="D1009" s="20">
        <v>4.6158463168185303E-2</v>
      </c>
      <c r="E1009" s="20">
        <v>8.0854472397060995E-3</v>
      </c>
      <c r="F1009" s="20">
        <v>5.7820044781167507E-2</v>
      </c>
      <c r="G1009" s="20">
        <v>3.0028510882094319E-2</v>
      </c>
      <c r="H1009" s="20">
        <v>3.104352165311302E-2</v>
      </c>
      <c r="I1009" s="20">
        <v>0</v>
      </c>
      <c r="K1009" s="20">
        <v>2.673115392053875E-2</v>
      </c>
      <c r="L1009" s="20">
        <v>4.0003677561365122E-2</v>
      </c>
      <c r="N1009" s="20">
        <v>5.4280003556446368E-2</v>
      </c>
      <c r="O1009" s="20">
        <v>0</v>
      </c>
      <c r="P1009" s="20">
        <v>2.6281500394174439E-2</v>
      </c>
      <c r="Q1009" s="20">
        <v>3.4235053620318673E-2</v>
      </c>
      <c r="R1009" s="20">
        <v>2.5218826917891249E-2</v>
      </c>
      <c r="S1009" s="20">
        <v>6.0089721953783613E-2</v>
      </c>
      <c r="T1009" s="20">
        <v>1.9748051181960539E-2</v>
      </c>
      <c r="U1009" s="20">
        <v>4.0946609363475259E-2</v>
      </c>
      <c r="V1009" s="20">
        <v>2.7525312515004709E-2</v>
      </c>
      <c r="W1009" s="20">
        <v>3.813001954733846E-2</v>
      </c>
      <c r="X1009" s="20">
        <v>2.2282376871500219E-2</v>
      </c>
      <c r="Y1009" s="20">
        <v>2.819151845840356E-2</v>
      </c>
      <c r="AA1009" s="20">
        <v>2.0038686898913721E-2</v>
      </c>
      <c r="AB1009" s="20">
        <v>2.6771488218269929E-2</v>
      </c>
      <c r="AC1009" s="20">
        <v>5.0547676276626527E-2</v>
      </c>
      <c r="AD1009" s="20">
        <v>5.0243033776415279E-2</v>
      </c>
      <c r="AF1009" s="20">
        <v>3.2572500253297929E-2</v>
      </c>
      <c r="AG1009" s="20">
        <v>3.6350846969834559E-2</v>
      </c>
      <c r="AI1009" s="20">
        <v>1.8220340835134539E-2</v>
      </c>
      <c r="AJ1009" s="20">
        <v>2.8122923607453301E-2</v>
      </c>
      <c r="AK1009" s="20">
        <v>0</v>
      </c>
      <c r="AL1009" s="20">
        <v>2.6750049150005811E-2</v>
      </c>
      <c r="AM1009" s="20">
        <v>1.381633026449019E-2</v>
      </c>
      <c r="AN1009" s="20">
        <v>4.2252404760318232E-2</v>
      </c>
      <c r="AO1009" s="20">
        <v>4.6795360628225383E-2</v>
      </c>
      <c r="AP1009" s="20">
        <v>0.15867926343056649</v>
      </c>
      <c r="AQ1009" s="20">
        <v>0</v>
      </c>
      <c r="AS1009" s="20">
        <v>2.6546094794352649E-2</v>
      </c>
      <c r="AT1009" s="20">
        <v>0.20304383643755439</v>
      </c>
    </row>
    <row r="1011" spans="2:46" ht="304.5" x14ac:dyDescent="0.35">
      <c r="B1011" s="17" t="s">
        <v>366</v>
      </c>
    </row>
    <row r="1012" spans="2:46" ht="29" x14ac:dyDescent="0.35">
      <c r="B1012" s="18" t="s">
        <v>20</v>
      </c>
    </row>
    <row r="1013" spans="2:46" ht="43.5" x14ac:dyDescent="0.35">
      <c r="B1013" s="19" t="s">
        <v>349</v>
      </c>
      <c r="C1013" s="20">
        <v>0.38681168140377242</v>
      </c>
      <c r="D1013" s="20">
        <v>0.27104928069875273</v>
      </c>
      <c r="E1013" s="20">
        <v>0.35792102607288723</v>
      </c>
      <c r="F1013" s="20">
        <v>0.40699426052679383</v>
      </c>
      <c r="G1013" s="20">
        <v>0.43423054385430071</v>
      </c>
      <c r="H1013" s="20">
        <v>0.36877338784360297</v>
      </c>
      <c r="I1013" s="20">
        <v>0.45871189509212862</v>
      </c>
      <c r="K1013" s="20">
        <v>0.40846058772576621</v>
      </c>
      <c r="L1013" s="20">
        <v>0.36609195732428967</v>
      </c>
      <c r="N1013" s="20">
        <v>0.36393115489417233</v>
      </c>
      <c r="O1013" s="20">
        <v>0.35010267347368018</v>
      </c>
      <c r="P1013" s="20">
        <v>0.39599838127755949</v>
      </c>
      <c r="Q1013" s="20">
        <v>0.39837834055768118</v>
      </c>
      <c r="R1013" s="20">
        <v>0.46651274611503579</v>
      </c>
      <c r="S1013" s="20">
        <v>0.31321361627699401</v>
      </c>
      <c r="T1013" s="20">
        <v>0.4000578740820826</v>
      </c>
      <c r="U1013" s="20">
        <v>0.29494892718876192</v>
      </c>
      <c r="V1013" s="20">
        <v>0.39959869148926552</v>
      </c>
      <c r="W1013" s="20">
        <v>0.35594784788247241</v>
      </c>
      <c r="X1013" s="20">
        <v>0.4986489909319427</v>
      </c>
      <c r="Y1013" s="20">
        <v>0.41603279093749312</v>
      </c>
      <c r="AA1013" s="20">
        <v>0.43655395223131749</v>
      </c>
      <c r="AB1013" s="20">
        <v>0.33273389741062021</v>
      </c>
      <c r="AC1013" s="20">
        <v>0.39966602456428041</v>
      </c>
      <c r="AD1013" s="20">
        <v>0.34388574297575059</v>
      </c>
      <c r="AF1013" s="20">
        <v>0.38167191245926962</v>
      </c>
      <c r="AG1013" s="20">
        <v>0.40160632016726688</v>
      </c>
      <c r="AI1013" s="20">
        <v>0.40538917974968591</v>
      </c>
      <c r="AJ1013" s="20">
        <v>0.44325179880374882</v>
      </c>
      <c r="AK1013" s="20">
        <v>0.26733930170529041</v>
      </c>
      <c r="AL1013" s="20">
        <v>0.36270151096862963</v>
      </c>
      <c r="AM1013" s="20">
        <v>0.35874131490649519</v>
      </c>
      <c r="AN1013" s="20">
        <v>0.44326732306814981</v>
      </c>
      <c r="AO1013" s="20">
        <v>0.42057626263398118</v>
      </c>
      <c r="AP1013" s="20">
        <v>0.4001488644227722</v>
      </c>
      <c r="AQ1013" s="20">
        <v>0.2523744841615545</v>
      </c>
      <c r="AS1013" s="20">
        <v>0.39878244684065051</v>
      </c>
      <c r="AT1013" s="20">
        <v>9.5516266608063158E-2</v>
      </c>
    </row>
    <row r="1014" spans="2:46" ht="58" x14ac:dyDescent="0.35">
      <c r="B1014" s="19" t="s">
        <v>350</v>
      </c>
      <c r="C1014" s="20">
        <v>0.24585136652682441</v>
      </c>
      <c r="D1014" s="20">
        <v>0.31456523025447891</v>
      </c>
      <c r="E1014" s="20">
        <v>0.27665645459574972</v>
      </c>
      <c r="F1014" s="20">
        <v>0.21808778745504909</v>
      </c>
      <c r="G1014" s="20">
        <v>0.21849861497711021</v>
      </c>
      <c r="H1014" s="20">
        <v>0.26520181571445628</v>
      </c>
      <c r="I1014" s="20">
        <v>0.23248478613174919</v>
      </c>
      <c r="K1014" s="20">
        <v>0.24431120397229239</v>
      </c>
      <c r="L1014" s="20">
        <v>0.24732542450891451</v>
      </c>
      <c r="N1014" s="20">
        <v>0.2454031264087381</v>
      </c>
      <c r="O1014" s="20">
        <v>0.20210706556301189</v>
      </c>
      <c r="P1014" s="20">
        <v>0.30450998100723181</v>
      </c>
      <c r="Q1014" s="20">
        <v>0.18069096873476939</v>
      </c>
      <c r="R1014" s="20">
        <v>0.2637132171022939</v>
      </c>
      <c r="S1014" s="20">
        <v>0.22433932950135629</v>
      </c>
      <c r="T1014" s="20">
        <v>0.2459857854431729</v>
      </c>
      <c r="U1014" s="20">
        <v>0.32076229574304271</v>
      </c>
      <c r="V1014" s="20">
        <v>0.27086927844082781</v>
      </c>
      <c r="W1014" s="20">
        <v>0.19315016392995879</v>
      </c>
      <c r="X1014" s="20">
        <v>0.18433163310480249</v>
      </c>
      <c r="Y1014" s="20">
        <v>0.24485069659619149</v>
      </c>
      <c r="AA1014" s="20">
        <v>0.25530283351129063</v>
      </c>
      <c r="AB1014" s="20">
        <v>0.25218059901829759</v>
      </c>
      <c r="AC1014" s="20">
        <v>0.25733774682984611</v>
      </c>
      <c r="AD1014" s="20">
        <v>0.2073300116797856</v>
      </c>
      <c r="AF1014" s="20">
        <v>0.2395718313614964</v>
      </c>
      <c r="AG1014" s="20">
        <v>0.26519842732046522</v>
      </c>
      <c r="AI1014" s="20">
        <v>0.1963223910008341</v>
      </c>
      <c r="AJ1014" s="20">
        <v>0.26797461213680013</v>
      </c>
      <c r="AK1014" s="20">
        <v>0.28820289764756157</v>
      </c>
      <c r="AL1014" s="20">
        <v>0.26325537825385409</v>
      </c>
      <c r="AM1014" s="20">
        <v>0.28468624614233751</v>
      </c>
      <c r="AN1014" s="20">
        <v>0.24591592239362861</v>
      </c>
      <c r="AO1014" s="20">
        <v>0.1672357630987992</v>
      </c>
      <c r="AP1014" s="20">
        <v>0.16393495606674621</v>
      </c>
      <c r="AQ1014" s="20">
        <v>0.25845866415066232</v>
      </c>
      <c r="AS1014" s="20">
        <v>0.24665854222133099</v>
      </c>
      <c r="AT1014" s="20">
        <v>0.22620963350781739</v>
      </c>
    </row>
    <row r="1015" spans="2:46" ht="29" x14ac:dyDescent="0.35">
      <c r="B1015" s="19" t="s">
        <v>351</v>
      </c>
      <c r="C1015" s="20">
        <v>0.18505705146121421</v>
      </c>
      <c r="D1015" s="20">
        <v>0.22345748484018491</v>
      </c>
      <c r="E1015" s="20">
        <v>0.19554371823126851</v>
      </c>
      <c r="F1015" s="20">
        <v>0.18091971933300299</v>
      </c>
      <c r="G1015" s="20">
        <v>0.16747269095635209</v>
      </c>
      <c r="H1015" s="20">
        <v>0.17888698241954129</v>
      </c>
      <c r="I1015" s="20">
        <v>0.15806617868093109</v>
      </c>
      <c r="K1015" s="20">
        <v>0.17262104734809061</v>
      </c>
      <c r="L1015" s="20">
        <v>0.1969592958537382</v>
      </c>
      <c r="N1015" s="20">
        <v>0.1349266497243066</v>
      </c>
      <c r="O1015" s="20">
        <v>0.362957177018501</v>
      </c>
      <c r="P1015" s="20">
        <v>0.12172867369734409</v>
      </c>
      <c r="Q1015" s="20">
        <v>0.22421098078747939</v>
      </c>
      <c r="R1015" s="20">
        <v>0.1387224576386725</v>
      </c>
      <c r="S1015" s="20">
        <v>0.24603508351066519</v>
      </c>
      <c r="T1015" s="20">
        <v>0.15027976286538949</v>
      </c>
      <c r="U1015" s="20">
        <v>0.17269125007270289</v>
      </c>
      <c r="V1015" s="20">
        <v>0.17319439051435759</v>
      </c>
      <c r="W1015" s="20">
        <v>0.2372242484479751</v>
      </c>
      <c r="X1015" s="20">
        <v>0.1894744729015832</v>
      </c>
      <c r="Y1015" s="20">
        <v>0.17930363593623419</v>
      </c>
      <c r="AA1015" s="20">
        <v>0.1745652528875484</v>
      </c>
      <c r="AB1015" s="20">
        <v>0.22289674030610501</v>
      </c>
      <c r="AC1015" s="20">
        <v>0.12731308149589921</v>
      </c>
      <c r="AD1015" s="20">
        <v>0.22245841844937511</v>
      </c>
      <c r="AF1015" s="20">
        <v>0.19626809470426651</v>
      </c>
      <c r="AG1015" s="20">
        <v>0.15293877149200771</v>
      </c>
      <c r="AI1015" s="20">
        <v>0.21986681478816381</v>
      </c>
      <c r="AJ1015" s="20">
        <v>0.1724801405757572</v>
      </c>
      <c r="AK1015" s="20">
        <v>0.25854451208514051</v>
      </c>
      <c r="AL1015" s="20">
        <v>0.18612799480744749</v>
      </c>
      <c r="AM1015" s="20">
        <v>0.18208274142193751</v>
      </c>
      <c r="AN1015" s="20">
        <v>0.13589025698406271</v>
      </c>
      <c r="AO1015" s="20">
        <v>9.7019432436429964E-2</v>
      </c>
      <c r="AP1015" s="20">
        <v>0.1218109779964056</v>
      </c>
      <c r="AQ1015" s="20">
        <v>0.28876768925262419</v>
      </c>
      <c r="AS1015" s="20">
        <v>0.1872121228543038</v>
      </c>
      <c r="AT1015" s="20">
        <v>0.13261575865712319</v>
      </c>
    </row>
    <row r="1016" spans="2:46" ht="58" x14ac:dyDescent="0.35">
      <c r="B1016" s="19" t="s">
        <v>352</v>
      </c>
      <c r="C1016" s="20">
        <v>5.3477236475540139E-2</v>
      </c>
      <c r="D1016" s="20">
        <v>1.591155152701601E-2</v>
      </c>
      <c r="E1016" s="20">
        <v>6.1962790834402502E-2</v>
      </c>
      <c r="F1016" s="20">
        <v>5.8170890902442082E-2</v>
      </c>
      <c r="G1016" s="20">
        <v>4.077324051440568E-2</v>
      </c>
      <c r="H1016" s="20">
        <v>0.10156870789134891</v>
      </c>
      <c r="I1016" s="20">
        <v>0</v>
      </c>
      <c r="K1016" s="20">
        <v>5.4457875471252339E-2</v>
      </c>
      <c r="L1016" s="20">
        <v>5.2538687012092397E-2</v>
      </c>
      <c r="N1016" s="20">
        <v>6.7041732741398671E-2</v>
      </c>
      <c r="O1016" s="20">
        <v>0</v>
      </c>
      <c r="P1016" s="20">
        <v>7.4725614010755587E-2</v>
      </c>
      <c r="Q1016" s="20">
        <v>6.4053550319856323E-2</v>
      </c>
      <c r="R1016" s="20">
        <v>5.8023905725369723E-2</v>
      </c>
      <c r="S1016" s="20">
        <v>7.5133734144363959E-2</v>
      </c>
      <c r="T1016" s="20">
        <v>5.4090358108663451E-2</v>
      </c>
      <c r="U1016" s="20">
        <v>2.7084732002913441E-2</v>
      </c>
      <c r="V1016" s="20">
        <v>1.6967426215433599E-2</v>
      </c>
      <c r="W1016" s="20">
        <v>7.1813804763131789E-2</v>
      </c>
      <c r="X1016" s="20">
        <v>8.112384800498755E-2</v>
      </c>
      <c r="Y1016" s="20">
        <v>6.0317410304066288E-2</v>
      </c>
      <c r="AA1016" s="20">
        <v>5.2624469112581423E-2</v>
      </c>
      <c r="AB1016" s="20">
        <v>5.8955243230035259E-2</v>
      </c>
      <c r="AC1016" s="20">
        <v>5.758460159101858E-2</v>
      </c>
      <c r="AD1016" s="20">
        <v>3.9935024940247643E-2</v>
      </c>
      <c r="AF1016" s="20">
        <v>5.5671219515795463E-2</v>
      </c>
      <c r="AG1016" s="20">
        <v>4.4415329157333781E-2</v>
      </c>
      <c r="AI1016" s="20">
        <v>8.6694587406207696E-2</v>
      </c>
      <c r="AJ1016" s="20">
        <v>2.6212349220257281E-2</v>
      </c>
      <c r="AK1016" s="20">
        <v>0.12403191279417559</v>
      </c>
      <c r="AL1016" s="20">
        <v>4.4261241175458953E-2</v>
      </c>
      <c r="AM1016" s="20">
        <v>5.349076382044031E-2</v>
      </c>
      <c r="AN1016" s="20">
        <v>0</v>
      </c>
      <c r="AO1016" s="20">
        <v>0.1043478928709901</v>
      </c>
      <c r="AP1016" s="20">
        <v>3.2550695588032412E-2</v>
      </c>
      <c r="AQ1016" s="20">
        <v>6.0215553759472358E-2</v>
      </c>
      <c r="AS1016" s="20">
        <v>5.1451314395386999E-2</v>
      </c>
      <c r="AT1016" s="20">
        <v>0.1027758227517318</v>
      </c>
    </row>
    <row r="1017" spans="2:46" ht="58" x14ac:dyDescent="0.35">
      <c r="B1017" s="19" t="s">
        <v>353</v>
      </c>
      <c r="C1017" s="20">
        <v>4.851960257127895E-2</v>
      </c>
      <c r="D1017" s="20">
        <v>9.6236161249838151E-2</v>
      </c>
      <c r="E1017" s="20">
        <v>4.6239003395683327E-2</v>
      </c>
      <c r="F1017" s="20">
        <v>4.9683278785454338E-2</v>
      </c>
      <c r="G1017" s="20">
        <v>4.2905197030739382E-2</v>
      </c>
      <c r="H1017" s="20">
        <v>2.6637495770022519E-2</v>
      </c>
      <c r="I1017" s="20">
        <v>0</v>
      </c>
      <c r="K1017" s="20">
        <v>5.8248354911853262E-2</v>
      </c>
      <c r="L1017" s="20">
        <v>3.9208413306741748E-2</v>
      </c>
      <c r="N1017" s="20">
        <v>6.6237809715480836E-2</v>
      </c>
      <c r="O1017" s="20">
        <v>0</v>
      </c>
      <c r="P1017" s="20">
        <v>2.6281500394174439E-2</v>
      </c>
      <c r="Q1017" s="20">
        <v>3.1958979456241293E-2</v>
      </c>
      <c r="R1017" s="20">
        <v>2.4465764020349948E-2</v>
      </c>
      <c r="S1017" s="20">
        <v>1.6112733525122141E-2</v>
      </c>
      <c r="T1017" s="20">
        <v>7.5727350521361966E-2</v>
      </c>
      <c r="U1017" s="20">
        <v>9.2994923872820157E-2</v>
      </c>
      <c r="V1017" s="20">
        <v>9.1719142030246364E-2</v>
      </c>
      <c r="W1017" s="20">
        <v>4.0963573017486793E-2</v>
      </c>
      <c r="X1017" s="20">
        <v>0</v>
      </c>
      <c r="Y1017" s="20">
        <v>2.8823619425699672E-2</v>
      </c>
      <c r="AA1017" s="20">
        <v>2.5284273687373821E-2</v>
      </c>
      <c r="AB1017" s="20">
        <v>5.4329520563676667E-2</v>
      </c>
      <c r="AC1017" s="20">
        <v>6.3127757169196816E-2</v>
      </c>
      <c r="AD1017" s="20">
        <v>7.076205084042328E-2</v>
      </c>
      <c r="AF1017" s="20">
        <v>3.6821030101403612E-2</v>
      </c>
      <c r="AG1017" s="20">
        <v>7.7179878606550373E-2</v>
      </c>
      <c r="AI1017" s="20">
        <v>4.0727517806433043E-2</v>
      </c>
      <c r="AJ1017" s="20">
        <v>4.5771541821767438E-2</v>
      </c>
      <c r="AK1017" s="20">
        <v>4.0783050198274849E-2</v>
      </c>
      <c r="AL1017" s="20">
        <v>5.8343439301253942E-2</v>
      </c>
      <c r="AM1017" s="20">
        <v>5.2968572000491529E-2</v>
      </c>
      <c r="AN1017" s="20">
        <v>4.2104308617720611E-2</v>
      </c>
      <c r="AO1017" s="20">
        <v>4.7462735687646598E-2</v>
      </c>
      <c r="AP1017" s="20">
        <v>4.7073153349940319E-2</v>
      </c>
      <c r="AQ1017" s="20">
        <v>6.4285683955908238E-2</v>
      </c>
      <c r="AS1017" s="20">
        <v>4.3398077978689151E-2</v>
      </c>
      <c r="AT1017" s="20">
        <v>0.17314627230693899</v>
      </c>
    </row>
    <row r="1018" spans="2:46" ht="29" x14ac:dyDescent="0.35">
      <c r="B1018" s="19" t="s">
        <v>354</v>
      </c>
      <c r="C1018" s="20">
        <v>3.957560550814538E-2</v>
      </c>
      <c r="D1018" s="20">
        <v>1.50709357157054E-2</v>
      </c>
      <c r="E1018" s="20">
        <v>4.038566107208684E-2</v>
      </c>
      <c r="F1018" s="20">
        <v>3.2534014013643087E-2</v>
      </c>
      <c r="G1018" s="20">
        <v>5.8055146262415848E-2</v>
      </c>
      <c r="H1018" s="20">
        <v>2.7888088707914972E-2</v>
      </c>
      <c r="I1018" s="20">
        <v>7.1490713667370767E-2</v>
      </c>
      <c r="K1018" s="20">
        <v>4.0102515783805942E-2</v>
      </c>
      <c r="L1018" s="20">
        <v>3.9071310493702091E-2</v>
      </c>
      <c r="N1018" s="20">
        <v>3.5448556129819113E-2</v>
      </c>
      <c r="O1018" s="20">
        <v>4.1478394292152151E-2</v>
      </c>
      <c r="P1018" s="20">
        <v>5.0474349218759797E-2</v>
      </c>
      <c r="Q1018" s="20">
        <v>3.5254655339485567E-2</v>
      </c>
      <c r="R1018" s="20">
        <v>3.5534475494325472E-2</v>
      </c>
      <c r="S1018" s="20">
        <v>5.9387498815488597E-2</v>
      </c>
      <c r="T1018" s="20">
        <v>1.819702680167725E-2</v>
      </c>
      <c r="U1018" s="20">
        <v>6.413241522393362E-2</v>
      </c>
      <c r="V1018" s="20">
        <v>1.981751503908202E-2</v>
      </c>
      <c r="W1018" s="20">
        <v>4.0580064678701948E-2</v>
      </c>
      <c r="X1018" s="20">
        <v>2.3431531976137471E-2</v>
      </c>
      <c r="Y1018" s="20">
        <v>5.8112816689899288E-2</v>
      </c>
      <c r="AA1018" s="20">
        <v>3.8109059846826103E-2</v>
      </c>
      <c r="AB1018" s="20">
        <v>3.1551539835626703E-2</v>
      </c>
      <c r="AC1018" s="20">
        <v>4.4874764136993407E-2</v>
      </c>
      <c r="AD1018" s="20">
        <v>4.7857287613917041E-2</v>
      </c>
      <c r="AF1018" s="20">
        <v>4.1602884794817031E-2</v>
      </c>
      <c r="AG1018" s="20">
        <v>3.5474072344285942E-2</v>
      </c>
      <c r="AI1018" s="20">
        <v>4.0664456310582783E-2</v>
      </c>
      <c r="AJ1018" s="20">
        <v>3.0419333036460949E-2</v>
      </c>
      <c r="AK1018" s="20">
        <v>0</v>
      </c>
      <c r="AL1018" s="20">
        <v>4.25409789973097E-2</v>
      </c>
      <c r="AM1018" s="20">
        <v>4.5097238516865479E-2</v>
      </c>
      <c r="AN1018" s="20">
        <v>9.0569784176120161E-2</v>
      </c>
      <c r="AO1018" s="20">
        <v>9.4315162118199417E-2</v>
      </c>
      <c r="AP1018" s="20">
        <v>1.441695875792893E-2</v>
      </c>
      <c r="AQ1018" s="20">
        <v>5.6957180428199347E-2</v>
      </c>
      <c r="AS1018" s="20">
        <v>3.7082554117515501E-2</v>
      </c>
      <c r="AT1018" s="20">
        <v>0.1002412699361951</v>
      </c>
    </row>
    <row r="1019" spans="2:46" x14ac:dyDescent="0.35">
      <c r="B1019" s="19" t="s">
        <v>197</v>
      </c>
      <c r="C1019" s="20">
        <v>4.0707456053224712E-2</v>
      </c>
      <c r="D1019" s="20">
        <v>6.3709355714024016E-2</v>
      </c>
      <c r="E1019" s="20">
        <v>2.1291345797921891E-2</v>
      </c>
      <c r="F1019" s="20">
        <v>5.3610048983614683E-2</v>
      </c>
      <c r="G1019" s="20">
        <v>3.8064566404675912E-2</v>
      </c>
      <c r="H1019" s="20">
        <v>3.104352165311302E-2</v>
      </c>
      <c r="I1019" s="20">
        <v>7.924642642782033E-2</v>
      </c>
      <c r="K1019" s="20">
        <v>2.1798414786939418E-2</v>
      </c>
      <c r="L1019" s="20">
        <v>5.8804911500521327E-2</v>
      </c>
      <c r="N1019" s="20">
        <v>8.7010970386084519E-2</v>
      </c>
      <c r="O1019" s="20">
        <v>4.33546896526548E-2</v>
      </c>
      <c r="P1019" s="20">
        <v>2.6281500394174439E-2</v>
      </c>
      <c r="Q1019" s="20">
        <v>6.545252480448692E-2</v>
      </c>
      <c r="R1019" s="20">
        <v>1.3027433903952579E-2</v>
      </c>
      <c r="S1019" s="20">
        <v>6.577800422600999E-2</v>
      </c>
      <c r="T1019" s="20">
        <v>5.5661842177652132E-2</v>
      </c>
      <c r="U1019" s="20">
        <v>2.738545589582533E-2</v>
      </c>
      <c r="V1019" s="20">
        <v>2.7833556270787339E-2</v>
      </c>
      <c r="W1019" s="20">
        <v>6.0320297280272717E-2</v>
      </c>
      <c r="X1019" s="20">
        <v>2.2989523080546661E-2</v>
      </c>
      <c r="Y1019" s="20">
        <v>1.255903011041617E-2</v>
      </c>
      <c r="AA1019" s="20">
        <v>1.7560158723062019E-2</v>
      </c>
      <c r="AB1019" s="20">
        <v>4.7352459635638458E-2</v>
      </c>
      <c r="AC1019" s="20">
        <v>5.0096024212765128E-2</v>
      </c>
      <c r="AD1019" s="20">
        <v>6.7771463500500825E-2</v>
      </c>
      <c r="AF1019" s="20">
        <v>4.8393027062951358E-2</v>
      </c>
      <c r="AG1019" s="20">
        <v>2.3187200912089919E-2</v>
      </c>
      <c r="AI1019" s="20">
        <v>1.0335052938092761E-2</v>
      </c>
      <c r="AJ1019" s="20">
        <v>1.389022440520808E-2</v>
      </c>
      <c r="AK1019" s="20">
        <v>2.1098325569557201E-2</v>
      </c>
      <c r="AL1019" s="20">
        <v>4.276945649604616E-2</v>
      </c>
      <c r="AM1019" s="20">
        <v>2.2933123191432529E-2</v>
      </c>
      <c r="AN1019" s="20">
        <v>4.2252404760318232E-2</v>
      </c>
      <c r="AO1019" s="20">
        <v>6.9042751153953433E-2</v>
      </c>
      <c r="AP1019" s="20">
        <v>0.2200643938181745</v>
      </c>
      <c r="AQ1019" s="20">
        <v>1.89407442915791E-2</v>
      </c>
      <c r="AS1019" s="20">
        <v>3.541494159212305E-2</v>
      </c>
      <c r="AT1019" s="20">
        <v>0.16949497623213061</v>
      </c>
    </row>
    <row r="1021" spans="2:46" ht="319" x14ac:dyDescent="0.35">
      <c r="B1021" s="17" t="s">
        <v>367</v>
      </c>
    </row>
    <row r="1022" spans="2:46" ht="29" x14ac:dyDescent="0.35">
      <c r="B1022" s="18" t="s">
        <v>20</v>
      </c>
    </row>
    <row r="1023" spans="2:46" ht="43.5" x14ac:dyDescent="0.35">
      <c r="B1023" s="19" t="s">
        <v>349</v>
      </c>
      <c r="C1023" s="20">
        <v>0.4046846345151372</v>
      </c>
      <c r="D1023" s="20">
        <v>0.25094489626674732</v>
      </c>
      <c r="E1023" s="20">
        <v>0.40545575226132491</v>
      </c>
      <c r="F1023" s="20">
        <v>0.4315515176380933</v>
      </c>
      <c r="G1023" s="20">
        <v>0.43056364303118189</v>
      </c>
      <c r="H1023" s="20">
        <v>0.2683175606993804</v>
      </c>
      <c r="I1023" s="20">
        <v>0.62385173611771116</v>
      </c>
      <c r="K1023" s="20">
        <v>0.40692784706524021</v>
      </c>
      <c r="L1023" s="20">
        <v>0.40253770180646048</v>
      </c>
      <c r="N1023" s="20">
        <v>0.31923136027049659</v>
      </c>
      <c r="O1023" s="20">
        <v>0.42553827171306502</v>
      </c>
      <c r="P1023" s="20">
        <v>0.39229795325710459</v>
      </c>
      <c r="Q1023" s="20">
        <v>0.40318724541520529</v>
      </c>
      <c r="R1023" s="20">
        <v>0.49940721207642452</v>
      </c>
      <c r="S1023" s="20">
        <v>0.3086028490745964</v>
      </c>
      <c r="T1023" s="20">
        <v>0.40443685114998879</v>
      </c>
      <c r="U1023" s="20">
        <v>0.34962967193772848</v>
      </c>
      <c r="V1023" s="20">
        <v>0.43366594579438789</v>
      </c>
      <c r="W1023" s="20">
        <v>0.37250976092146981</v>
      </c>
      <c r="X1023" s="20">
        <v>0.47761834587207719</v>
      </c>
      <c r="Y1023" s="20">
        <v>0.46665808898697408</v>
      </c>
      <c r="AA1023" s="20">
        <v>0.42747552839323438</v>
      </c>
      <c r="AB1023" s="20">
        <v>0.35020297866732469</v>
      </c>
      <c r="AC1023" s="20">
        <v>0.46083782311482618</v>
      </c>
      <c r="AD1023" s="20">
        <v>0.36534610283047142</v>
      </c>
      <c r="AF1023" s="20">
        <v>0.38739938944689739</v>
      </c>
      <c r="AG1023" s="20">
        <v>0.44438465874158289</v>
      </c>
      <c r="AI1023" s="20">
        <v>0.40138273650544343</v>
      </c>
      <c r="AJ1023" s="20">
        <v>0.44178200469997342</v>
      </c>
      <c r="AK1023" s="20">
        <v>0.30314725285331012</v>
      </c>
      <c r="AL1023" s="20">
        <v>0.46328115749939908</v>
      </c>
      <c r="AM1023" s="20">
        <v>0.41711256784446021</v>
      </c>
      <c r="AN1023" s="20">
        <v>0.39928075347143022</v>
      </c>
      <c r="AO1023" s="20">
        <v>0.44610674753018881</v>
      </c>
      <c r="AP1023" s="20">
        <v>0.35663444600595928</v>
      </c>
      <c r="AQ1023" s="20">
        <v>0.26714256228653432</v>
      </c>
      <c r="AS1023" s="20">
        <v>0.41454949693776971</v>
      </c>
      <c r="AT1023" s="20">
        <v>0.1646340540860266</v>
      </c>
    </row>
    <row r="1024" spans="2:46" ht="58" x14ac:dyDescent="0.35">
      <c r="B1024" s="19" t="s">
        <v>350</v>
      </c>
      <c r="C1024" s="20">
        <v>0.2510112737200329</v>
      </c>
      <c r="D1024" s="20">
        <v>0.31942020009613709</v>
      </c>
      <c r="E1024" s="20">
        <v>0.26678480488923689</v>
      </c>
      <c r="F1024" s="20">
        <v>0.23809908152080131</v>
      </c>
      <c r="G1024" s="20">
        <v>0.22404625061475911</v>
      </c>
      <c r="H1024" s="20">
        <v>0.26377273098631637</v>
      </c>
      <c r="I1024" s="20">
        <v>0.22709218722859639</v>
      </c>
      <c r="K1024" s="20">
        <v>0.25822739173393072</v>
      </c>
      <c r="L1024" s="20">
        <v>0.2441048752189203</v>
      </c>
      <c r="N1024" s="20">
        <v>0.22755122791274229</v>
      </c>
      <c r="O1024" s="20">
        <v>0.20059838255364801</v>
      </c>
      <c r="P1024" s="20">
        <v>0.25827217258577168</v>
      </c>
      <c r="Q1024" s="20">
        <v>0.18662802502935</v>
      </c>
      <c r="R1024" s="20">
        <v>0.24459686273680131</v>
      </c>
      <c r="S1024" s="20">
        <v>0.2319285728448077</v>
      </c>
      <c r="T1024" s="20">
        <v>0.31531533729748118</v>
      </c>
      <c r="U1024" s="20">
        <v>0.2397514727275602</v>
      </c>
      <c r="V1024" s="20">
        <v>0.28089315125866321</v>
      </c>
      <c r="W1024" s="20">
        <v>0.2249756571271303</v>
      </c>
      <c r="X1024" s="20">
        <v>0.30229642057091949</v>
      </c>
      <c r="Y1024" s="20">
        <v>0.25359491278861829</v>
      </c>
      <c r="AA1024" s="20">
        <v>0.2453385691181432</v>
      </c>
      <c r="AB1024" s="20">
        <v>0.26213510466897733</v>
      </c>
      <c r="AC1024" s="20">
        <v>0.24646692632106729</v>
      </c>
      <c r="AD1024" s="20">
        <v>0.25585643971322031</v>
      </c>
      <c r="AF1024" s="20">
        <v>0.25580630922401359</v>
      </c>
      <c r="AG1024" s="20">
        <v>0.2441479153176899</v>
      </c>
      <c r="AI1024" s="20">
        <v>0.26860948393322359</v>
      </c>
      <c r="AJ1024" s="20">
        <v>0.25678033849200682</v>
      </c>
      <c r="AK1024" s="20">
        <v>0.27018399802663601</v>
      </c>
      <c r="AL1024" s="20">
        <v>0.1993010013992623</v>
      </c>
      <c r="AM1024" s="20">
        <v>0.30448695114714108</v>
      </c>
      <c r="AN1024" s="20">
        <v>0.21292164637782199</v>
      </c>
      <c r="AO1024" s="20">
        <v>0.23891117406986731</v>
      </c>
      <c r="AP1024" s="20">
        <v>0.15051962754724191</v>
      </c>
      <c r="AQ1024" s="20">
        <v>0.26302938878479748</v>
      </c>
      <c r="AS1024" s="20">
        <v>0.2546020550910707</v>
      </c>
      <c r="AT1024" s="20">
        <v>0.16363355719617309</v>
      </c>
    </row>
    <row r="1025" spans="2:46" ht="29" x14ac:dyDescent="0.35">
      <c r="B1025" s="19" t="s">
        <v>351</v>
      </c>
      <c r="C1025" s="20">
        <v>0.18778473313755489</v>
      </c>
      <c r="D1025" s="20">
        <v>0.25690614640957182</v>
      </c>
      <c r="E1025" s="20">
        <v>0.1863061013807818</v>
      </c>
      <c r="F1025" s="20">
        <v>0.1679676173704257</v>
      </c>
      <c r="G1025" s="20">
        <v>0.19006695297452739</v>
      </c>
      <c r="H1025" s="20">
        <v>0.25192943305743321</v>
      </c>
      <c r="I1025" s="20">
        <v>7.756536298632169E-2</v>
      </c>
      <c r="K1025" s="20">
        <v>0.16290100476983571</v>
      </c>
      <c r="L1025" s="20">
        <v>0.211600439029549</v>
      </c>
      <c r="N1025" s="20">
        <v>0.20309383340729659</v>
      </c>
      <c r="O1025" s="20">
        <v>0.24222194013374779</v>
      </c>
      <c r="P1025" s="20">
        <v>0.1246029598556732</v>
      </c>
      <c r="Q1025" s="20">
        <v>0.2202732329354134</v>
      </c>
      <c r="R1025" s="20">
        <v>0.1624102251172812</v>
      </c>
      <c r="S1025" s="20">
        <v>0.2041175216134353</v>
      </c>
      <c r="T1025" s="20">
        <v>0.16605173976004581</v>
      </c>
      <c r="U1025" s="20">
        <v>0.23908778351510199</v>
      </c>
      <c r="V1025" s="20">
        <v>0.15664831392703171</v>
      </c>
      <c r="W1025" s="20">
        <v>0.2006861374215449</v>
      </c>
      <c r="X1025" s="20">
        <v>0.19665370158086579</v>
      </c>
      <c r="Y1025" s="20">
        <v>0.1836716751306231</v>
      </c>
      <c r="AA1025" s="20">
        <v>0.17747789978737991</v>
      </c>
      <c r="AB1025" s="20">
        <v>0.20640931787345751</v>
      </c>
      <c r="AC1025" s="20">
        <v>0.1673662234025014</v>
      </c>
      <c r="AD1025" s="20">
        <v>0.20328821599261901</v>
      </c>
      <c r="AF1025" s="20">
        <v>0.19818051806514461</v>
      </c>
      <c r="AG1025" s="20">
        <v>0.1619157858065127</v>
      </c>
      <c r="AI1025" s="20">
        <v>0.15407334783125981</v>
      </c>
      <c r="AJ1025" s="20">
        <v>0.18165214584073411</v>
      </c>
      <c r="AK1025" s="20">
        <v>0.24504083364741419</v>
      </c>
      <c r="AL1025" s="20">
        <v>0.18375381675706901</v>
      </c>
      <c r="AM1025" s="20">
        <v>0.1647362479725695</v>
      </c>
      <c r="AN1025" s="20">
        <v>0.17479340741619009</v>
      </c>
      <c r="AO1025" s="20">
        <v>0.15194511316398221</v>
      </c>
      <c r="AP1025" s="20">
        <v>0.22994363019729669</v>
      </c>
      <c r="AQ1025" s="20">
        <v>0.27440882362827368</v>
      </c>
      <c r="AS1025" s="20">
        <v>0.1868774467114801</v>
      </c>
      <c r="AT1025" s="20">
        <v>0.20986255073539931</v>
      </c>
    </row>
    <row r="1026" spans="2:46" ht="58" x14ac:dyDescent="0.35">
      <c r="B1026" s="19" t="s">
        <v>352</v>
      </c>
      <c r="C1026" s="20">
        <v>5.9732728402391307E-2</v>
      </c>
      <c r="D1026" s="20">
        <v>6.3749375733692035E-2</v>
      </c>
      <c r="E1026" s="20">
        <v>7.2419370045389606E-2</v>
      </c>
      <c r="F1026" s="20">
        <v>6.0871179882221557E-2</v>
      </c>
      <c r="G1026" s="20">
        <v>5.9688315415979028E-2</v>
      </c>
      <c r="H1026" s="20">
        <v>0</v>
      </c>
      <c r="I1026" s="20">
        <v>0</v>
      </c>
      <c r="K1026" s="20">
        <v>6.9789935320836785E-2</v>
      </c>
      <c r="L1026" s="20">
        <v>5.0107182000134913E-2</v>
      </c>
      <c r="N1026" s="20">
        <v>8.3175414033321196E-2</v>
      </c>
      <c r="O1026" s="20">
        <v>4.33546896526548E-2</v>
      </c>
      <c r="P1026" s="20">
        <v>0.14807106468851611</v>
      </c>
      <c r="Q1026" s="20">
        <v>6.1738706418976629E-2</v>
      </c>
      <c r="R1026" s="20">
        <v>4.4393173280469343E-2</v>
      </c>
      <c r="S1026" s="20">
        <v>8.8164638163580181E-2</v>
      </c>
      <c r="T1026" s="20">
        <v>3.8219738102087467E-2</v>
      </c>
      <c r="U1026" s="20">
        <v>8.0048594297781356E-2</v>
      </c>
      <c r="V1026" s="20">
        <v>4.4999508398196428E-2</v>
      </c>
      <c r="W1026" s="20">
        <v>6.1163748551603697E-2</v>
      </c>
      <c r="X1026" s="20">
        <v>0</v>
      </c>
      <c r="Y1026" s="20">
        <v>4.0458063008350392E-2</v>
      </c>
      <c r="AA1026" s="20">
        <v>6.620724081808653E-2</v>
      </c>
      <c r="AB1026" s="20">
        <v>6.2550211931170441E-2</v>
      </c>
      <c r="AC1026" s="20">
        <v>4.9400743292480759E-2</v>
      </c>
      <c r="AD1026" s="20">
        <v>5.5855723423488123E-2</v>
      </c>
      <c r="AF1026" s="20">
        <v>6.1511430456876591E-2</v>
      </c>
      <c r="AG1026" s="20">
        <v>5.6585004948389833E-2</v>
      </c>
      <c r="AI1026" s="20">
        <v>0.1156865058603667</v>
      </c>
      <c r="AJ1026" s="20">
        <v>4.8967131918261027E-2</v>
      </c>
      <c r="AK1026" s="20">
        <v>0.1209636813394661</v>
      </c>
      <c r="AL1026" s="20">
        <v>2.7949104184081919E-2</v>
      </c>
      <c r="AM1026" s="20">
        <v>5.1660547075168303E-2</v>
      </c>
      <c r="AN1026" s="20">
        <v>0</v>
      </c>
      <c r="AO1026" s="20">
        <v>0</v>
      </c>
      <c r="AP1026" s="20">
        <v>1.722508204529722E-2</v>
      </c>
      <c r="AQ1026" s="20">
        <v>0.1365079301891991</v>
      </c>
      <c r="AS1026" s="20">
        <v>5.8272014487232342E-2</v>
      </c>
      <c r="AT1026" s="20">
        <v>9.5277595441825666E-2</v>
      </c>
    </row>
    <row r="1027" spans="2:46" ht="58" x14ac:dyDescent="0.35">
      <c r="B1027" s="19" t="s">
        <v>353</v>
      </c>
      <c r="C1027" s="20">
        <v>2.5967075464486671E-2</v>
      </c>
      <c r="D1027" s="20">
        <v>0</v>
      </c>
      <c r="E1027" s="20">
        <v>3.8167365392203133E-2</v>
      </c>
      <c r="F1027" s="20">
        <v>2.027213357113342E-2</v>
      </c>
      <c r="G1027" s="20">
        <v>2.3369458532859801E-2</v>
      </c>
      <c r="H1027" s="20">
        <v>5.1024438034932951E-2</v>
      </c>
      <c r="I1027" s="20">
        <v>0</v>
      </c>
      <c r="K1027" s="20">
        <v>3.9338593572478771E-2</v>
      </c>
      <c r="L1027" s="20">
        <v>1.316946982101207E-2</v>
      </c>
      <c r="N1027" s="20">
        <v>3.0539080369929961E-2</v>
      </c>
      <c r="O1027" s="20">
        <v>8.8286715946884572E-2</v>
      </c>
      <c r="P1027" s="20">
        <v>0</v>
      </c>
      <c r="Q1027" s="20">
        <v>5.8683081241250559E-2</v>
      </c>
      <c r="R1027" s="20">
        <v>1.250336914007916E-2</v>
      </c>
      <c r="S1027" s="20">
        <v>1.6112733525122141E-2</v>
      </c>
      <c r="T1027" s="20">
        <v>3.7616153757793661E-2</v>
      </c>
      <c r="U1027" s="20">
        <v>1.3814512759507101E-2</v>
      </c>
      <c r="V1027" s="20">
        <v>1.8833931788718231E-2</v>
      </c>
      <c r="W1027" s="20">
        <v>4.0248512684335602E-2</v>
      </c>
      <c r="X1027" s="20">
        <v>0</v>
      </c>
      <c r="Y1027" s="20">
        <v>4.1273761643287603E-2</v>
      </c>
      <c r="AA1027" s="20">
        <v>2.6911841346397281E-2</v>
      </c>
      <c r="AB1027" s="20">
        <v>2.7822652915226211E-2</v>
      </c>
      <c r="AC1027" s="20">
        <v>1.8710395036605671E-2</v>
      </c>
      <c r="AD1027" s="20">
        <v>3.052177568079651E-2</v>
      </c>
      <c r="AF1027" s="20">
        <v>2.2372056146417709E-2</v>
      </c>
      <c r="AG1027" s="20">
        <v>3.0158774487132761E-2</v>
      </c>
      <c r="AI1027" s="20">
        <v>2.0181773793381829E-2</v>
      </c>
      <c r="AJ1027" s="20">
        <v>2.6194952267675729E-2</v>
      </c>
      <c r="AK1027" s="20">
        <v>1.8535997874319241E-2</v>
      </c>
      <c r="AL1027" s="20">
        <v>2.6537721156020742E-2</v>
      </c>
      <c r="AM1027" s="20">
        <v>2.3522356534536541E-2</v>
      </c>
      <c r="AN1027" s="20">
        <v>7.8026250432103539E-2</v>
      </c>
      <c r="AO1027" s="20">
        <v>2.2634055660599069E-2</v>
      </c>
      <c r="AP1027" s="20">
        <v>1.5433603615012439E-2</v>
      </c>
      <c r="AQ1027" s="20">
        <v>4.0230967068663567E-2</v>
      </c>
      <c r="AS1027" s="20">
        <v>2.5620944758157179E-2</v>
      </c>
      <c r="AT1027" s="20">
        <v>3.4389785624955212E-2</v>
      </c>
    </row>
    <row r="1028" spans="2:46" ht="29" x14ac:dyDescent="0.35">
      <c r="B1028" s="19" t="s">
        <v>354</v>
      </c>
      <c r="C1028" s="20">
        <v>3.1531972858363767E-2</v>
      </c>
      <c r="D1028" s="20">
        <v>4.3594692819427822E-2</v>
      </c>
      <c r="E1028" s="20">
        <v>1.272377978079605E-2</v>
      </c>
      <c r="F1028" s="20">
        <v>2.8219150463032999E-2</v>
      </c>
      <c r="G1028" s="20">
        <v>3.4929840817324767E-2</v>
      </c>
      <c r="H1028" s="20">
        <v>0.1093521732265232</v>
      </c>
      <c r="I1028" s="20">
        <v>7.1490713667370767E-2</v>
      </c>
      <c r="K1028" s="20">
        <v>4.0663015016627467E-2</v>
      </c>
      <c r="L1028" s="20">
        <v>2.2792839746353391E-2</v>
      </c>
      <c r="N1028" s="20">
        <v>5.2771720867506873E-2</v>
      </c>
      <c r="O1028" s="20">
        <v>0</v>
      </c>
      <c r="P1028" s="20">
        <v>5.0474349218759797E-2</v>
      </c>
      <c r="Q1028" s="20">
        <v>3.5254655339485567E-2</v>
      </c>
      <c r="R1028" s="20">
        <v>2.3661723744991821E-2</v>
      </c>
      <c r="S1028" s="20">
        <v>8.848433050266051E-2</v>
      </c>
      <c r="T1028" s="20">
        <v>1.8612128750642332E-2</v>
      </c>
      <c r="U1028" s="20">
        <v>2.3675926129239841E-2</v>
      </c>
      <c r="V1028" s="20">
        <v>9.6422686377654592E-3</v>
      </c>
      <c r="W1028" s="20">
        <v>5.1090509365638838E-2</v>
      </c>
      <c r="X1028" s="20">
        <v>0</v>
      </c>
      <c r="Y1028" s="20">
        <v>1.434349844214677E-2</v>
      </c>
      <c r="AA1028" s="20">
        <v>2.7484352491807178E-2</v>
      </c>
      <c r="AB1028" s="20">
        <v>5.3955001322477693E-2</v>
      </c>
      <c r="AC1028" s="20">
        <v>1.3028488849326199E-2</v>
      </c>
      <c r="AD1028" s="20">
        <v>3.1243663846347521E-2</v>
      </c>
      <c r="AF1028" s="20">
        <v>3.4170110028591313E-2</v>
      </c>
      <c r="AG1028" s="20">
        <v>2.5834561240661032E-2</v>
      </c>
      <c r="AI1028" s="20">
        <v>1.9632624084502771E-2</v>
      </c>
      <c r="AJ1028" s="20">
        <v>2.1343593936132749E-2</v>
      </c>
      <c r="AK1028" s="20">
        <v>4.2128236258854472E-2</v>
      </c>
      <c r="AL1028" s="20">
        <v>6.9884059685590291E-2</v>
      </c>
      <c r="AM1028" s="20">
        <v>1.550806080474822E-2</v>
      </c>
      <c r="AN1028" s="20">
        <v>9.2725537542136055E-2</v>
      </c>
      <c r="AO1028" s="20">
        <v>4.5920625618667138E-2</v>
      </c>
      <c r="AP1028" s="20">
        <v>4.5579895575593207E-2</v>
      </c>
      <c r="AQ1028" s="20">
        <v>1.8680328042531828E-2</v>
      </c>
      <c r="AS1028" s="20">
        <v>2.9059739524387548E-2</v>
      </c>
      <c r="AT1028" s="20">
        <v>9.169105276764189E-2</v>
      </c>
    </row>
    <row r="1029" spans="2:46" x14ac:dyDescent="0.35">
      <c r="B1029" s="19" t="s">
        <v>197</v>
      </c>
      <c r="C1029" s="20">
        <v>3.9287581902033283E-2</v>
      </c>
      <c r="D1029" s="20">
        <v>6.5384688674423971E-2</v>
      </c>
      <c r="E1029" s="20">
        <v>1.814282625026762E-2</v>
      </c>
      <c r="F1029" s="20">
        <v>5.3019319554291733E-2</v>
      </c>
      <c r="G1029" s="20">
        <v>3.7335538613367747E-2</v>
      </c>
      <c r="H1029" s="20">
        <v>5.560366399541386E-2</v>
      </c>
      <c r="I1029" s="20">
        <v>0</v>
      </c>
      <c r="K1029" s="20">
        <v>2.215221252105052E-2</v>
      </c>
      <c r="L1029" s="20">
        <v>5.5687492377569849E-2</v>
      </c>
      <c r="N1029" s="20">
        <v>8.3637363138706386E-2</v>
      </c>
      <c r="O1029" s="20">
        <v>0</v>
      </c>
      <c r="P1029" s="20">
        <v>2.6281500394174439E-2</v>
      </c>
      <c r="Q1029" s="20">
        <v>3.4235053620318673E-2</v>
      </c>
      <c r="R1029" s="20">
        <v>1.3027433903952579E-2</v>
      </c>
      <c r="S1029" s="20">
        <v>6.2589354275797843E-2</v>
      </c>
      <c r="T1029" s="20">
        <v>1.9748051181960539E-2</v>
      </c>
      <c r="U1029" s="20">
        <v>5.3992038633081052E-2</v>
      </c>
      <c r="V1029" s="20">
        <v>5.5316880195237207E-2</v>
      </c>
      <c r="W1029" s="20">
        <v>4.9325673928276477E-2</v>
      </c>
      <c r="X1029" s="20">
        <v>2.3431531976137471E-2</v>
      </c>
      <c r="Y1029" s="20">
        <v>0</v>
      </c>
      <c r="AA1029" s="20">
        <v>2.9104568044951519E-2</v>
      </c>
      <c r="AB1029" s="20">
        <v>3.6924732621366183E-2</v>
      </c>
      <c r="AC1029" s="20">
        <v>4.4189399983192268E-2</v>
      </c>
      <c r="AD1029" s="20">
        <v>5.7888078513057308E-2</v>
      </c>
      <c r="AF1029" s="20">
        <v>4.0560186632058647E-2</v>
      </c>
      <c r="AG1029" s="20">
        <v>3.697329945803085E-2</v>
      </c>
      <c r="AI1029" s="20">
        <v>2.043352799182175E-2</v>
      </c>
      <c r="AJ1029" s="20">
        <v>2.327983284521612E-2</v>
      </c>
      <c r="AK1029" s="20">
        <v>0</v>
      </c>
      <c r="AL1029" s="20">
        <v>2.9293139318576671E-2</v>
      </c>
      <c r="AM1029" s="20">
        <v>2.2973268621376199E-2</v>
      </c>
      <c r="AN1029" s="20">
        <v>4.2252404760318232E-2</v>
      </c>
      <c r="AO1029" s="20">
        <v>9.4482283956695529E-2</v>
      </c>
      <c r="AP1029" s="20">
        <v>0.18466371501359929</v>
      </c>
      <c r="AQ1029" s="20">
        <v>0</v>
      </c>
      <c r="AS1029" s="20">
        <v>3.1018302489902411E-2</v>
      </c>
      <c r="AT1029" s="20">
        <v>0.24051140414797839</v>
      </c>
    </row>
    <row r="1031" spans="2:46" ht="159.5" x14ac:dyDescent="0.35">
      <c r="B1031" s="17" t="s">
        <v>368</v>
      </c>
    </row>
    <row r="1032" spans="2:46" x14ac:dyDescent="0.35">
      <c r="B1032" s="18" t="s">
        <v>16</v>
      </c>
    </row>
    <row r="1033" spans="2:46" ht="29" x14ac:dyDescent="0.35">
      <c r="B1033" s="19" t="s">
        <v>369</v>
      </c>
      <c r="C1033" s="20">
        <v>0.30399837206169728</v>
      </c>
      <c r="D1033" s="20">
        <v>0.24807051973964919</v>
      </c>
      <c r="E1033" s="20">
        <v>0.26265387501245557</v>
      </c>
      <c r="F1033" s="20">
        <v>0.26190665452847611</v>
      </c>
      <c r="G1033" s="20">
        <v>0.32266642261436529</v>
      </c>
      <c r="H1033" s="20">
        <v>0.36269793136329431</v>
      </c>
      <c r="I1033" s="20">
        <v>0.35470482346800541</v>
      </c>
      <c r="K1033" s="20">
        <v>0.30174103314727407</v>
      </c>
      <c r="L1033" s="20">
        <v>0.30639883038227239</v>
      </c>
      <c r="N1033" s="20">
        <v>0.29483863993794079</v>
      </c>
      <c r="O1033" s="20">
        <v>0.37621734087315978</v>
      </c>
      <c r="P1033" s="20">
        <v>0.37935345200552739</v>
      </c>
      <c r="Q1033" s="20">
        <v>0.31500938146573221</v>
      </c>
      <c r="R1033" s="20">
        <v>0.28592070188809432</v>
      </c>
      <c r="S1033" s="20">
        <v>0.2478031970722652</v>
      </c>
      <c r="T1033" s="20">
        <v>0.277607587522057</v>
      </c>
      <c r="U1033" s="20">
        <v>0.33442711793216651</v>
      </c>
      <c r="V1033" s="20">
        <v>0.22702105509689149</v>
      </c>
      <c r="W1033" s="20">
        <v>0.38688067685490729</v>
      </c>
      <c r="X1033" s="20">
        <v>0.29246345014416841</v>
      </c>
      <c r="Y1033" s="20">
        <v>0.31451826969843533</v>
      </c>
      <c r="AA1033" s="20">
        <v>0.34631591523787408</v>
      </c>
      <c r="AB1033" s="20">
        <v>0.32165077593367991</v>
      </c>
      <c r="AC1033" s="20">
        <v>0.2706197984374803</v>
      </c>
      <c r="AD1033" s="20">
        <v>0.26886450549566743</v>
      </c>
      <c r="AF1033" s="20">
        <v>0.32050786465682629</v>
      </c>
      <c r="AG1033" s="20">
        <v>0.23948657566519779</v>
      </c>
      <c r="AI1033" s="20">
        <v>0.3437377849777758</v>
      </c>
      <c r="AJ1033" s="20">
        <v>0.28301612048141223</v>
      </c>
      <c r="AK1033" s="20">
        <v>0.32343966174897831</v>
      </c>
      <c r="AL1033" s="20">
        <v>0.32432754713474482</v>
      </c>
      <c r="AM1033" s="20">
        <v>0.30017007789376943</v>
      </c>
      <c r="AN1033" s="20">
        <v>0.29143467663503342</v>
      </c>
      <c r="AO1033" s="20">
        <v>0.30320028614467331</v>
      </c>
      <c r="AP1033" s="20">
        <v>0.29537035369997089</v>
      </c>
      <c r="AQ1033" s="20">
        <v>0.2760896272810105</v>
      </c>
      <c r="AS1033" s="20">
        <v>0.31096266024246821</v>
      </c>
      <c r="AT1033" s="20">
        <v>0.17125593277638371</v>
      </c>
    </row>
    <row r="1034" spans="2:46" ht="29" x14ac:dyDescent="0.35">
      <c r="B1034" s="19" t="s">
        <v>370</v>
      </c>
      <c r="C1034" s="20">
        <v>0.31797004341631768</v>
      </c>
      <c r="D1034" s="20">
        <v>0.28166664209758668</v>
      </c>
      <c r="E1034" s="20">
        <v>0.27209577178630562</v>
      </c>
      <c r="F1034" s="20">
        <v>0.28017753137819679</v>
      </c>
      <c r="G1034" s="20">
        <v>0.3224783956331182</v>
      </c>
      <c r="H1034" s="20">
        <v>0.36816467173382661</v>
      </c>
      <c r="I1034" s="20">
        <v>0.37288806736760488</v>
      </c>
      <c r="K1034" s="20">
        <v>0.30420008657192332</v>
      </c>
      <c r="L1034" s="20">
        <v>0.32962631586992769</v>
      </c>
      <c r="N1034" s="20">
        <v>0.32447085376924423</v>
      </c>
      <c r="O1034" s="20">
        <v>0.38050964947897509</v>
      </c>
      <c r="P1034" s="20">
        <v>0.32039409125402057</v>
      </c>
      <c r="Q1034" s="20">
        <v>0.34422132650599407</v>
      </c>
      <c r="R1034" s="20">
        <v>0.30428966999148421</v>
      </c>
      <c r="S1034" s="20">
        <v>0.3057396636672941</v>
      </c>
      <c r="T1034" s="20">
        <v>0.36115692615148032</v>
      </c>
      <c r="U1034" s="20">
        <v>0.30031182729148909</v>
      </c>
      <c r="V1034" s="20">
        <v>0.2435708675657591</v>
      </c>
      <c r="W1034" s="20">
        <v>0.35261287184836032</v>
      </c>
      <c r="X1034" s="20">
        <v>0.33917624766656912</v>
      </c>
      <c r="Y1034" s="20">
        <v>0.33580236279617848</v>
      </c>
      <c r="AA1034" s="20">
        <v>0.34450157145497251</v>
      </c>
      <c r="AB1034" s="20">
        <v>0.31914929311858742</v>
      </c>
      <c r="AC1034" s="20">
        <v>0.32412563945324319</v>
      </c>
      <c r="AD1034" s="20">
        <v>0.28399075311618299</v>
      </c>
      <c r="AF1034" s="20">
        <v>0.32585492564302487</v>
      </c>
      <c r="AG1034" s="20">
        <v>0.2865221379055361</v>
      </c>
      <c r="AI1034" s="20">
        <v>0.34392603022123752</v>
      </c>
      <c r="AJ1034" s="20">
        <v>0.30861455774614188</v>
      </c>
      <c r="AK1034" s="20">
        <v>0.35387810860292912</v>
      </c>
      <c r="AL1034" s="20">
        <v>0.38997519577660061</v>
      </c>
      <c r="AM1034" s="20">
        <v>0.31453456101976968</v>
      </c>
      <c r="AN1034" s="20">
        <v>0.26385352922622618</v>
      </c>
      <c r="AO1034" s="20">
        <v>0.26489445309699422</v>
      </c>
      <c r="AP1034" s="20">
        <v>0.27396511522250638</v>
      </c>
      <c r="AQ1034" s="20">
        <v>0.31267609297181148</v>
      </c>
      <c r="AS1034" s="20">
        <v>0.32193771401014232</v>
      </c>
      <c r="AT1034" s="20">
        <v>0.24234447203932061</v>
      </c>
    </row>
    <row r="1035" spans="2:46" ht="43.5" x14ac:dyDescent="0.35">
      <c r="B1035" s="19" t="s">
        <v>371</v>
      </c>
      <c r="C1035" s="20">
        <v>0.39963297905392131</v>
      </c>
      <c r="D1035" s="20">
        <v>0.35791759743189799</v>
      </c>
      <c r="E1035" s="20">
        <v>0.35832176182528391</v>
      </c>
      <c r="F1035" s="20">
        <v>0.35312809503402248</v>
      </c>
      <c r="G1035" s="20">
        <v>0.40550344983595771</v>
      </c>
      <c r="H1035" s="20">
        <v>0.42546904988588352</v>
      </c>
      <c r="I1035" s="20">
        <v>0.47682300337106032</v>
      </c>
      <c r="K1035" s="20">
        <v>0.3854806011047911</v>
      </c>
      <c r="L1035" s="20">
        <v>0.41506390879171873</v>
      </c>
      <c r="N1035" s="20">
        <v>0.39462160789910322</v>
      </c>
      <c r="O1035" s="20">
        <v>0.40022789700226091</v>
      </c>
      <c r="P1035" s="20">
        <v>0.41033970158037669</v>
      </c>
      <c r="Q1035" s="20">
        <v>0.3613758729541548</v>
      </c>
      <c r="R1035" s="20">
        <v>0.45125329483151849</v>
      </c>
      <c r="S1035" s="20">
        <v>0.3682521177529926</v>
      </c>
      <c r="T1035" s="20">
        <v>0.34476806706219387</v>
      </c>
      <c r="U1035" s="20">
        <v>0.39540610437523221</v>
      </c>
      <c r="V1035" s="20">
        <v>0.33745610377630481</v>
      </c>
      <c r="W1035" s="20">
        <v>0.47192481726858138</v>
      </c>
      <c r="X1035" s="20">
        <v>0.38844052162397619</v>
      </c>
      <c r="Y1035" s="20">
        <v>0.42913202502025599</v>
      </c>
      <c r="AA1035" s="20">
        <v>0.4498848158519243</v>
      </c>
      <c r="AB1035" s="20">
        <v>0.43644387940371732</v>
      </c>
      <c r="AC1035" s="20">
        <v>0.33426291015720783</v>
      </c>
      <c r="AD1035" s="20">
        <v>0.3637758164063653</v>
      </c>
      <c r="AF1035" s="20">
        <v>0.41458721585605501</v>
      </c>
      <c r="AG1035" s="20">
        <v>0.34047980917704929</v>
      </c>
      <c r="AI1035" s="20">
        <v>0.43441453315531398</v>
      </c>
      <c r="AJ1035" s="20">
        <v>0.45010557609427171</v>
      </c>
      <c r="AK1035" s="20">
        <v>0.43636132944433109</v>
      </c>
      <c r="AL1035" s="20">
        <v>0.41556360595515918</v>
      </c>
      <c r="AM1035" s="20">
        <v>0.35037265091959091</v>
      </c>
      <c r="AN1035" s="20">
        <v>0.42084381233316542</v>
      </c>
      <c r="AO1035" s="20">
        <v>0.31332278869452479</v>
      </c>
      <c r="AP1035" s="20">
        <v>0.35646213280546479</v>
      </c>
      <c r="AQ1035" s="20">
        <v>0.39810611384034811</v>
      </c>
      <c r="AS1035" s="20">
        <v>0.40786964247044383</v>
      </c>
      <c r="AT1035" s="20">
        <v>0.24263850020679931</v>
      </c>
    </row>
    <row r="1036" spans="2:46" ht="43.5" x14ac:dyDescent="0.35">
      <c r="B1036" s="19" t="s">
        <v>372</v>
      </c>
      <c r="C1036" s="20">
        <v>0.33966847748533963</v>
      </c>
      <c r="D1036" s="20">
        <v>0.31598778658665211</v>
      </c>
      <c r="E1036" s="20">
        <v>0.33295410078933541</v>
      </c>
      <c r="F1036" s="20">
        <v>0.30072319178841089</v>
      </c>
      <c r="G1036" s="20">
        <v>0.31797382893539777</v>
      </c>
      <c r="H1036" s="20">
        <v>0.41154009986819579</v>
      </c>
      <c r="I1036" s="20">
        <v>0.36189294278217049</v>
      </c>
      <c r="K1036" s="20">
        <v>0.33396132142893709</v>
      </c>
      <c r="L1036" s="20">
        <v>0.34550075151237603</v>
      </c>
      <c r="N1036" s="20">
        <v>0.30103539525140538</v>
      </c>
      <c r="O1036" s="20">
        <v>0.34313483055322702</v>
      </c>
      <c r="P1036" s="20">
        <v>0.29499312499797858</v>
      </c>
      <c r="Q1036" s="20">
        <v>0.24886710036296539</v>
      </c>
      <c r="R1036" s="20">
        <v>0.41930879187504799</v>
      </c>
      <c r="S1036" s="20">
        <v>0.35307013879367222</v>
      </c>
      <c r="T1036" s="20">
        <v>0.29529525130610679</v>
      </c>
      <c r="U1036" s="20">
        <v>0.31440751491149849</v>
      </c>
      <c r="V1036" s="20">
        <v>0.30483071944830442</v>
      </c>
      <c r="W1036" s="20">
        <v>0.37341988087006889</v>
      </c>
      <c r="X1036" s="20">
        <v>0.38436535962187418</v>
      </c>
      <c r="Y1036" s="20">
        <v>0.35839250890460228</v>
      </c>
      <c r="AA1036" s="20">
        <v>0.37699984734837599</v>
      </c>
      <c r="AB1036" s="20">
        <v>0.35714693502160538</v>
      </c>
      <c r="AC1036" s="20">
        <v>0.28858201338712441</v>
      </c>
      <c r="AD1036" s="20">
        <v>0.32501409227184469</v>
      </c>
      <c r="AF1036" s="20">
        <v>0.34063927445249242</v>
      </c>
      <c r="AG1036" s="20">
        <v>0.33622058548818562</v>
      </c>
      <c r="AI1036" s="20">
        <v>0.39197748362108259</v>
      </c>
      <c r="AJ1036" s="20">
        <v>0.38295743066116023</v>
      </c>
      <c r="AK1036" s="20">
        <v>0.33955440000830678</v>
      </c>
      <c r="AL1036" s="20">
        <v>0.36233810560497259</v>
      </c>
      <c r="AM1036" s="20">
        <v>0.30738759069451232</v>
      </c>
      <c r="AN1036" s="20">
        <v>0.2801997865965431</v>
      </c>
      <c r="AO1036" s="20">
        <v>0.28782955054665038</v>
      </c>
      <c r="AP1036" s="20">
        <v>0.25760710346098559</v>
      </c>
      <c r="AQ1036" s="20">
        <v>0.3412659659294624</v>
      </c>
      <c r="AS1036" s="20">
        <v>0.34616841295088052</v>
      </c>
      <c r="AT1036" s="20">
        <v>0.21577680808611391</v>
      </c>
    </row>
    <row r="1037" spans="2:46" x14ac:dyDescent="0.35">
      <c r="B1037" s="19" t="s">
        <v>373</v>
      </c>
      <c r="C1037" s="20">
        <v>0.47188722265033273</v>
      </c>
      <c r="D1037" s="20">
        <v>0.39309451552727781</v>
      </c>
      <c r="E1037" s="20">
        <v>0.40745793123574059</v>
      </c>
      <c r="F1037" s="20">
        <v>0.40917323322891702</v>
      </c>
      <c r="G1037" s="20">
        <v>0.4707031522361016</v>
      </c>
      <c r="H1037" s="20">
        <v>0.54454945348992123</v>
      </c>
      <c r="I1037" s="20">
        <v>0.58005957178426959</v>
      </c>
      <c r="K1037" s="20">
        <v>0.45744009915988287</v>
      </c>
      <c r="L1037" s="20">
        <v>0.48598777996044901</v>
      </c>
      <c r="N1037" s="20">
        <v>0.51851838525416749</v>
      </c>
      <c r="O1037" s="20">
        <v>0.48272839034159098</v>
      </c>
      <c r="P1037" s="20">
        <v>0.5521329719516036</v>
      </c>
      <c r="Q1037" s="20">
        <v>0.41667931574533529</v>
      </c>
      <c r="R1037" s="20">
        <v>0.47726736820215082</v>
      </c>
      <c r="S1037" s="20">
        <v>0.42358950569982878</v>
      </c>
      <c r="T1037" s="20">
        <v>0.43924098664789918</v>
      </c>
      <c r="U1037" s="20">
        <v>0.4111373580640611</v>
      </c>
      <c r="V1037" s="20">
        <v>0.4026431648652708</v>
      </c>
      <c r="W1037" s="20">
        <v>0.54056828943805479</v>
      </c>
      <c r="X1037" s="20">
        <v>0.50026642357396378</v>
      </c>
      <c r="Y1037" s="20">
        <v>0.50705497299665225</v>
      </c>
      <c r="AA1037" s="20">
        <v>0.50269436769819364</v>
      </c>
      <c r="AB1037" s="20">
        <v>0.52080508877534848</v>
      </c>
      <c r="AC1037" s="20">
        <v>0.47052963809273318</v>
      </c>
      <c r="AD1037" s="20">
        <v>0.38859387792381328</v>
      </c>
      <c r="AF1037" s="20">
        <v>0.48526833714252737</v>
      </c>
      <c r="AG1037" s="20">
        <v>0.41794321678023361</v>
      </c>
      <c r="AI1037" s="20">
        <v>0.4837248302089035</v>
      </c>
      <c r="AJ1037" s="20">
        <v>0.45828768618819937</v>
      </c>
      <c r="AK1037" s="20">
        <v>0.54016585946213802</v>
      </c>
      <c r="AL1037" s="20">
        <v>0.4865278906105987</v>
      </c>
      <c r="AM1037" s="20">
        <v>0.46282405675810212</v>
      </c>
      <c r="AN1037" s="20">
        <v>0.43008738706359723</v>
      </c>
      <c r="AO1037" s="20">
        <v>0.47645471384157922</v>
      </c>
      <c r="AP1037" s="20">
        <v>0.49765334231083208</v>
      </c>
      <c r="AQ1037" s="20">
        <v>0.41516975189660549</v>
      </c>
      <c r="AS1037" s="20">
        <v>0.48120978629364131</v>
      </c>
      <c r="AT1037" s="20">
        <v>0.29419500109318758</v>
      </c>
    </row>
    <row r="1038" spans="2:46" ht="29" x14ac:dyDescent="0.35">
      <c r="B1038" s="19" t="s">
        <v>374</v>
      </c>
      <c r="C1038" s="20">
        <v>0.34674655466286208</v>
      </c>
      <c r="D1038" s="20">
        <v>0.26588467352411782</v>
      </c>
      <c r="E1038" s="20">
        <v>0.2517446480576967</v>
      </c>
      <c r="F1038" s="20">
        <v>0.32333628005568538</v>
      </c>
      <c r="G1038" s="20">
        <v>0.34112065467280611</v>
      </c>
      <c r="H1038" s="20">
        <v>0.40318091474116002</v>
      </c>
      <c r="I1038" s="20">
        <v>0.46360396447205637</v>
      </c>
      <c r="K1038" s="20">
        <v>0.34771590706110589</v>
      </c>
      <c r="L1038" s="20">
        <v>0.344061036734162</v>
      </c>
      <c r="N1038" s="20">
        <v>0.38869839065448158</v>
      </c>
      <c r="O1038" s="20">
        <v>0.28981754601779741</v>
      </c>
      <c r="P1038" s="20">
        <v>0.4312742587008519</v>
      </c>
      <c r="Q1038" s="20">
        <v>0.35263695206739343</v>
      </c>
      <c r="R1038" s="20">
        <v>0.36268685931116418</v>
      </c>
      <c r="S1038" s="20">
        <v>0.3248663185244185</v>
      </c>
      <c r="T1038" s="20">
        <v>0.35719730256474358</v>
      </c>
      <c r="U1038" s="20">
        <v>0.34437037233215162</v>
      </c>
      <c r="V1038" s="20">
        <v>0.25354906800997862</v>
      </c>
      <c r="W1038" s="20">
        <v>0.37869008311182573</v>
      </c>
      <c r="X1038" s="20">
        <v>0.36762591983557952</v>
      </c>
      <c r="Y1038" s="20">
        <v>0.34803264222161012</v>
      </c>
      <c r="AA1038" s="20">
        <v>0.35957407911801198</v>
      </c>
      <c r="AB1038" s="20">
        <v>0.38049301710908862</v>
      </c>
      <c r="AC1038" s="20">
        <v>0.34003969296319081</v>
      </c>
      <c r="AD1038" s="20">
        <v>0.30592266810619478</v>
      </c>
      <c r="AF1038" s="20">
        <v>0.35790012432118928</v>
      </c>
      <c r="AG1038" s="20">
        <v>0.30814217797649318</v>
      </c>
      <c r="AI1038" s="20">
        <v>0.37371697548923299</v>
      </c>
      <c r="AJ1038" s="20">
        <v>0.35108683071848562</v>
      </c>
      <c r="AK1038" s="20">
        <v>0.39574791328938852</v>
      </c>
      <c r="AL1038" s="20">
        <v>0.31601214207391731</v>
      </c>
      <c r="AM1038" s="20">
        <v>0.3532869548814086</v>
      </c>
      <c r="AN1038" s="20">
        <v>0.34186889514351082</v>
      </c>
      <c r="AO1038" s="20">
        <v>0.35222870433219639</v>
      </c>
      <c r="AP1038" s="20">
        <v>0.32134867989801608</v>
      </c>
      <c r="AQ1038" s="20">
        <v>0.27527837817176742</v>
      </c>
      <c r="AS1038" s="20">
        <v>0.35122287159419019</v>
      </c>
      <c r="AT1038" s="20">
        <v>0.26142595720119022</v>
      </c>
    </row>
    <row r="1039" spans="2:46" ht="43.5" x14ac:dyDescent="0.35">
      <c r="B1039" s="19" t="s">
        <v>375</v>
      </c>
      <c r="C1039" s="20">
        <v>0.41855987842281239</v>
      </c>
      <c r="D1039" s="20">
        <v>0.32059402620326471</v>
      </c>
      <c r="E1039" s="20">
        <v>0.38426716747553841</v>
      </c>
      <c r="F1039" s="20">
        <v>0.39988139837310022</v>
      </c>
      <c r="G1039" s="20">
        <v>0.39626335984713967</v>
      </c>
      <c r="H1039" s="20">
        <v>0.50492941190922125</v>
      </c>
      <c r="I1039" s="20">
        <v>0.48705315329077359</v>
      </c>
      <c r="K1039" s="20">
        <v>0.41393146294713512</v>
      </c>
      <c r="L1039" s="20">
        <v>0.42274336994644479</v>
      </c>
      <c r="N1039" s="20">
        <v>0.44239890194545017</v>
      </c>
      <c r="O1039" s="20">
        <v>0.37487928344046961</v>
      </c>
      <c r="P1039" s="20">
        <v>0.47085361364791761</v>
      </c>
      <c r="Q1039" s="20">
        <v>0.47841960601567463</v>
      </c>
      <c r="R1039" s="20">
        <v>0.42145279908148009</v>
      </c>
      <c r="S1039" s="20">
        <v>0.36693373995919648</v>
      </c>
      <c r="T1039" s="20">
        <v>0.42003761397387612</v>
      </c>
      <c r="U1039" s="20">
        <v>0.40593644508706622</v>
      </c>
      <c r="V1039" s="20">
        <v>0.39711761812084778</v>
      </c>
      <c r="W1039" s="20">
        <v>0.43451438606837811</v>
      </c>
      <c r="X1039" s="20">
        <v>0.42141103073884789</v>
      </c>
      <c r="Y1039" s="20">
        <v>0.41498255579475768</v>
      </c>
      <c r="AA1039" s="20">
        <v>0.44569311797721312</v>
      </c>
      <c r="AB1039" s="20">
        <v>0.47013464613917949</v>
      </c>
      <c r="AC1039" s="20">
        <v>0.40391820061245698</v>
      </c>
      <c r="AD1039" s="20">
        <v>0.34858230101308829</v>
      </c>
      <c r="AF1039" s="20">
        <v>0.42597611122803569</v>
      </c>
      <c r="AG1039" s="20">
        <v>0.38952440371080188</v>
      </c>
      <c r="AI1039" s="20">
        <v>0.47074562630924188</v>
      </c>
      <c r="AJ1039" s="20">
        <v>0.4577623190522947</v>
      </c>
      <c r="AK1039" s="20">
        <v>0.47598463299412119</v>
      </c>
      <c r="AL1039" s="20">
        <v>0.44512142116078851</v>
      </c>
      <c r="AM1039" s="20">
        <v>0.36963821909855499</v>
      </c>
      <c r="AN1039" s="20">
        <v>0.41048405335040822</v>
      </c>
      <c r="AO1039" s="20">
        <v>0.36326620651378572</v>
      </c>
      <c r="AP1039" s="20">
        <v>0.36146695222683389</v>
      </c>
      <c r="AQ1039" s="20">
        <v>0.3769633083568627</v>
      </c>
      <c r="AS1039" s="20">
        <v>0.42679621679850988</v>
      </c>
      <c r="AT1039" s="20">
        <v>0.26157159499880711</v>
      </c>
    </row>
    <row r="1040" spans="2:46" ht="43.5" x14ac:dyDescent="0.35">
      <c r="B1040" s="19" t="s">
        <v>376</v>
      </c>
      <c r="C1040" s="20">
        <v>0.1172222468956652</v>
      </c>
      <c r="D1040" s="20">
        <v>0.19266811142771001</v>
      </c>
      <c r="E1040" s="20">
        <v>0.18987532904755561</v>
      </c>
      <c r="F1040" s="20">
        <v>0.1637778558856843</v>
      </c>
      <c r="G1040" s="20">
        <v>9.6464241051980898E-2</v>
      </c>
      <c r="H1040" s="20">
        <v>4.8240113929886308E-2</v>
      </c>
      <c r="I1040" s="20">
        <v>3.3014973683996793E-2</v>
      </c>
      <c r="K1040" s="20">
        <v>0.1189897368800157</v>
      </c>
      <c r="L1040" s="20">
        <v>0.1148583449717874</v>
      </c>
      <c r="N1040" s="20">
        <v>0.12696507088623599</v>
      </c>
      <c r="O1040" s="20">
        <v>0.12779972656831709</v>
      </c>
      <c r="P1040" s="20">
        <v>0.10996752318598289</v>
      </c>
      <c r="Q1040" s="20">
        <v>0.1422442209023155</v>
      </c>
      <c r="R1040" s="20">
        <v>0.1209818073133091</v>
      </c>
      <c r="S1040" s="20">
        <v>0.1181883773875092</v>
      </c>
      <c r="T1040" s="20">
        <v>0.14477969748683031</v>
      </c>
      <c r="U1040" s="20">
        <v>0.1146682007541492</v>
      </c>
      <c r="V1040" s="20">
        <v>0.1558890052731709</v>
      </c>
      <c r="W1040" s="20">
        <v>9.773849195885384E-2</v>
      </c>
      <c r="X1040" s="20">
        <v>5.7309681635640368E-2</v>
      </c>
      <c r="Y1040" s="20">
        <v>9.3841992579276418E-2</v>
      </c>
      <c r="AA1040" s="20">
        <v>0.1288232008289236</v>
      </c>
      <c r="AB1040" s="20">
        <v>8.1307576632892203E-2</v>
      </c>
      <c r="AC1040" s="20">
        <v>0.15423919538324909</v>
      </c>
      <c r="AD1040" s="20">
        <v>0.1103195284127145</v>
      </c>
      <c r="AF1040" s="20">
        <v>0.10161948428398029</v>
      </c>
      <c r="AG1040" s="20">
        <v>0.17805376147140339</v>
      </c>
      <c r="AI1040" s="20">
        <v>0.1086729592934846</v>
      </c>
      <c r="AJ1040" s="20">
        <v>0.14360699319725179</v>
      </c>
      <c r="AK1040" s="20">
        <v>7.6209380615808592E-2</v>
      </c>
      <c r="AL1040" s="20">
        <v>0.177110120477176</v>
      </c>
      <c r="AM1040" s="20">
        <v>0.1071313168987701</v>
      </c>
      <c r="AN1040" s="20">
        <v>0.12120937573015091</v>
      </c>
      <c r="AO1040" s="20">
        <v>0.1192305279765289</v>
      </c>
      <c r="AP1040" s="20">
        <v>6.0506167922299778E-2</v>
      </c>
      <c r="AQ1040" s="20">
        <v>9.9083283005149167E-2</v>
      </c>
      <c r="AS1040" s="20">
        <v>0.1168364668619729</v>
      </c>
      <c r="AT1040" s="20">
        <v>0.1245753864227295</v>
      </c>
    </row>
    <row r="1041" spans="2:46" x14ac:dyDescent="0.35">
      <c r="B1041" s="19" t="s">
        <v>197</v>
      </c>
      <c r="C1041" s="20">
        <v>5.4753705857720013E-2</v>
      </c>
      <c r="D1041" s="20">
        <v>4.4842361833099517E-2</v>
      </c>
      <c r="E1041" s="20">
        <v>3.7801211639583353E-2</v>
      </c>
      <c r="F1041" s="20">
        <v>7.9650093172734027E-2</v>
      </c>
      <c r="G1041" s="20">
        <v>5.8360760234863453E-2</v>
      </c>
      <c r="H1041" s="20">
        <v>4.2984543293080303E-2</v>
      </c>
      <c r="I1041" s="20">
        <v>5.9858864677143742E-2</v>
      </c>
      <c r="K1041" s="20">
        <v>4.9390223192491867E-2</v>
      </c>
      <c r="L1041" s="20">
        <v>6.0208613736649291E-2</v>
      </c>
      <c r="N1041" s="20">
        <v>6.1180400668668443E-2</v>
      </c>
      <c r="O1041" s="20">
        <v>3.0338797188195439E-2</v>
      </c>
      <c r="P1041" s="20">
        <v>6.2068660334383068E-2</v>
      </c>
      <c r="Q1041" s="20">
        <v>0.11372121263465181</v>
      </c>
      <c r="R1041" s="20">
        <v>2.9893192623199099E-2</v>
      </c>
      <c r="S1041" s="20">
        <v>7.3616729985162971E-2</v>
      </c>
      <c r="T1041" s="20">
        <v>8.3094083061660912E-2</v>
      </c>
      <c r="U1041" s="20">
        <v>5.6244672193886763E-2</v>
      </c>
      <c r="V1041" s="20">
        <v>5.7841306459702223E-2</v>
      </c>
      <c r="W1041" s="20">
        <v>3.3342498927765953E-2</v>
      </c>
      <c r="X1041" s="20">
        <v>6.1753948387618648E-2</v>
      </c>
      <c r="Y1041" s="20">
        <v>3.6185339573345063E-2</v>
      </c>
      <c r="AA1041" s="20">
        <v>2.1904033010864871E-2</v>
      </c>
      <c r="AB1041" s="20">
        <v>5.7629895510518822E-2</v>
      </c>
      <c r="AC1041" s="20">
        <v>3.8337743313513348E-2</v>
      </c>
      <c r="AD1041" s="20">
        <v>0.1020084146972805</v>
      </c>
      <c r="AF1041" s="20">
        <v>5.8932448023619577E-2</v>
      </c>
      <c r="AG1041" s="20">
        <v>3.5367206996407982E-2</v>
      </c>
      <c r="AI1041" s="20">
        <v>6.9310397858136268E-3</v>
      </c>
      <c r="AJ1041" s="20">
        <v>3.286592614136203E-2</v>
      </c>
      <c r="AK1041" s="20">
        <v>3.7859706205154837E-2</v>
      </c>
      <c r="AL1041" s="20">
        <v>2.7526712221541089E-2</v>
      </c>
      <c r="AM1041" s="20">
        <v>5.4607017640183192E-2</v>
      </c>
      <c r="AN1041" s="20">
        <v>3.1846179393389212E-2</v>
      </c>
      <c r="AO1041" s="20">
        <v>0.12328854529438581</v>
      </c>
      <c r="AP1041" s="20">
        <v>0.18564977173186181</v>
      </c>
      <c r="AQ1041" s="20">
        <v>4.8874394354130567E-2</v>
      </c>
      <c r="AS1041" s="20">
        <v>4.2960808609232327E-2</v>
      </c>
      <c r="AT1041" s="20">
        <v>0.27953158787121879</v>
      </c>
    </row>
    <row r="1043" spans="2:46" ht="72.5" x14ac:dyDescent="0.35">
      <c r="B1043" s="17" t="s">
        <v>377</v>
      </c>
    </row>
    <row r="1044" spans="2:46" x14ac:dyDescent="0.35">
      <c r="B1044" s="18" t="s">
        <v>16</v>
      </c>
    </row>
    <row r="1045" spans="2:46" ht="43.5" x14ac:dyDescent="0.35">
      <c r="B1045" s="19" t="s">
        <v>378</v>
      </c>
      <c r="C1045" s="20">
        <v>0.18360994167283001</v>
      </c>
      <c r="D1045" s="20">
        <v>0.18272336010607901</v>
      </c>
      <c r="E1045" s="20">
        <v>0.14891444868120499</v>
      </c>
      <c r="F1045" s="20">
        <v>0.17330123613424689</v>
      </c>
      <c r="G1045" s="20">
        <v>0.20363421833743539</v>
      </c>
      <c r="H1045" s="20">
        <v>0.1780157620562981</v>
      </c>
      <c r="I1045" s="20">
        <v>0.20821140252480019</v>
      </c>
      <c r="K1045" s="20">
        <v>0.19208899090688969</v>
      </c>
      <c r="L1045" s="20">
        <v>0.17607651345926401</v>
      </c>
      <c r="N1045" s="20">
        <v>0.18827788680898669</v>
      </c>
      <c r="O1045" s="20">
        <v>0.24832121806934421</v>
      </c>
      <c r="P1045" s="20">
        <v>0.15912503690215729</v>
      </c>
      <c r="Q1045" s="20">
        <v>0.24372718065297791</v>
      </c>
      <c r="R1045" s="20">
        <v>0.14660989226481269</v>
      </c>
      <c r="S1045" s="20">
        <v>0.17270986821490741</v>
      </c>
      <c r="T1045" s="20">
        <v>0.21496162590406001</v>
      </c>
      <c r="U1045" s="20">
        <v>0.1817851624857732</v>
      </c>
      <c r="V1045" s="20">
        <v>0.1909489341974053</v>
      </c>
      <c r="W1045" s="20">
        <v>0.1707787804704381</v>
      </c>
      <c r="X1045" s="20">
        <v>0.16183727343292831</v>
      </c>
      <c r="Y1045" s="20">
        <v>0.20330331029844059</v>
      </c>
      <c r="AA1045" s="20">
        <v>0.2006714679344091</v>
      </c>
      <c r="AB1045" s="20">
        <v>0.1750060807078879</v>
      </c>
      <c r="AC1045" s="20">
        <v>0.175144214030339</v>
      </c>
      <c r="AD1045" s="20">
        <v>0.18281521901566569</v>
      </c>
      <c r="AF1045" s="20">
        <v>0.17806789082823479</v>
      </c>
      <c r="AG1045" s="20">
        <v>0.20655808755051769</v>
      </c>
      <c r="AI1045" s="20">
        <v>0.21643302942871651</v>
      </c>
      <c r="AJ1045" s="20">
        <v>0.19301109493230181</v>
      </c>
      <c r="AK1045" s="20">
        <v>0.21889493704049601</v>
      </c>
      <c r="AL1045" s="20">
        <v>0.1514376456676729</v>
      </c>
      <c r="AM1045" s="20">
        <v>0.1740771490238768</v>
      </c>
      <c r="AN1045" s="20">
        <v>0.192365872238969</v>
      </c>
      <c r="AO1045" s="20">
        <v>0.16533012660524801</v>
      </c>
      <c r="AP1045" s="20">
        <v>0.15021957699099239</v>
      </c>
      <c r="AQ1045" s="20">
        <v>0.18435966510909399</v>
      </c>
      <c r="AS1045" s="20">
        <v>0.18618124821564411</v>
      </c>
      <c r="AT1045" s="20">
        <v>0.13501945976779739</v>
      </c>
    </row>
    <row r="1046" spans="2:46" ht="58" x14ac:dyDescent="0.35">
      <c r="B1046" s="19" t="s">
        <v>379</v>
      </c>
      <c r="C1046" s="20">
        <v>0.1800255856691878</v>
      </c>
      <c r="D1046" s="20">
        <v>0.19085677341501281</v>
      </c>
      <c r="E1046" s="20">
        <v>0.19052971687497181</v>
      </c>
      <c r="F1046" s="20">
        <v>0.1855709278535099</v>
      </c>
      <c r="G1046" s="20">
        <v>0.2004746906330743</v>
      </c>
      <c r="H1046" s="20">
        <v>0.1682427430223169</v>
      </c>
      <c r="I1046" s="20">
        <v>0.15112346872601989</v>
      </c>
      <c r="K1046" s="20">
        <v>0.1973720175248595</v>
      </c>
      <c r="L1046" s="20">
        <v>0.16190942307112829</v>
      </c>
      <c r="N1046" s="20">
        <v>0.20170873706843259</v>
      </c>
      <c r="O1046" s="20">
        <v>0.13173629925089561</v>
      </c>
      <c r="P1046" s="20">
        <v>0.18294475192548901</v>
      </c>
      <c r="Q1046" s="20">
        <v>0.17569827935769719</v>
      </c>
      <c r="R1046" s="20">
        <v>0.2014336084361131</v>
      </c>
      <c r="S1046" s="20">
        <v>0.15227563682160331</v>
      </c>
      <c r="T1046" s="20">
        <v>0.19601299335791411</v>
      </c>
      <c r="U1046" s="20">
        <v>0.1593259425295131</v>
      </c>
      <c r="V1046" s="20">
        <v>0.1683103112397146</v>
      </c>
      <c r="W1046" s="20">
        <v>0.16510556220695061</v>
      </c>
      <c r="X1046" s="20">
        <v>0.18462594702319529</v>
      </c>
      <c r="Y1046" s="20">
        <v>0.21720172705884941</v>
      </c>
      <c r="AA1046" s="20">
        <v>0.2097003323478531</v>
      </c>
      <c r="AB1046" s="20">
        <v>0.1721140739136395</v>
      </c>
      <c r="AC1046" s="20">
        <v>0.1685503044094101</v>
      </c>
      <c r="AD1046" s="20">
        <v>0.1667089874659487</v>
      </c>
      <c r="AF1046" s="20">
        <v>0.1815945868859957</v>
      </c>
      <c r="AG1046" s="20">
        <v>0.17304927859250041</v>
      </c>
      <c r="AI1046" s="20">
        <v>0.1988273746231522</v>
      </c>
      <c r="AJ1046" s="20">
        <v>0.20377514077586589</v>
      </c>
      <c r="AK1046" s="20">
        <v>0.2001468012007519</v>
      </c>
      <c r="AL1046" s="20">
        <v>0.16713284043120299</v>
      </c>
      <c r="AM1046" s="20">
        <v>0.19826793528104589</v>
      </c>
      <c r="AN1046" s="20">
        <v>0.1439670928573776</v>
      </c>
      <c r="AO1046" s="20">
        <v>0.13033410046208219</v>
      </c>
      <c r="AP1046" s="20">
        <v>0.1084500488818072</v>
      </c>
      <c r="AQ1046" s="20">
        <v>0.16056714488683971</v>
      </c>
      <c r="AS1046" s="20">
        <v>0.1854283096252293</v>
      </c>
      <c r="AT1046" s="20">
        <v>7.7929255942349646E-2</v>
      </c>
    </row>
    <row r="1047" spans="2:46" ht="43.5" x14ac:dyDescent="0.35">
      <c r="B1047" s="19" t="s">
        <v>380</v>
      </c>
      <c r="C1047" s="20">
        <v>0.12650940142629619</v>
      </c>
      <c r="D1047" s="20">
        <v>0.16697708061024019</v>
      </c>
      <c r="E1047" s="20">
        <v>0.16706350127834599</v>
      </c>
      <c r="F1047" s="20">
        <v>0.1078763732704094</v>
      </c>
      <c r="G1047" s="20">
        <v>0.1453832463824507</v>
      </c>
      <c r="H1047" s="20">
        <v>9.357281227410072E-2</v>
      </c>
      <c r="I1047" s="20">
        <v>8.8608860752288673E-2</v>
      </c>
      <c r="K1047" s="20">
        <v>0.1263599199504101</v>
      </c>
      <c r="L1047" s="20">
        <v>0.12716917998023819</v>
      </c>
      <c r="N1047" s="20">
        <v>0.1206651390530223</v>
      </c>
      <c r="O1047" s="20">
        <v>0.14452481781889481</v>
      </c>
      <c r="P1047" s="20">
        <v>9.0915802099280171E-2</v>
      </c>
      <c r="Q1047" s="20">
        <v>0.116272288922348</v>
      </c>
      <c r="R1047" s="20">
        <v>0.13419142013134161</v>
      </c>
      <c r="S1047" s="20">
        <v>0.1484309708022519</v>
      </c>
      <c r="T1047" s="20">
        <v>0.15697883885264469</v>
      </c>
      <c r="U1047" s="20">
        <v>0.14110198464715429</v>
      </c>
      <c r="V1047" s="20">
        <v>0.131323833850336</v>
      </c>
      <c r="W1047" s="20">
        <v>0.1131634097252338</v>
      </c>
      <c r="X1047" s="20">
        <v>0.11246455603467601</v>
      </c>
      <c r="Y1047" s="20">
        <v>0.1076755362180164</v>
      </c>
      <c r="AA1047" s="20">
        <v>0.1185078448026807</v>
      </c>
      <c r="AB1047" s="20">
        <v>0.1188603825513125</v>
      </c>
      <c r="AC1047" s="20">
        <v>0.13943252760316421</v>
      </c>
      <c r="AD1047" s="20">
        <v>0.13100109963507409</v>
      </c>
      <c r="AF1047" s="20">
        <v>0.1238605454160451</v>
      </c>
      <c r="AG1047" s="20">
        <v>0.13509883971372441</v>
      </c>
      <c r="AI1047" s="20">
        <v>0.1169398074276897</v>
      </c>
      <c r="AJ1047" s="20">
        <v>0.1247651655185797</v>
      </c>
      <c r="AK1047" s="20">
        <v>0.13578483349358361</v>
      </c>
      <c r="AL1047" s="20">
        <v>0.14164394239473529</v>
      </c>
      <c r="AM1047" s="20">
        <v>0.1228019585332274</v>
      </c>
      <c r="AN1047" s="20">
        <v>0.1207007787884488</v>
      </c>
      <c r="AO1047" s="20">
        <v>0.14139412573452681</v>
      </c>
      <c r="AP1047" s="20">
        <v>0.11526652900067989</v>
      </c>
      <c r="AQ1047" s="20">
        <v>0.13449177671300669</v>
      </c>
      <c r="AS1047" s="20">
        <v>0.12759756216633231</v>
      </c>
      <c r="AT1047" s="20">
        <v>0.1059462154085673</v>
      </c>
    </row>
    <row r="1048" spans="2:46" ht="43.5" x14ac:dyDescent="0.35">
      <c r="B1048" s="19" t="s">
        <v>381</v>
      </c>
      <c r="C1048" s="20">
        <v>8.6651140117214268E-2</v>
      </c>
      <c r="D1048" s="20">
        <v>0.13040505838434971</v>
      </c>
      <c r="E1048" s="20">
        <v>0.13567079489844061</v>
      </c>
      <c r="F1048" s="20">
        <v>8.5001675362165921E-2</v>
      </c>
      <c r="G1048" s="20">
        <v>7.7174022491381167E-2</v>
      </c>
      <c r="H1048" s="20">
        <v>5.5982409367341557E-2</v>
      </c>
      <c r="I1048" s="20">
        <v>4.7347860285406218E-2</v>
      </c>
      <c r="K1048" s="20">
        <v>9.3420954687099461E-2</v>
      </c>
      <c r="L1048" s="20">
        <v>8.0392852634411094E-2</v>
      </c>
      <c r="N1048" s="20">
        <v>8.288507114870057E-2</v>
      </c>
      <c r="O1048" s="20">
        <v>5.4781443929171732E-2</v>
      </c>
      <c r="P1048" s="20">
        <v>8.9262465467006252E-2</v>
      </c>
      <c r="Q1048" s="20">
        <v>0.11160154327235269</v>
      </c>
      <c r="R1048" s="20">
        <v>9.0371603001259362E-2</v>
      </c>
      <c r="S1048" s="20">
        <v>6.4853639745919262E-2</v>
      </c>
      <c r="T1048" s="20">
        <v>8.1675213105021752E-2</v>
      </c>
      <c r="U1048" s="20">
        <v>9.4443982850236655E-2</v>
      </c>
      <c r="V1048" s="20">
        <v>7.9093236869911085E-2</v>
      </c>
      <c r="W1048" s="20">
        <v>0.1071516399920163</v>
      </c>
      <c r="X1048" s="20">
        <v>7.6170340646579585E-2</v>
      </c>
      <c r="Y1048" s="20">
        <v>9.0817472319960083E-2</v>
      </c>
      <c r="AA1048" s="20">
        <v>8.3742682550281888E-2</v>
      </c>
      <c r="AB1048" s="20">
        <v>6.9866230982385688E-2</v>
      </c>
      <c r="AC1048" s="20">
        <v>0.1037007145123284</v>
      </c>
      <c r="AD1048" s="20">
        <v>9.118212872871144E-2</v>
      </c>
      <c r="AF1048" s="20">
        <v>8.22446526192806E-2</v>
      </c>
      <c r="AG1048" s="20">
        <v>0.10553670509327059</v>
      </c>
      <c r="AI1048" s="20">
        <v>0.1021876659638452</v>
      </c>
      <c r="AJ1048" s="20">
        <v>9.256509616680951E-2</v>
      </c>
      <c r="AK1048" s="20">
        <v>4.5000990052496713E-2</v>
      </c>
      <c r="AL1048" s="20">
        <v>0.1334378453379246</v>
      </c>
      <c r="AM1048" s="20">
        <v>9.6549236921723375E-2</v>
      </c>
      <c r="AN1048" s="20">
        <v>6.7224546669566135E-2</v>
      </c>
      <c r="AO1048" s="20">
        <v>7.1305454726691572E-2</v>
      </c>
      <c r="AP1048" s="20">
        <v>3.1894939452219509E-2</v>
      </c>
      <c r="AQ1048" s="20">
        <v>7.1888990057416433E-2</v>
      </c>
      <c r="AS1048" s="20">
        <v>8.554965540648593E-2</v>
      </c>
      <c r="AT1048" s="20">
        <v>0.1074661118112311</v>
      </c>
    </row>
    <row r="1049" spans="2:46" ht="58" x14ac:dyDescent="0.35">
      <c r="B1049" s="19" t="s">
        <v>382</v>
      </c>
      <c r="C1049" s="20">
        <v>0.27106926366990869</v>
      </c>
      <c r="D1049" s="20">
        <v>0.2250822629115449</v>
      </c>
      <c r="E1049" s="20">
        <v>0.25811776871125519</v>
      </c>
      <c r="F1049" s="20">
        <v>0.27880968784612892</v>
      </c>
      <c r="G1049" s="20">
        <v>0.22914058409154589</v>
      </c>
      <c r="H1049" s="20">
        <v>0.33600024853516203</v>
      </c>
      <c r="I1049" s="20">
        <v>0.29637010319748902</v>
      </c>
      <c r="K1049" s="20">
        <v>0.2564117646671355</v>
      </c>
      <c r="L1049" s="20">
        <v>0.28433049088515228</v>
      </c>
      <c r="N1049" s="20">
        <v>0.27942586473087699</v>
      </c>
      <c r="O1049" s="20">
        <v>0.23937772142275271</v>
      </c>
      <c r="P1049" s="20">
        <v>0.30864172966275971</v>
      </c>
      <c r="Q1049" s="20">
        <v>0.16674646413440711</v>
      </c>
      <c r="R1049" s="20">
        <v>0.30876441587144698</v>
      </c>
      <c r="S1049" s="20">
        <v>0.25566706336591011</v>
      </c>
      <c r="T1049" s="20">
        <v>0.17967459445690939</v>
      </c>
      <c r="U1049" s="20">
        <v>0.29405019464609411</v>
      </c>
      <c r="V1049" s="20">
        <v>0.27117390726386958</v>
      </c>
      <c r="W1049" s="20">
        <v>0.32627339640526309</v>
      </c>
      <c r="X1049" s="20">
        <v>0.2586272876983261</v>
      </c>
      <c r="Y1049" s="20">
        <v>0.24548516827045949</v>
      </c>
      <c r="AA1049" s="20">
        <v>0.27895468329976159</v>
      </c>
      <c r="AB1049" s="20">
        <v>0.30407864456789319</v>
      </c>
      <c r="AC1049" s="20">
        <v>0.26829313643922292</v>
      </c>
      <c r="AD1049" s="20">
        <v>0.2306078491063773</v>
      </c>
      <c r="AF1049" s="20">
        <v>0.27314228809608793</v>
      </c>
      <c r="AG1049" s="20">
        <v>0.26398399088671543</v>
      </c>
      <c r="AI1049" s="20">
        <v>0.2963740291273847</v>
      </c>
      <c r="AJ1049" s="20">
        <v>0.28167948941672238</v>
      </c>
      <c r="AK1049" s="20">
        <v>0.24696915950215581</v>
      </c>
      <c r="AL1049" s="20">
        <v>0.27820073439262349</v>
      </c>
      <c r="AM1049" s="20">
        <v>0.28283819036546348</v>
      </c>
      <c r="AN1049" s="20">
        <v>0.35223426206010339</v>
      </c>
      <c r="AO1049" s="20">
        <v>0.18826086596081379</v>
      </c>
      <c r="AP1049" s="20">
        <v>0.2416238942170944</v>
      </c>
      <c r="AQ1049" s="20">
        <v>0.25554778470147532</v>
      </c>
      <c r="AS1049" s="20">
        <v>0.2785760392158127</v>
      </c>
      <c r="AT1049" s="20">
        <v>0.12921226013691439</v>
      </c>
    </row>
    <row r="1050" spans="2:46" x14ac:dyDescent="0.35">
      <c r="B1050" s="19" t="s">
        <v>383</v>
      </c>
      <c r="C1050" s="20">
        <v>7.6252250354614984E-2</v>
      </c>
      <c r="D1050" s="20">
        <v>4.7095366973478978E-2</v>
      </c>
      <c r="E1050" s="20">
        <v>6.1258738691049898E-2</v>
      </c>
      <c r="F1050" s="20">
        <v>9.234126313288768E-2</v>
      </c>
      <c r="G1050" s="20">
        <v>6.240187381164912E-2</v>
      </c>
      <c r="H1050" s="20">
        <v>8.1130963205680681E-2</v>
      </c>
      <c r="I1050" s="20">
        <v>0.1027121555520597</v>
      </c>
      <c r="K1050" s="20">
        <v>7.7335029671082758E-2</v>
      </c>
      <c r="L1050" s="20">
        <v>7.5504696779675945E-2</v>
      </c>
      <c r="N1050" s="20">
        <v>5.4606946047591393E-2</v>
      </c>
      <c r="O1050" s="20">
        <v>6.002804059287125E-2</v>
      </c>
      <c r="P1050" s="20">
        <v>5.5380929947155967E-2</v>
      </c>
      <c r="Q1050" s="20">
        <v>9.5087104231037584E-2</v>
      </c>
      <c r="R1050" s="20">
        <v>6.9052819148700859E-2</v>
      </c>
      <c r="S1050" s="20">
        <v>0.1015183794669343</v>
      </c>
      <c r="T1050" s="20">
        <v>5.4162160233835063E-2</v>
      </c>
      <c r="U1050" s="20">
        <v>9.4648163324453499E-2</v>
      </c>
      <c r="V1050" s="20">
        <v>8.1073632031732082E-2</v>
      </c>
      <c r="W1050" s="20">
        <v>5.9514890062558341E-2</v>
      </c>
      <c r="X1050" s="20">
        <v>0.1230959023357977</v>
      </c>
      <c r="Y1050" s="20">
        <v>6.6793134993947151E-2</v>
      </c>
      <c r="AA1050" s="20">
        <v>6.3477362040453261E-2</v>
      </c>
      <c r="AB1050" s="20">
        <v>9.1401907562783241E-2</v>
      </c>
      <c r="AC1050" s="20">
        <v>6.1151201531564177E-2</v>
      </c>
      <c r="AD1050" s="20">
        <v>8.8074596449790807E-2</v>
      </c>
      <c r="AF1050" s="20">
        <v>8.0712563657179742E-2</v>
      </c>
      <c r="AG1050" s="20">
        <v>5.7774873718699452E-2</v>
      </c>
      <c r="AI1050" s="20">
        <v>4.4603165558457308E-2</v>
      </c>
      <c r="AJ1050" s="20">
        <v>5.582762952214658E-2</v>
      </c>
      <c r="AK1050" s="20">
        <v>7.1911425886201544E-2</v>
      </c>
      <c r="AL1050" s="20">
        <v>8.7217461276971067E-2</v>
      </c>
      <c r="AM1050" s="20">
        <v>7.1226700809231033E-2</v>
      </c>
      <c r="AN1050" s="20">
        <v>7.4011905217882895E-2</v>
      </c>
      <c r="AO1050" s="20">
        <v>0.1159051828919308</v>
      </c>
      <c r="AP1050" s="20">
        <v>0.13722103863694071</v>
      </c>
      <c r="AQ1050" s="20">
        <v>9.6592087110259794E-2</v>
      </c>
      <c r="AS1050" s="20">
        <v>7.1370299472486201E-2</v>
      </c>
      <c r="AT1050" s="20">
        <v>0.16850742959890899</v>
      </c>
    </row>
    <row r="1052" spans="2:46" ht="101.5" x14ac:dyDescent="0.35">
      <c r="B1052" s="17" t="s">
        <v>384</v>
      </c>
    </row>
    <row r="1053" spans="2:46" x14ac:dyDescent="0.35">
      <c r="B1053" s="18" t="s">
        <v>16</v>
      </c>
    </row>
    <row r="1054" spans="2:46" x14ac:dyDescent="0.35">
      <c r="B1054" s="19" t="s">
        <v>385</v>
      </c>
      <c r="C1054" s="20">
        <v>7.5487811056120749E-2</v>
      </c>
      <c r="D1054" s="20">
        <v>0.1025148711002335</v>
      </c>
      <c r="E1054" s="20">
        <v>0.1207658122408613</v>
      </c>
      <c r="F1054" s="20">
        <v>9.0283139870865059E-2</v>
      </c>
      <c r="G1054" s="20">
        <v>5.6486960226452193E-2</v>
      </c>
      <c r="H1054" s="20">
        <v>5.9370593813657807E-2</v>
      </c>
      <c r="I1054" s="20">
        <v>3.4965502249915591E-2</v>
      </c>
      <c r="K1054" s="20">
        <v>7.4319253004667615E-2</v>
      </c>
      <c r="L1054" s="20">
        <v>7.6020430059495242E-2</v>
      </c>
      <c r="N1054" s="20">
        <v>7.5147758920971849E-2</v>
      </c>
      <c r="O1054" s="20">
        <v>0.11429202468457821</v>
      </c>
      <c r="P1054" s="20">
        <v>4.062512169007837E-2</v>
      </c>
      <c r="Q1054" s="20">
        <v>0.10883686805778189</v>
      </c>
      <c r="R1054" s="20">
        <v>9.5896492837496419E-2</v>
      </c>
      <c r="S1054" s="20">
        <v>5.7636416420629499E-2</v>
      </c>
      <c r="T1054" s="20">
        <v>5.2826190512063852E-2</v>
      </c>
      <c r="U1054" s="20">
        <v>7.1027478772099736E-2</v>
      </c>
      <c r="V1054" s="20">
        <v>0.11761923330464159</v>
      </c>
      <c r="W1054" s="20">
        <v>5.9007430355006232E-2</v>
      </c>
      <c r="X1054" s="20">
        <v>5.3045874735654822E-2</v>
      </c>
      <c r="Y1054" s="20">
        <v>5.8884230065504292E-2</v>
      </c>
      <c r="AA1054" s="20">
        <v>8.8375114327223447E-2</v>
      </c>
      <c r="AB1054" s="20">
        <v>6.5547717337902059E-2</v>
      </c>
      <c r="AC1054" s="20">
        <v>6.393236711211378E-2</v>
      </c>
      <c r="AD1054" s="20">
        <v>8.2598035970165976E-2</v>
      </c>
      <c r="AF1054" s="20">
        <v>6.7079440363013776E-2</v>
      </c>
      <c r="AG1054" s="20">
        <v>0.10969005523889711</v>
      </c>
      <c r="AI1054" s="20">
        <v>7.8995729876444362E-2</v>
      </c>
      <c r="AJ1054" s="20">
        <v>9.5740963642010971E-2</v>
      </c>
      <c r="AK1054" s="20">
        <v>5.7242754467422191E-2</v>
      </c>
      <c r="AL1054" s="20">
        <v>6.5505304665906594E-2</v>
      </c>
      <c r="AM1054" s="20">
        <v>7.6998070281774092E-2</v>
      </c>
      <c r="AN1054" s="20">
        <v>3.5069430724718152E-2</v>
      </c>
      <c r="AO1054" s="20">
        <v>0.10915317836338639</v>
      </c>
      <c r="AP1054" s="20">
        <v>3.2927600263843913E-2</v>
      </c>
      <c r="AQ1054" s="20">
        <v>5.5506991171853627E-2</v>
      </c>
      <c r="AS1054" s="20">
        <v>7.8506007010127624E-2</v>
      </c>
      <c r="AT1054" s="20">
        <v>1.8452372672133718E-2</v>
      </c>
    </row>
    <row r="1055" spans="2:46" x14ac:dyDescent="0.35">
      <c r="B1055" s="19" t="s">
        <v>386</v>
      </c>
      <c r="C1055" s="20">
        <v>0.16558114334265059</v>
      </c>
      <c r="D1055" s="20">
        <v>0.2493285219984521</v>
      </c>
      <c r="E1055" s="20">
        <v>0.2363740433865133</v>
      </c>
      <c r="F1055" s="20">
        <v>0.15634478666146351</v>
      </c>
      <c r="G1055" s="20">
        <v>0.18724108871104311</v>
      </c>
      <c r="H1055" s="20">
        <v>0.1043693936206226</v>
      </c>
      <c r="I1055" s="20">
        <v>8.3393223858295853E-2</v>
      </c>
      <c r="K1055" s="20">
        <v>0.18578996526860331</v>
      </c>
      <c r="L1055" s="20">
        <v>0.14540610486876901</v>
      </c>
      <c r="N1055" s="20">
        <v>0.1849849056596016</v>
      </c>
      <c r="O1055" s="20">
        <v>0.1056684348363529</v>
      </c>
      <c r="P1055" s="20">
        <v>0.14674723279371341</v>
      </c>
      <c r="Q1055" s="20">
        <v>0.19777911697980041</v>
      </c>
      <c r="R1055" s="20">
        <v>0.19388749233529451</v>
      </c>
      <c r="S1055" s="20">
        <v>0.1694011871622404</v>
      </c>
      <c r="T1055" s="20">
        <v>0.13311202207346881</v>
      </c>
      <c r="U1055" s="20">
        <v>0.15570783385316969</v>
      </c>
      <c r="V1055" s="20">
        <v>0.18311467687752769</v>
      </c>
      <c r="W1055" s="20">
        <v>0.14510614353324519</v>
      </c>
      <c r="X1055" s="20">
        <v>0.16779847892728339</v>
      </c>
      <c r="Y1055" s="20">
        <v>0.1597912624542242</v>
      </c>
      <c r="AA1055" s="20">
        <v>0.1833941568012715</v>
      </c>
      <c r="AB1055" s="20">
        <v>0.13761002392874239</v>
      </c>
      <c r="AC1055" s="20">
        <v>0.2069263196301222</v>
      </c>
      <c r="AD1055" s="20">
        <v>0.1385138698761634</v>
      </c>
      <c r="AF1055" s="20">
        <v>0.1497585971343266</v>
      </c>
      <c r="AG1055" s="20">
        <v>0.22844871401026229</v>
      </c>
      <c r="AI1055" s="20">
        <v>0.16077482273920629</v>
      </c>
      <c r="AJ1055" s="20">
        <v>0.20517857826561281</v>
      </c>
      <c r="AK1055" s="20">
        <v>0.1373226448230028</v>
      </c>
      <c r="AL1055" s="20">
        <v>0.23314085287982739</v>
      </c>
      <c r="AM1055" s="20">
        <v>0.1527667494780445</v>
      </c>
      <c r="AN1055" s="20">
        <v>0.2005356645763913</v>
      </c>
      <c r="AO1055" s="20">
        <v>0.1153957229118662</v>
      </c>
      <c r="AP1055" s="20">
        <v>9.7571279049337087E-2</v>
      </c>
      <c r="AQ1055" s="20">
        <v>0.14160652814989</v>
      </c>
      <c r="AS1055" s="20">
        <v>0.16975759142481489</v>
      </c>
      <c r="AT1055" s="20">
        <v>8.6657988291048052E-2</v>
      </c>
    </row>
    <row r="1056" spans="2:46" ht="29" x14ac:dyDescent="0.35">
      <c r="B1056" s="19" t="s">
        <v>387</v>
      </c>
      <c r="C1056" s="20">
        <v>0.1928862538362128</v>
      </c>
      <c r="D1056" s="20">
        <v>0.2356170376243801</v>
      </c>
      <c r="E1056" s="20">
        <v>0.21283292173221</v>
      </c>
      <c r="F1056" s="20">
        <v>0.24879377250102799</v>
      </c>
      <c r="G1056" s="20">
        <v>0.18652323668437379</v>
      </c>
      <c r="H1056" s="20">
        <v>0.16102385345082201</v>
      </c>
      <c r="I1056" s="20">
        <v>0.12932581921385139</v>
      </c>
      <c r="K1056" s="20">
        <v>0.20411487951783841</v>
      </c>
      <c r="L1056" s="20">
        <v>0.18171089737260479</v>
      </c>
      <c r="N1056" s="20">
        <v>0.1991752986866536</v>
      </c>
      <c r="O1056" s="20">
        <v>0.1681245548662661</v>
      </c>
      <c r="P1056" s="20">
        <v>0.1666791322348696</v>
      </c>
      <c r="Q1056" s="20">
        <v>0.17878887350045511</v>
      </c>
      <c r="R1056" s="20">
        <v>0.1569282895093371</v>
      </c>
      <c r="S1056" s="20">
        <v>0.19605339683561321</v>
      </c>
      <c r="T1056" s="20">
        <v>0.28245974492539111</v>
      </c>
      <c r="U1056" s="20">
        <v>0.19682014514082921</v>
      </c>
      <c r="V1056" s="20">
        <v>0.19683763778964969</v>
      </c>
      <c r="W1056" s="20">
        <v>0.18646484486234</v>
      </c>
      <c r="X1056" s="20">
        <v>0.22252849370084449</v>
      </c>
      <c r="Y1056" s="20">
        <v>0.15982765747958319</v>
      </c>
      <c r="AA1056" s="20">
        <v>0.14871662076338291</v>
      </c>
      <c r="AB1056" s="20">
        <v>0.1777676397145079</v>
      </c>
      <c r="AC1056" s="20">
        <v>0.21044923956882891</v>
      </c>
      <c r="AD1056" s="20">
        <v>0.2413287913343386</v>
      </c>
      <c r="AF1056" s="20">
        <v>0.19347387926064361</v>
      </c>
      <c r="AG1056" s="20">
        <v>0.19233590703056841</v>
      </c>
      <c r="AI1056" s="20">
        <v>0.19867166890500459</v>
      </c>
      <c r="AJ1056" s="20">
        <v>0.17319305786333011</v>
      </c>
      <c r="AK1056" s="20">
        <v>0.1985956687473765</v>
      </c>
      <c r="AL1056" s="20">
        <v>0.17958172108466061</v>
      </c>
      <c r="AM1056" s="20">
        <v>0.19124806316941631</v>
      </c>
      <c r="AN1056" s="20">
        <v>0.24566092153698729</v>
      </c>
      <c r="AO1056" s="20">
        <v>0.24897820476945551</v>
      </c>
      <c r="AP1056" s="20">
        <v>0.17079258160099561</v>
      </c>
      <c r="AQ1056" s="20">
        <v>0.21025081742866961</v>
      </c>
      <c r="AS1056" s="20">
        <v>0.1918728605994767</v>
      </c>
      <c r="AT1056" s="20">
        <v>0.2120365437422988</v>
      </c>
    </row>
    <row r="1057" spans="2:46" x14ac:dyDescent="0.35">
      <c r="B1057" s="19" t="s">
        <v>388</v>
      </c>
      <c r="C1057" s="20">
        <v>0.24741501132322991</v>
      </c>
      <c r="D1057" s="20">
        <v>0.16601032717981801</v>
      </c>
      <c r="E1057" s="20">
        <v>0.2348867510803859</v>
      </c>
      <c r="F1057" s="20">
        <v>0.20628870005808431</v>
      </c>
      <c r="G1057" s="20">
        <v>0.24032596976237719</v>
      </c>
      <c r="H1057" s="20">
        <v>0.25942850483617541</v>
      </c>
      <c r="I1057" s="20">
        <v>0.34294052171019468</v>
      </c>
      <c r="K1057" s="20">
        <v>0.24557898588177379</v>
      </c>
      <c r="L1057" s="20">
        <v>0.25021263632060609</v>
      </c>
      <c r="N1057" s="20">
        <v>0.25736440115454101</v>
      </c>
      <c r="O1057" s="20">
        <v>0.31745568522730189</v>
      </c>
      <c r="P1057" s="20">
        <v>0.26268211296673533</v>
      </c>
      <c r="Q1057" s="20">
        <v>0.21780861870282839</v>
      </c>
      <c r="R1057" s="20">
        <v>0.24614402626424231</v>
      </c>
      <c r="S1057" s="20">
        <v>0.1926763553912727</v>
      </c>
      <c r="T1057" s="20">
        <v>0.25197834230076133</v>
      </c>
      <c r="U1057" s="20">
        <v>0.2616001578111487</v>
      </c>
      <c r="V1057" s="20">
        <v>0.20557414690933279</v>
      </c>
      <c r="W1057" s="20">
        <v>0.2504141803461456</v>
      </c>
      <c r="X1057" s="20">
        <v>0.26121125205829621</v>
      </c>
      <c r="Y1057" s="20">
        <v>0.30008753366606572</v>
      </c>
      <c r="AA1057" s="20">
        <v>0.25136638238426229</v>
      </c>
      <c r="AB1057" s="20">
        <v>0.26853369772875552</v>
      </c>
      <c r="AC1057" s="20">
        <v>0.24260414918858511</v>
      </c>
      <c r="AD1057" s="20">
        <v>0.22532203203018489</v>
      </c>
      <c r="AF1057" s="20">
        <v>0.25448995558457382</v>
      </c>
      <c r="AG1057" s="20">
        <v>0.2184414266125865</v>
      </c>
      <c r="AI1057" s="20">
        <v>0.25546849304448588</v>
      </c>
      <c r="AJ1057" s="20">
        <v>0.24311395102669051</v>
      </c>
      <c r="AK1057" s="20">
        <v>0.24817297071416369</v>
      </c>
      <c r="AL1057" s="20">
        <v>0.23793412225200941</v>
      </c>
      <c r="AM1057" s="20">
        <v>0.26160430652889249</v>
      </c>
      <c r="AN1057" s="20">
        <v>0.26932074227740421</v>
      </c>
      <c r="AO1057" s="20">
        <v>0.17211524825644961</v>
      </c>
      <c r="AP1057" s="20">
        <v>0.27451383821373659</v>
      </c>
      <c r="AQ1057" s="20">
        <v>0.25567726926341727</v>
      </c>
      <c r="AS1057" s="20">
        <v>0.24854774375166669</v>
      </c>
      <c r="AT1057" s="20">
        <v>0.22600954540512691</v>
      </c>
    </row>
    <row r="1058" spans="2:46" x14ac:dyDescent="0.35">
      <c r="B1058" s="19" t="s">
        <v>389</v>
      </c>
      <c r="C1058" s="20">
        <v>0.27362447362677911</v>
      </c>
      <c r="D1058" s="20">
        <v>0.1925590353930004</v>
      </c>
      <c r="E1058" s="20">
        <v>0.1607104324527352</v>
      </c>
      <c r="F1058" s="20">
        <v>0.25119387155345002</v>
      </c>
      <c r="G1058" s="20">
        <v>0.28383149032273719</v>
      </c>
      <c r="H1058" s="20">
        <v>0.3844951086605391</v>
      </c>
      <c r="I1058" s="20">
        <v>0.3547747111489184</v>
      </c>
      <c r="K1058" s="20">
        <v>0.25421982144472283</v>
      </c>
      <c r="L1058" s="20">
        <v>0.29264645331485889</v>
      </c>
      <c r="N1058" s="20">
        <v>0.26686864318344711</v>
      </c>
      <c r="O1058" s="20">
        <v>0.26296107086296838</v>
      </c>
      <c r="P1058" s="20">
        <v>0.35668904198511242</v>
      </c>
      <c r="Q1058" s="20">
        <v>0.25019397040297831</v>
      </c>
      <c r="R1058" s="20">
        <v>0.28906787641938497</v>
      </c>
      <c r="S1058" s="20">
        <v>0.30625708325535028</v>
      </c>
      <c r="T1058" s="20">
        <v>0.1920994160510813</v>
      </c>
      <c r="U1058" s="20">
        <v>0.27980050258714417</v>
      </c>
      <c r="V1058" s="20">
        <v>0.2188689056495742</v>
      </c>
      <c r="W1058" s="20">
        <v>0.3187864475853413</v>
      </c>
      <c r="X1058" s="20">
        <v>0.26424565065071759</v>
      </c>
      <c r="Y1058" s="20">
        <v>0.2856333441281293</v>
      </c>
      <c r="AA1058" s="20">
        <v>0.29770965736382382</v>
      </c>
      <c r="AB1058" s="20">
        <v>0.31329639692559957</v>
      </c>
      <c r="AC1058" s="20">
        <v>0.2416411984682475</v>
      </c>
      <c r="AD1058" s="20">
        <v>0.23384648407438749</v>
      </c>
      <c r="AF1058" s="20">
        <v>0.29034930419871807</v>
      </c>
      <c r="AG1058" s="20">
        <v>0.2072608494169644</v>
      </c>
      <c r="AI1058" s="20">
        <v>0.28662808571215032</v>
      </c>
      <c r="AJ1058" s="20">
        <v>0.25369617376095072</v>
      </c>
      <c r="AK1058" s="20">
        <v>0.31411245622768302</v>
      </c>
      <c r="AL1058" s="20">
        <v>0.23766619144096771</v>
      </c>
      <c r="AM1058" s="20">
        <v>0.29382122674936723</v>
      </c>
      <c r="AN1058" s="20">
        <v>0.24941324088449879</v>
      </c>
      <c r="AO1058" s="20">
        <v>0.23644945302287559</v>
      </c>
      <c r="AP1058" s="20">
        <v>0.29522253835829121</v>
      </c>
      <c r="AQ1058" s="20">
        <v>0.28767703683062218</v>
      </c>
      <c r="AS1058" s="20">
        <v>0.27996246611063802</v>
      </c>
      <c r="AT1058" s="20">
        <v>0.15385419187572161</v>
      </c>
    </row>
    <row r="1059" spans="2:46" x14ac:dyDescent="0.35">
      <c r="B1059" s="19" t="s">
        <v>197</v>
      </c>
      <c r="C1059" s="20">
        <v>4.5005306815006779E-2</v>
      </c>
      <c r="D1059" s="20">
        <v>5.3970206704115883E-2</v>
      </c>
      <c r="E1059" s="20">
        <v>3.4430039107294322E-2</v>
      </c>
      <c r="F1059" s="20">
        <v>4.7095729355109112E-2</v>
      </c>
      <c r="G1059" s="20">
        <v>4.5591254293016567E-2</v>
      </c>
      <c r="H1059" s="20">
        <v>3.1312545618183203E-2</v>
      </c>
      <c r="I1059" s="20">
        <v>5.4600221818823992E-2</v>
      </c>
      <c r="K1059" s="20">
        <v>3.5977094882394263E-2</v>
      </c>
      <c r="L1059" s="20">
        <v>5.4003478063665879E-2</v>
      </c>
      <c r="N1059" s="20">
        <v>1.645899239478477E-2</v>
      </c>
      <c r="O1059" s="20">
        <v>3.149822952253243E-2</v>
      </c>
      <c r="P1059" s="20">
        <v>2.6577358329490691E-2</v>
      </c>
      <c r="Q1059" s="20">
        <v>4.6592552356155961E-2</v>
      </c>
      <c r="R1059" s="20">
        <v>1.8075822634244721E-2</v>
      </c>
      <c r="S1059" s="20">
        <v>7.7975560934893773E-2</v>
      </c>
      <c r="T1059" s="20">
        <v>8.7524284137233746E-2</v>
      </c>
      <c r="U1059" s="20">
        <v>3.504388183560854E-2</v>
      </c>
      <c r="V1059" s="20">
        <v>7.7985399469273742E-2</v>
      </c>
      <c r="W1059" s="20">
        <v>4.0220953317921707E-2</v>
      </c>
      <c r="X1059" s="20">
        <v>3.1170249927203519E-2</v>
      </c>
      <c r="Y1059" s="20">
        <v>3.5775972206492958E-2</v>
      </c>
      <c r="AA1059" s="20">
        <v>3.0438068360036132E-2</v>
      </c>
      <c r="AB1059" s="20">
        <v>3.72445243644925E-2</v>
      </c>
      <c r="AC1059" s="20">
        <v>3.4446726032102727E-2</v>
      </c>
      <c r="AD1059" s="20">
        <v>7.8390786714759672E-2</v>
      </c>
      <c r="AF1059" s="20">
        <v>4.484882345872411E-2</v>
      </c>
      <c r="AG1059" s="20">
        <v>4.3823047690721213E-2</v>
      </c>
      <c r="AI1059" s="20">
        <v>1.9461199722708562E-2</v>
      </c>
      <c r="AJ1059" s="20">
        <v>2.907727544140494E-2</v>
      </c>
      <c r="AK1059" s="20">
        <v>4.4553505020351783E-2</v>
      </c>
      <c r="AL1059" s="20">
        <v>4.617180767662827E-2</v>
      </c>
      <c r="AM1059" s="20">
        <v>2.356158379250544E-2</v>
      </c>
      <c r="AN1059" s="20">
        <v>0</v>
      </c>
      <c r="AO1059" s="20">
        <v>0.11790819267596681</v>
      </c>
      <c r="AP1059" s="20">
        <v>0.1289721625137954</v>
      </c>
      <c r="AQ1059" s="20">
        <v>4.9281357155547191E-2</v>
      </c>
      <c r="AS1059" s="20">
        <v>3.1353331103275962E-2</v>
      </c>
      <c r="AT1059" s="20">
        <v>0.30298935801367077</v>
      </c>
    </row>
    <row r="1061" spans="2:46" ht="87" x14ac:dyDescent="0.35">
      <c r="B1061" s="17" t="s">
        <v>390</v>
      </c>
    </row>
    <row r="1062" spans="2:46" x14ac:dyDescent="0.35">
      <c r="B1062" s="18" t="s">
        <v>16</v>
      </c>
    </row>
    <row r="1063" spans="2:46" x14ac:dyDescent="0.35">
      <c r="B1063" s="19" t="s">
        <v>385</v>
      </c>
      <c r="C1063" s="20">
        <v>9.7500766988757689E-2</v>
      </c>
      <c r="D1063" s="20">
        <v>0.11226612883086</v>
      </c>
      <c r="E1063" s="20">
        <v>0.13881919865667561</v>
      </c>
      <c r="F1063" s="20">
        <v>0.10721855281495871</v>
      </c>
      <c r="G1063" s="20">
        <v>8.4846711723887316E-2</v>
      </c>
      <c r="H1063" s="20">
        <v>8.5585233931814123E-2</v>
      </c>
      <c r="I1063" s="20">
        <v>6.4528570221991821E-2</v>
      </c>
      <c r="K1063" s="20">
        <v>8.4973948724034687E-2</v>
      </c>
      <c r="L1063" s="20">
        <v>0.1080981625474129</v>
      </c>
      <c r="N1063" s="20">
        <v>9.6447568420997373E-2</v>
      </c>
      <c r="O1063" s="20">
        <v>0.12647066370288179</v>
      </c>
      <c r="P1063" s="20">
        <v>2.5891912254328499E-2</v>
      </c>
      <c r="Q1063" s="20">
        <v>0.14489548610439229</v>
      </c>
      <c r="R1063" s="20">
        <v>0.10942615264936879</v>
      </c>
      <c r="S1063" s="20">
        <v>9.1990369221095894E-2</v>
      </c>
      <c r="T1063" s="20">
        <v>7.4382663975237628E-2</v>
      </c>
      <c r="U1063" s="20">
        <v>0.1193901511801832</v>
      </c>
      <c r="V1063" s="20">
        <v>0.13382493342356261</v>
      </c>
      <c r="W1063" s="20">
        <v>7.8859487546420415E-2</v>
      </c>
      <c r="X1063" s="20">
        <v>7.4001177306286581E-2</v>
      </c>
      <c r="Y1063" s="20">
        <v>8.555495894332095E-2</v>
      </c>
      <c r="AA1063" s="20">
        <v>9.8056796339107938E-2</v>
      </c>
      <c r="AB1063" s="20">
        <v>9.0363046830157681E-2</v>
      </c>
      <c r="AC1063" s="20">
        <v>0.1016602487916362</v>
      </c>
      <c r="AD1063" s="20">
        <v>0.10054798875564019</v>
      </c>
      <c r="AF1063" s="20">
        <v>8.4629146981396716E-2</v>
      </c>
      <c r="AG1063" s="20">
        <v>0.14948921268948201</v>
      </c>
      <c r="AI1063" s="20">
        <v>9.5730686715381097E-2</v>
      </c>
      <c r="AJ1063" s="20">
        <v>0.100500719874064</v>
      </c>
      <c r="AK1063" s="20">
        <v>8.0423882943711986E-2</v>
      </c>
      <c r="AL1063" s="20">
        <v>0.1281325928158718</v>
      </c>
      <c r="AM1063" s="20">
        <v>0.1314477605315186</v>
      </c>
      <c r="AN1063" s="20">
        <v>6.7959705197061251E-2</v>
      </c>
      <c r="AO1063" s="20">
        <v>6.5939162352798897E-2</v>
      </c>
      <c r="AP1063" s="20">
        <v>6.5812362829475668E-2</v>
      </c>
      <c r="AQ1063" s="20">
        <v>4.1714222151954743E-2</v>
      </c>
      <c r="AS1063" s="20">
        <v>0.1003409171908943</v>
      </c>
      <c r="AT1063" s="20">
        <v>4.3829893949458611E-2</v>
      </c>
    </row>
    <row r="1064" spans="2:46" x14ac:dyDescent="0.35">
      <c r="B1064" s="19" t="s">
        <v>386</v>
      </c>
      <c r="C1064" s="20">
        <v>0.1623912018933748</v>
      </c>
      <c r="D1064" s="20">
        <v>0.20983037035960209</v>
      </c>
      <c r="E1064" s="20">
        <v>0.21490086274142001</v>
      </c>
      <c r="F1064" s="20">
        <v>0.1551243306767387</v>
      </c>
      <c r="G1064" s="20">
        <v>0.16208924989764131</v>
      </c>
      <c r="H1064" s="20">
        <v>0.12548268840317869</v>
      </c>
      <c r="I1064" s="20">
        <v>0.1191186131910351</v>
      </c>
      <c r="K1064" s="20">
        <v>0.19062135101413899</v>
      </c>
      <c r="L1064" s="20">
        <v>0.13548610524097071</v>
      </c>
      <c r="N1064" s="20">
        <v>0.1621182613892331</v>
      </c>
      <c r="O1064" s="20">
        <v>0.1656387790554687</v>
      </c>
      <c r="P1064" s="20">
        <v>0.15589560567744629</v>
      </c>
      <c r="Q1064" s="20">
        <v>0.1646854054752997</v>
      </c>
      <c r="R1064" s="20">
        <v>0.21511753144221679</v>
      </c>
      <c r="S1064" s="20">
        <v>0.1422542631420369</v>
      </c>
      <c r="T1064" s="20">
        <v>0.1069396301477973</v>
      </c>
      <c r="U1064" s="20">
        <v>0.1519567672909895</v>
      </c>
      <c r="V1064" s="20">
        <v>0.17744512163234519</v>
      </c>
      <c r="W1064" s="20">
        <v>0.15599922881880909</v>
      </c>
      <c r="X1064" s="20">
        <v>0.1297389865029879</v>
      </c>
      <c r="Y1064" s="20">
        <v>0.18614184710878021</v>
      </c>
      <c r="AA1064" s="20">
        <v>0.17984578745416399</v>
      </c>
      <c r="AB1064" s="20">
        <v>0.121221304819101</v>
      </c>
      <c r="AC1064" s="20">
        <v>0.18376004007516461</v>
      </c>
      <c r="AD1064" s="20">
        <v>0.1669038434617508</v>
      </c>
      <c r="AF1064" s="20">
        <v>0.15731876798213071</v>
      </c>
      <c r="AG1064" s="20">
        <v>0.1834366860680133</v>
      </c>
      <c r="AI1064" s="20">
        <v>0.18466579663891261</v>
      </c>
      <c r="AJ1064" s="20">
        <v>0.20653967601943041</v>
      </c>
      <c r="AK1064" s="20">
        <v>0.14997148307357461</v>
      </c>
      <c r="AL1064" s="20">
        <v>0.14020000130578769</v>
      </c>
      <c r="AM1064" s="20">
        <v>0.1649353404852387</v>
      </c>
      <c r="AN1064" s="20">
        <v>0.1500744892750264</v>
      </c>
      <c r="AO1064" s="20">
        <v>0.1484562110931005</v>
      </c>
      <c r="AP1064" s="20">
        <v>6.7270011550821115E-2</v>
      </c>
      <c r="AQ1064" s="20">
        <v>0.13829857116519831</v>
      </c>
      <c r="AS1064" s="20">
        <v>0.16560523162350199</v>
      </c>
      <c r="AT1064" s="20">
        <v>0.1016550543965197</v>
      </c>
    </row>
    <row r="1065" spans="2:46" ht="29" x14ac:dyDescent="0.35">
      <c r="B1065" s="19" t="s">
        <v>387</v>
      </c>
      <c r="C1065" s="20">
        <v>0.23545918176577749</v>
      </c>
      <c r="D1065" s="20">
        <v>0.29525665639197701</v>
      </c>
      <c r="E1065" s="20">
        <v>0.2480224339157335</v>
      </c>
      <c r="F1065" s="20">
        <v>0.19134871335689579</v>
      </c>
      <c r="G1065" s="20">
        <v>0.22148867541636971</v>
      </c>
      <c r="H1065" s="20">
        <v>0.25403496613625248</v>
      </c>
      <c r="I1065" s="20">
        <v>0.22012350925383969</v>
      </c>
      <c r="K1065" s="20">
        <v>0.23595002309924901</v>
      </c>
      <c r="L1065" s="20">
        <v>0.23494138839017259</v>
      </c>
      <c r="N1065" s="20">
        <v>0.21667539594293961</v>
      </c>
      <c r="O1065" s="20">
        <v>0.2201098682590007</v>
      </c>
      <c r="P1065" s="20">
        <v>0.32565721450258361</v>
      </c>
      <c r="Q1065" s="20">
        <v>0.1768849987639142</v>
      </c>
      <c r="R1065" s="20">
        <v>0.18305055434534229</v>
      </c>
      <c r="S1065" s="20">
        <v>0.29638402016843912</v>
      </c>
      <c r="T1065" s="20">
        <v>0.2349127379028596</v>
      </c>
      <c r="U1065" s="20">
        <v>0.23290230806901821</v>
      </c>
      <c r="V1065" s="20">
        <v>0.22950787434379141</v>
      </c>
      <c r="W1065" s="20">
        <v>0.25220337297882089</v>
      </c>
      <c r="X1065" s="20">
        <v>0.26854341324863051</v>
      </c>
      <c r="Y1065" s="20">
        <v>0.20356020096162741</v>
      </c>
      <c r="AA1065" s="20">
        <v>0.22067817615900889</v>
      </c>
      <c r="AB1065" s="20">
        <v>0.2324998166408109</v>
      </c>
      <c r="AC1065" s="20">
        <v>0.26609904739575169</v>
      </c>
      <c r="AD1065" s="20">
        <v>0.22649979872647391</v>
      </c>
      <c r="AF1065" s="20">
        <v>0.24254810748172231</v>
      </c>
      <c r="AG1065" s="20">
        <v>0.21273130950588021</v>
      </c>
      <c r="AI1065" s="20">
        <v>0.26883372447367537</v>
      </c>
      <c r="AJ1065" s="20">
        <v>0.21965220790717041</v>
      </c>
      <c r="AK1065" s="20">
        <v>0.23503764976054639</v>
      </c>
      <c r="AL1065" s="20">
        <v>0.23701629556612511</v>
      </c>
      <c r="AM1065" s="20">
        <v>0.21175230458023561</v>
      </c>
      <c r="AN1065" s="20">
        <v>0.28076322474507659</v>
      </c>
      <c r="AO1065" s="20">
        <v>0.24746424385797319</v>
      </c>
      <c r="AP1065" s="20">
        <v>0.22787500781777531</v>
      </c>
      <c r="AQ1065" s="20">
        <v>0.27483271269134529</v>
      </c>
      <c r="AS1065" s="20">
        <v>0.23483895580059899</v>
      </c>
      <c r="AT1065" s="20">
        <v>0.2471797129573079</v>
      </c>
    </row>
    <row r="1066" spans="2:46" x14ac:dyDescent="0.35">
      <c r="B1066" s="19" t="s">
        <v>388</v>
      </c>
      <c r="C1066" s="20">
        <v>0.23107633314523071</v>
      </c>
      <c r="D1066" s="20">
        <v>0.1572352967454449</v>
      </c>
      <c r="E1066" s="20">
        <v>0.20948889247690969</v>
      </c>
      <c r="F1066" s="20">
        <v>0.26732746233280957</v>
      </c>
      <c r="G1066" s="20">
        <v>0.23145162296858079</v>
      </c>
      <c r="H1066" s="20">
        <v>0.23771293974619059</v>
      </c>
      <c r="I1066" s="20">
        <v>0.263583252314536</v>
      </c>
      <c r="K1066" s="20">
        <v>0.23416297803243141</v>
      </c>
      <c r="L1066" s="20">
        <v>0.2279644146726606</v>
      </c>
      <c r="N1066" s="20">
        <v>0.20366470227179179</v>
      </c>
      <c r="O1066" s="20">
        <v>0.22135654855506229</v>
      </c>
      <c r="P1066" s="20">
        <v>0.2199613255081953</v>
      </c>
      <c r="Q1066" s="20">
        <v>0.23138820207360861</v>
      </c>
      <c r="R1066" s="20">
        <v>0.21683121479870329</v>
      </c>
      <c r="S1066" s="20">
        <v>0.1963049574780604</v>
      </c>
      <c r="T1066" s="20">
        <v>0.30145265093464602</v>
      </c>
      <c r="U1066" s="20">
        <v>0.25969420790333281</v>
      </c>
      <c r="V1066" s="20">
        <v>0.19601408725072411</v>
      </c>
      <c r="W1066" s="20">
        <v>0.2494211806105549</v>
      </c>
      <c r="X1066" s="20">
        <v>0.26932873937909457</v>
      </c>
      <c r="Y1066" s="20">
        <v>0.2267095108521974</v>
      </c>
      <c r="AA1066" s="20">
        <v>0.23315438567098651</v>
      </c>
      <c r="AB1066" s="20">
        <v>0.2493406353998488</v>
      </c>
      <c r="AC1066" s="20">
        <v>0.1924558024020771</v>
      </c>
      <c r="AD1066" s="20">
        <v>0.24383302913217081</v>
      </c>
      <c r="AF1066" s="20">
        <v>0.23088448665246419</v>
      </c>
      <c r="AG1066" s="20">
        <v>0.22964382831163779</v>
      </c>
      <c r="AI1066" s="20">
        <v>0.2396892569827114</v>
      </c>
      <c r="AJ1066" s="20">
        <v>0.21490903608390691</v>
      </c>
      <c r="AK1066" s="20">
        <v>0.25463202048381078</v>
      </c>
      <c r="AL1066" s="20">
        <v>0.24595936910274299</v>
      </c>
      <c r="AM1066" s="20">
        <v>0.236819541057112</v>
      </c>
      <c r="AN1066" s="20">
        <v>0.19989361709000519</v>
      </c>
      <c r="AO1066" s="20">
        <v>0.2134922920447074</v>
      </c>
      <c r="AP1066" s="20">
        <v>0.2217130206762199</v>
      </c>
      <c r="AQ1066" s="20">
        <v>0.2537871004691582</v>
      </c>
      <c r="AS1066" s="20">
        <v>0.23511045857726551</v>
      </c>
      <c r="AT1066" s="20">
        <v>0.15484267700814791</v>
      </c>
    </row>
    <row r="1067" spans="2:46" x14ac:dyDescent="0.35">
      <c r="B1067" s="19" t="s">
        <v>389</v>
      </c>
      <c r="C1067" s="20">
        <v>0.2080231349644123</v>
      </c>
      <c r="D1067" s="20">
        <v>0.17112340710980151</v>
      </c>
      <c r="E1067" s="20">
        <v>0.17315849353544319</v>
      </c>
      <c r="F1067" s="20">
        <v>0.21254241936775289</v>
      </c>
      <c r="G1067" s="20">
        <v>0.22138698927851741</v>
      </c>
      <c r="H1067" s="20">
        <v>0.2408312533780039</v>
      </c>
      <c r="I1067" s="20">
        <v>0.22437635976409001</v>
      </c>
      <c r="K1067" s="20">
        <v>0.1971244245527109</v>
      </c>
      <c r="L1067" s="20">
        <v>0.21950981041003331</v>
      </c>
      <c r="N1067" s="20">
        <v>0.29894872252663479</v>
      </c>
      <c r="O1067" s="20">
        <v>0.23492591090505391</v>
      </c>
      <c r="P1067" s="20">
        <v>0.22683790185654021</v>
      </c>
      <c r="Q1067" s="20">
        <v>0.16682113886075969</v>
      </c>
      <c r="R1067" s="20">
        <v>0.2347780729828963</v>
      </c>
      <c r="S1067" s="20">
        <v>0.1703653684296399</v>
      </c>
      <c r="T1067" s="20">
        <v>0.15796697604405421</v>
      </c>
      <c r="U1067" s="20">
        <v>0.1802313419625427</v>
      </c>
      <c r="V1067" s="20">
        <v>0.1731692107950745</v>
      </c>
      <c r="W1067" s="20">
        <v>0.2056853072804862</v>
      </c>
      <c r="X1067" s="20">
        <v>0.2033325085867069</v>
      </c>
      <c r="Y1067" s="20">
        <v>0.24551737939525509</v>
      </c>
      <c r="AA1067" s="20">
        <v>0.2288075976416877</v>
      </c>
      <c r="AB1067" s="20">
        <v>0.2298820552738749</v>
      </c>
      <c r="AC1067" s="20">
        <v>0.19393155637430631</v>
      </c>
      <c r="AD1067" s="20">
        <v>0.17663446070741651</v>
      </c>
      <c r="AF1067" s="20">
        <v>0.21652547287622531</v>
      </c>
      <c r="AG1067" s="20">
        <v>0.17262557542921489</v>
      </c>
      <c r="AI1067" s="20">
        <v>0.16638507495669749</v>
      </c>
      <c r="AJ1067" s="20">
        <v>0.20582898582558479</v>
      </c>
      <c r="AK1067" s="20">
        <v>0.19038305749310849</v>
      </c>
      <c r="AL1067" s="20">
        <v>0.20496968561468859</v>
      </c>
      <c r="AM1067" s="20">
        <v>0.21142493774589541</v>
      </c>
      <c r="AN1067" s="20">
        <v>0.30130896369283039</v>
      </c>
      <c r="AO1067" s="20">
        <v>0.20902147297308341</v>
      </c>
      <c r="AP1067" s="20">
        <v>0.22313163965066909</v>
      </c>
      <c r="AQ1067" s="20">
        <v>0.25515452228266883</v>
      </c>
      <c r="AS1067" s="20">
        <v>0.2096733135632918</v>
      </c>
      <c r="AT1067" s="20">
        <v>0.17683938770836821</v>
      </c>
    </row>
    <row r="1068" spans="2:46" x14ac:dyDescent="0.35">
      <c r="B1068" s="19" t="s">
        <v>197</v>
      </c>
      <c r="C1068" s="20">
        <v>6.5549381242446927E-2</v>
      </c>
      <c r="D1068" s="20">
        <v>5.4288140562314527E-2</v>
      </c>
      <c r="E1068" s="20">
        <v>1.561011867381794E-2</v>
      </c>
      <c r="F1068" s="20">
        <v>6.643852145084421E-2</v>
      </c>
      <c r="G1068" s="20">
        <v>7.8736750715003606E-2</v>
      </c>
      <c r="H1068" s="20">
        <v>5.6352918404560123E-2</v>
      </c>
      <c r="I1068" s="20">
        <v>0.1082696952545073</v>
      </c>
      <c r="K1068" s="20">
        <v>5.7167274577435132E-2</v>
      </c>
      <c r="L1068" s="20">
        <v>7.4000118738749773E-2</v>
      </c>
      <c r="N1068" s="20">
        <v>2.2145349448403361E-2</v>
      </c>
      <c r="O1068" s="20">
        <v>3.149822952253243E-2</v>
      </c>
      <c r="P1068" s="20">
        <v>4.575604020090579E-2</v>
      </c>
      <c r="Q1068" s="20">
        <v>0.1153247687220257</v>
      </c>
      <c r="R1068" s="20">
        <v>4.0796473781472511E-2</v>
      </c>
      <c r="S1068" s="20">
        <v>0.1027010215607278</v>
      </c>
      <c r="T1068" s="20">
        <v>0.1243453409954054</v>
      </c>
      <c r="U1068" s="20">
        <v>5.5825223593933743E-2</v>
      </c>
      <c r="V1068" s="20">
        <v>9.0038772554502072E-2</v>
      </c>
      <c r="W1068" s="20">
        <v>5.7831422764908443E-2</v>
      </c>
      <c r="X1068" s="20">
        <v>5.505517497629369E-2</v>
      </c>
      <c r="Y1068" s="20">
        <v>5.2516102738818467E-2</v>
      </c>
      <c r="AA1068" s="20">
        <v>3.9457256735044993E-2</v>
      </c>
      <c r="AB1068" s="20">
        <v>7.6693141036206544E-2</v>
      </c>
      <c r="AC1068" s="20">
        <v>6.2093304961064348E-2</v>
      </c>
      <c r="AD1068" s="20">
        <v>8.5580879216547653E-2</v>
      </c>
      <c r="AF1068" s="20">
        <v>6.8094018026060729E-2</v>
      </c>
      <c r="AG1068" s="20">
        <v>5.2073387995771728E-2</v>
      </c>
      <c r="AI1068" s="20">
        <v>4.469546023262199E-2</v>
      </c>
      <c r="AJ1068" s="20">
        <v>5.2569374289843443E-2</v>
      </c>
      <c r="AK1068" s="20">
        <v>8.9551906245247642E-2</v>
      </c>
      <c r="AL1068" s="20">
        <v>4.3722055594783649E-2</v>
      </c>
      <c r="AM1068" s="20">
        <v>4.3620115599999711E-2</v>
      </c>
      <c r="AN1068" s="20">
        <v>0</v>
      </c>
      <c r="AO1068" s="20">
        <v>0.1156266176783368</v>
      </c>
      <c r="AP1068" s="20">
        <v>0.19419795747503901</v>
      </c>
      <c r="AQ1068" s="20">
        <v>3.6212871239674482E-2</v>
      </c>
      <c r="AS1068" s="20">
        <v>5.4431123244447391E-2</v>
      </c>
      <c r="AT1068" s="20">
        <v>0.27565327398019762</v>
      </c>
    </row>
    <row r="1070" spans="2:46" ht="130.5" x14ac:dyDescent="0.35">
      <c r="B1070" s="17" t="s">
        <v>391</v>
      </c>
    </row>
    <row r="1071" spans="2:46" x14ac:dyDescent="0.35">
      <c r="B1071" s="18" t="s">
        <v>16</v>
      </c>
    </row>
    <row r="1072" spans="2:46" x14ac:dyDescent="0.35">
      <c r="B1072" s="19" t="s">
        <v>385</v>
      </c>
      <c r="C1072" s="20">
        <v>9.3808701495491739E-2</v>
      </c>
      <c r="D1072" s="20">
        <v>0.10047849146121821</v>
      </c>
      <c r="E1072" s="20">
        <v>0.1539360429632379</v>
      </c>
      <c r="F1072" s="20">
        <v>0.1040977253190243</v>
      </c>
      <c r="G1072" s="20">
        <v>0.1158668075674915</v>
      </c>
      <c r="H1072" s="20">
        <v>6.4019035634525226E-2</v>
      </c>
      <c r="I1072" s="20">
        <v>3.439613018105591E-2</v>
      </c>
      <c r="K1072" s="20">
        <v>9.4298747391170404E-2</v>
      </c>
      <c r="L1072" s="20">
        <v>9.2796227167198694E-2</v>
      </c>
      <c r="N1072" s="20">
        <v>5.9994713770896588E-2</v>
      </c>
      <c r="O1072" s="20">
        <v>4.4232057101155887E-2</v>
      </c>
      <c r="P1072" s="20">
        <v>0.1038531014031394</v>
      </c>
      <c r="Q1072" s="20">
        <v>0.13890246962490571</v>
      </c>
      <c r="R1072" s="20">
        <v>9.7825182554128323E-2</v>
      </c>
      <c r="S1072" s="20">
        <v>0.118687596387251</v>
      </c>
      <c r="T1072" s="20">
        <v>8.4015245556475049E-2</v>
      </c>
      <c r="U1072" s="20">
        <v>0.10315534739944771</v>
      </c>
      <c r="V1072" s="20">
        <v>0.11864995959472451</v>
      </c>
      <c r="W1072" s="20">
        <v>8.2539779775199579E-2</v>
      </c>
      <c r="X1072" s="20">
        <v>5.5007009941431491E-2</v>
      </c>
      <c r="Y1072" s="20">
        <v>0.1017476565319903</v>
      </c>
      <c r="AA1072" s="20">
        <v>0.111585253732089</v>
      </c>
      <c r="AB1072" s="20">
        <v>8.2096693493182923E-2</v>
      </c>
      <c r="AC1072" s="20">
        <v>9.4312325174873771E-2</v>
      </c>
      <c r="AD1072" s="20">
        <v>8.6986839323545784E-2</v>
      </c>
      <c r="AF1072" s="20">
        <v>8.0991317923917949E-2</v>
      </c>
      <c r="AG1072" s="20">
        <v>0.14314952016614099</v>
      </c>
      <c r="AI1072" s="20">
        <v>0.1090778421443702</v>
      </c>
      <c r="AJ1072" s="20">
        <v>0.11215994738188451</v>
      </c>
      <c r="AK1072" s="20">
        <v>6.3891304859968662E-2</v>
      </c>
      <c r="AL1072" s="20">
        <v>0.1049798321602195</v>
      </c>
      <c r="AM1072" s="20">
        <v>0.1157802315680711</v>
      </c>
      <c r="AN1072" s="20">
        <v>3.4093065943093588E-2</v>
      </c>
      <c r="AO1072" s="20">
        <v>8.4246781350496361E-2</v>
      </c>
      <c r="AP1072" s="20">
        <v>2.5304254561531191E-2</v>
      </c>
      <c r="AQ1072" s="20">
        <v>6.2214261628699377E-2</v>
      </c>
      <c r="AS1072" s="20">
        <v>9.6919898250946629E-2</v>
      </c>
      <c r="AT1072" s="20">
        <v>3.5015808803871812E-2</v>
      </c>
    </row>
    <row r="1073" spans="2:46" x14ac:dyDescent="0.35">
      <c r="B1073" s="19" t="s">
        <v>386</v>
      </c>
      <c r="C1073" s="20">
        <v>0.16316646712777699</v>
      </c>
      <c r="D1073" s="20">
        <v>0.24744174236905411</v>
      </c>
      <c r="E1073" s="20">
        <v>0.20652321789671049</v>
      </c>
      <c r="F1073" s="20">
        <v>0.20276040880419549</v>
      </c>
      <c r="G1073" s="20">
        <v>0.14078528761924289</v>
      </c>
      <c r="H1073" s="20">
        <v>0.12506291275096121</v>
      </c>
      <c r="I1073" s="20">
        <v>8.3360381073438808E-2</v>
      </c>
      <c r="K1073" s="20">
        <v>0.17974159790045191</v>
      </c>
      <c r="L1073" s="20">
        <v>0.1476447825115908</v>
      </c>
      <c r="N1073" s="20">
        <v>0.1465466947573362</v>
      </c>
      <c r="O1073" s="20">
        <v>0.1375055034693774</v>
      </c>
      <c r="P1073" s="20">
        <v>0.1158177484787518</v>
      </c>
      <c r="Q1073" s="20">
        <v>0.1391349376731208</v>
      </c>
      <c r="R1073" s="20">
        <v>0.20557695792972469</v>
      </c>
      <c r="S1073" s="20">
        <v>0.11785127711340219</v>
      </c>
      <c r="T1073" s="20">
        <v>0.1615098466554406</v>
      </c>
      <c r="U1073" s="20">
        <v>0.21775987047076331</v>
      </c>
      <c r="V1073" s="20">
        <v>0.17797529342319471</v>
      </c>
      <c r="W1073" s="20">
        <v>0.14454364516659179</v>
      </c>
      <c r="X1073" s="20">
        <v>0.14506649758301071</v>
      </c>
      <c r="Y1073" s="20">
        <v>0.1805319950673081</v>
      </c>
      <c r="AA1073" s="20">
        <v>0.17055237558117101</v>
      </c>
      <c r="AB1073" s="20">
        <v>0.11262420508406359</v>
      </c>
      <c r="AC1073" s="20">
        <v>0.19805082675420929</v>
      </c>
      <c r="AD1073" s="20">
        <v>0.17559679799586009</v>
      </c>
      <c r="AF1073" s="20">
        <v>0.15122004906325009</v>
      </c>
      <c r="AG1073" s="20">
        <v>0.2109285834932367</v>
      </c>
      <c r="AI1073" s="20">
        <v>0.1795578160670285</v>
      </c>
      <c r="AJ1073" s="20">
        <v>0.21321434040214091</v>
      </c>
      <c r="AK1073" s="20">
        <v>0.13471812536446839</v>
      </c>
      <c r="AL1073" s="20">
        <v>0.16098139760358271</v>
      </c>
      <c r="AM1073" s="20">
        <v>0.16954455638110569</v>
      </c>
      <c r="AN1073" s="20">
        <v>0.16656181465624409</v>
      </c>
      <c r="AO1073" s="20">
        <v>0.1235391949898121</v>
      </c>
      <c r="AP1073" s="20">
        <v>5.0268387382559433E-2</v>
      </c>
      <c r="AQ1073" s="20">
        <v>0.15229369574283641</v>
      </c>
      <c r="AS1073" s="20">
        <v>0.16712141437091069</v>
      </c>
      <c r="AT1073" s="20">
        <v>8.8429056689529509E-2</v>
      </c>
    </row>
    <row r="1074" spans="2:46" ht="29" x14ac:dyDescent="0.35">
      <c r="B1074" s="19" t="s">
        <v>387</v>
      </c>
      <c r="C1074" s="20">
        <v>0.19722717057059089</v>
      </c>
      <c r="D1074" s="20">
        <v>0.25790357397155461</v>
      </c>
      <c r="E1074" s="20">
        <v>0.231781490257673</v>
      </c>
      <c r="F1074" s="20">
        <v>0.21356961229137719</v>
      </c>
      <c r="G1074" s="20">
        <v>0.19558029137499119</v>
      </c>
      <c r="H1074" s="20">
        <v>0.16210992037600849</v>
      </c>
      <c r="I1074" s="20">
        <v>0.14037955170562039</v>
      </c>
      <c r="K1074" s="20">
        <v>0.20182438512650519</v>
      </c>
      <c r="L1074" s="20">
        <v>0.19242424297397681</v>
      </c>
      <c r="N1074" s="20">
        <v>0.17632266153852269</v>
      </c>
      <c r="O1074" s="20">
        <v>0.2460824816926164</v>
      </c>
      <c r="P1074" s="20">
        <v>0.16568119153943769</v>
      </c>
      <c r="Q1074" s="20">
        <v>0.19297076539569971</v>
      </c>
      <c r="R1074" s="20">
        <v>0.21248338364001029</v>
      </c>
      <c r="S1074" s="20">
        <v>0.22904546685366961</v>
      </c>
      <c r="T1074" s="20">
        <v>0.20190965136442529</v>
      </c>
      <c r="U1074" s="20">
        <v>0.18670481583106979</v>
      </c>
      <c r="V1074" s="20">
        <v>0.24587129631518581</v>
      </c>
      <c r="W1074" s="20">
        <v>0.188347302808689</v>
      </c>
      <c r="X1074" s="20">
        <v>0.1572843994588774</v>
      </c>
      <c r="Y1074" s="20">
        <v>0.15376960481382501</v>
      </c>
      <c r="AA1074" s="20">
        <v>0.14453852360669839</v>
      </c>
      <c r="AB1074" s="20">
        <v>0.20209518246595401</v>
      </c>
      <c r="AC1074" s="20">
        <v>0.20019696690543609</v>
      </c>
      <c r="AD1074" s="20">
        <v>0.24615637547413269</v>
      </c>
      <c r="AF1074" s="20">
        <v>0.19647586133444361</v>
      </c>
      <c r="AG1074" s="20">
        <v>0.2021110895543036</v>
      </c>
      <c r="AI1074" s="20">
        <v>0.19696301470171729</v>
      </c>
      <c r="AJ1074" s="20">
        <v>0.18128712073625169</v>
      </c>
      <c r="AK1074" s="20">
        <v>0.20825417002527771</v>
      </c>
      <c r="AL1074" s="20">
        <v>0.16359593771708769</v>
      </c>
      <c r="AM1074" s="20">
        <v>0.19840304492088651</v>
      </c>
      <c r="AN1074" s="20">
        <v>0.23918124233853219</v>
      </c>
      <c r="AO1074" s="20">
        <v>0.22059713926090591</v>
      </c>
      <c r="AP1074" s="20">
        <v>0.20530910168153549</v>
      </c>
      <c r="AQ1074" s="20">
        <v>0.2324123605459941</v>
      </c>
      <c r="AS1074" s="20">
        <v>0.19239939235823289</v>
      </c>
      <c r="AT1074" s="20">
        <v>0.28845863829453022</v>
      </c>
    </row>
    <row r="1075" spans="2:46" x14ac:dyDescent="0.35">
      <c r="B1075" s="19" t="s">
        <v>388</v>
      </c>
      <c r="C1075" s="20">
        <v>0.23718999713584929</v>
      </c>
      <c r="D1075" s="20">
        <v>0.20815670021598109</v>
      </c>
      <c r="E1075" s="20">
        <v>0.19497138906740269</v>
      </c>
      <c r="F1075" s="20">
        <v>0.2021511101964443</v>
      </c>
      <c r="G1075" s="20">
        <v>0.2340236927354912</v>
      </c>
      <c r="H1075" s="20">
        <v>0.27269693313097509</v>
      </c>
      <c r="I1075" s="20">
        <v>0.29797958366860011</v>
      </c>
      <c r="K1075" s="20">
        <v>0.2288103765099733</v>
      </c>
      <c r="L1075" s="20">
        <v>0.24534058345026319</v>
      </c>
      <c r="N1075" s="20">
        <v>0.24987485655652589</v>
      </c>
      <c r="O1075" s="20">
        <v>0.24399475355606631</v>
      </c>
      <c r="P1075" s="20">
        <v>0.26226693395975809</v>
      </c>
      <c r="Q1075" s="20">
        <v>0.19934467923458651</v>
      </c>
      <c r="R1075" s="20">
        <v>0.22765756876954699</v>
      </c>
      <c r="S1075" s="20">
        <v>0.20876544398966229</v>
      </c>
      <c r="T1075" s="20">
        <v>0.21954606317860409</v>
      </c>
      <c r="U1075" s="20">
        <v>0.22369720867212051</v>
      </c>
      <c r="V1075" s="20">
        <v>0.20884239904849919</v>
      </c>
      <c r="W1075" s="20">
        <v>0.26303908343563742</v>
      </c>
      <c r="X1075" s="20">
        <v>0.27740502624272728</v>
      </c>
      <c r="Y1075" s="20">
        <v>0.26037482489700631</v>
      </c>
      <c r="AA1075" s="20">
        <v>0.24943796373957169</v>
      </c>
      <c r="AB1075" s="20">
        <v>0.26722953963217361</v>
      </c>
      <c r="AC1075" s="20">
        <v>0.2137580534343281</v>
      </c>
      <c r="AD1075" s="20">
        <v>0.2149183988812042</v>
      </c>
      <c r="AF1075" s="20">
        <v>0.24631687887697221</v>
      </c>
      <c r="AG1075" s="20">
        <v>0.20215383425030259</v>
      </c>
      <c r="AI1075" s="20">
        <v>0.23004372754252711</v>
      </c>
      <c r="AJ1075" s="20">
        <v>0.2315166327873229</v>
      </c>
      <c r="AK1075" s="20">
        <v>0.27240365170685399</v>
      </c>
      <c r="AL1075" s="20">
        <v>0.29497163254535491</v>
      </c>
      <c r="AM1075" s="20">
        <v>0.21711189648371701</v>
      </c>
      <c r="AN1075" s="20">
        <v>0.1821257652877408</v>
      </c>
      <c r="AO1075" s="20">
        <v>0.17946239430256611</v>
      </c>
      <c r="AP1075" s="20">
        <v>0.24874996585795209</v>
      </c>
      <c r="AQ1075" s="20">
        <v>0.29985017831387928</v>
      </c>
      <c r="AS1075" s="20">
        <v>0.2408457431758107</v>
      </c>
      <c r="AT1075" s="20">
        <v>0.16810665026670049</v>
      </c>
    </row>
    <row r="1076" spans="2:46" x14ac:dyDescent="0.35">
      <c r="B1076" s="19" t="s">
        <v>389</v>
      </c>
      <c r="C1076" s="20">
        <v>0.25914482331940009</v>
      </c>
      <c r="D1076" s="20">
        <v>0.13186570591774571</v>
      </c>
      <c r="E1076" s="20">
        <v>0.18423166827304571</v>
      </c>
      <c r="F1076" s="20">
        <v>0.21129784836515611</v>
      </c>
      <c r="G1076" s="20">
        <v>0.27100461972495171</v>
      </c>
      <c r="H1076" s="20">
        <v>0.34752369046853232</v>
      </c>
      <c r="I1076" s="20">
        <v>0.37471153171553079</v>
      </c>
      <c r="K1076" s="20">
        <v>0.25831523772493292</v>
      </c>
      <c r="L1076" s="20">
        <v>0.25997081506487041</v>
      </c>
      <c r="N1076" s="20">
        <v>0.32804384507318007</v>
      </c>
      <c r="O1076" s="20">
        <v>0.28170806204862292</v>
      </c>
      <c r="P1076" s="20">
        <v>0.32446797667249</v>
      </c>
      <c r="Q1076" s="20">
        <v>0.24893373869224339</v>
      </c>
      <c r="R1076" s="20">
        <v>0.23104655606509719</v>
      </c>
      <c r="S1076" s="20">
        <v>0.22909163919933101</v>
      </c>
      <c r="T1076" s="20">
        <v>0.25717032416009689</v>
      </c>
      <c r="U1076" s="20">
        <v>0.2229236793757392</v>
      </c>
      <c r="V1076" s="20">
        <v>0.19379716185193319</v>
      </c>
      <c r="W1076" s="20">
        <v>0.27804368520712891</v>
      </c>
      <c r="X1076" s="20">
        <v>0.32248205764484777</v>
      </c>
      <c r="Y1076" s="20">
        <v>0.26804588610475788</v>
      </c>
      <c r="AA1076" s="20">
        <v>0.29330168425558878</v>
      </c>
      <c r="AB1076" s="20">
        <v>0.29878502415780911</v>
      </c>
      <c r="AC1076" s="20">
        <v>0.23955463295118309</v>
      </c>
      <c r="AD1076" s="20">
        <v>0.197504109705885</v>
      </c>
      <c r="AF1076" s="20">
        <v>0.2733317940669755</v>
      </c>
      <c r="AG1076" s="20">
        <v>0.20244361292320631</v>
      </c>
      <c r="AI1076" s="20">
        <v>0.26273584447961351</v>
      </c>
      <c r="AJ1076" s="20">
        <v>0.23184230830461591</v>
      </c>
      <c r="AK1076" s="20">
        <v>0.27500158122284979</v>
      </c>
      <c r="AL1076" s="20">
        <v>0.24384258825985539</v>
      </c>
      <c r="AM1076" s="20">
        <v>0.27168292813872957</v>
      </c>
      <c r="AN1076" s="20">
        <v>0.37803811177438917</v>
      </c>
      <c r="AO1076" s="20">
        <v>0.24567038900427199</v>
      </c>
      <c r="AP1076" s="20">
        <v>0.30691053141080521</v>
      </c>
      <c r="AQ1076" s="20">
        <v>0.21603117136679939</v>
      </c>
      <c r="AS1076" s="20">
        <v>0.2630866126375408</v>
      </c>
      <c r="AT1076" s="20">
        <v>0.18465606075943281</v>
      </c>
    </row>
    <row r="1077" spans="2:46" x14ac:dyDescent="0.35">
      <c r="B1077" s="19" t="s">
        <v>197</v>
      </c>
      <c r="C1077" s="20">
        <v>4.946284035089081E-2</v>
      </c>
      <c r="D1077" s="20">
        <v>5.4153786064446187E-2</v>
      </c>
      <c r="E1077" s="20">
        <v>2.8556191541930231E-2</v>
      </c>
      <c r="F1077" s="20">
        <v>6.6123295023802542E-2</v>
      </c>
      <c r="G1077" s="20">
        <v>4.2739300977831553E-2</v>
      </c>
      <c r="H1077" s="20">
        <v>2.8587507638997721E-2</v>
      </c>
      <c r="I1077" s="20">
        <v>6.9172821655753988E-2</v>
      </c>
      <c r="K1077" s="20">
        <v>3.7009655346966278E-2</v>
      </c>
      <c r="L1077" s="20">
        <v>6.1823348832100028E-2</v>
      </c>
      <c r="N1077" s="20">
        <v>3.9217228303538403E-2</v>
      </c>
      <c r="O1077" s="20">
        <v>4.6477142132161177E-2</v>
      </c>
      <c r="P1077" s="20">
        <v>2.7913047946422631E-2</v>
      </c>
      <c r="Q1077" s="20">
        <v>8.0713409379443934E-2</v>
      </c>
      <c r="R1077" s="20">
        <v>2.541035104149246E-2</v>
      </c>
      <c r="S1077" s="20">
        <v>9.6558576456683851E-2</v>
      </c>
      <c r="T1077" s="20">
        <v>7.584886908495822E-2</v>
      </c>
      <c r="U1077" s="20">
        <v>4.5759078250859501E-2</v>
      </c>
      <c r="V1077" s="20">
        <v>5.4863889766462413E-2</v>
      </c>
      <c r="W1077" s="20">
        <v>4.3486503606753192E-2</v>
      </c>
      <c r="X1077" s="20">
        <v>4.2755009129105383E-2</v>
      </c>
      <c r="Y1077" s="20">
        <v>3.553003258511192E-2</v>
      </c>
      <c r="AA1077" s="20">
        <v>3.0584199084881102E-2</v>
      </c>
      <c r="AB1077" s="20">
        <v>3.7169355166816721E-2</v>
      </c>
      <c r="AC1077" s="20">
        <v>5.4127194779969731E-2</v>
      </c>
      <c r="AD1077" s="20">
        <v>7.8837478619372334E-2</v>
      </c>
      <c r="AF1077" s="20">
        <v>5.1664098734440583E-2</v>
      </c>
      <c r="AG1077" s="20">
        <v>3.9213359612809702E-2</v>
      </c>
      <c r="AI1077" s="20">
        <v>2.162175506474345E-2</v>
      </c>
      <c r="AJ1077" s="20">
        <v>2.997965038778402E-2</v>
      </c>
      <c r="AK1077" s="20">
        <v>4.5731166820581433E-2</v>
      </c>
      <c r="AL1077" s="20">
        <v>3.1628611713899669E-2</v>
      </c>
      <c r="AM1077" s="20">
        <v>2.7477342507490069E-2</v>
      </c>
      <c r="AN1077" s="20">
        <v>0</v>
      </c>
      <c r="AO1077" s="20">
        <v>0.14648410109194759</v>
      </c>
      <c r="AP1077" s="20">
        <v>0.1634577591056165</v>
      </c>
      <c r="AQ1077" s="20">
        <v>3.7198332401791323E-2</v>
      </c>
      <c r="AS1077" s="20">
        <v>3.962693920655827E-2</v>
      </c>
      <c r="AT1077" s="20">
        <v>0.23533378518593509</v>
      </c>
    </row>
    <row r="1079" spans="2:46" ht="116" x14ac:dyDescent="0.35">
      <c r="B1079" s="17" t="s">
        <v>392</v>
      </c>
    </row>
    <row r="1080" spans="2:46" x14ac:dyDescent="0.35">
      <c r="B1080" s="18" t="s">
        <v>16</v>
      </c>
    </row>
    <row r="1081" spans="2:46" x14ac:dyDescent="0.35">
      <c r="B1081" s="19" t="s">
        <v>385</v>
      </c>
      <c r="C1081" s="20">
        <v>0.35609342085113882</v>
      </c>
      <c r="D1081" s="20">
        <v>0.25440539731758999</v>
      </c>
      <c r="E1081" s="20">
        <v>0.33231750944035759</v>
      </c>
      <c r="F1081" s="20">
        <v>0.36421622705529971</v>
      </c>
      <c r="G1081" s="20">
        <v>0.34361198084017969</v>
      </c>
      <c r="H1081" s="20">
        <v>0.42023514694627889</v>
      </c>
      <c r="I1081" s="20">
        <v>0.40366185794890219</v>
      </c>
      <c r="K1081" s="20">
        <v>0.32951411327355318</v>
      </c>
      <c r="L1081" s="20">
        <v>0.38237730000766079</v>
      </c>
      <c r="N1081" s="20">
        <v>0.37607404239135278</v>
      </c>
      <c r="O1081" s="20">
        <v>0.24652214779876941</v>
      </c>
      <c r="P1081" s="20">
        <v>0.34174198306895742</v>
      </c>
      <c r="Q1081" s="20">
        <v>0.35447854804365009</v>
      </c>
      <c r="R1081" s="20">
        <v>0.350022423091159</v>
      </c>
      <c r="S1081" s="20">
        <v>0.35803042037345928</v>
      </c>
      <c r="T1081" s="20">
        <v>0.37342696475265819</v>
      </c>
      <c r="U1081" s="20">
        <v>0.32477336369056592</v>
      </c>
      <c r="V1081" s="20">
        <v>0.33381596125277507</v>
      </c>
      <c r="W1081" s="20">
        <v>0.41273408761963942</v>
      </c>
      <c r="X1081" s="20">
        <v>0.3727010160807257</v>
      </c>
      <c r="Y1081" s="20">
        <v>0.34249361716648619</v>
      </c>
      <c r="AA1081" s="20">
        <v>0.40120154106610739</v>
      </c>
      <c r="AB1081" s="20">
        <v>0.39552966324603278</v>
      </c>
      <c r="AC1081" s="20">
        <v>0.30836861103462732</v>
      </c>
      <c r="AD1081" s="20">
        <v>0.30826534437588182</v>
      </c>
      <c r="AF1081" s="20">
        <v>0.35656402015821947</v>
      </c>
      <c r="AG1081" s="20">
        <v>0.34823671072252349</v>
      </c>
      <c r="AI1081" s="20">
        <v>0.39450656322985278</v>
      </c>
      <c r="AJ1081" s="20">
        <v>0.35749395937385919</v>
      </c>
      <c r="AK1081" s="20">
        <v>0.38852525545999639</v>
      </c>
      <c r="AL1081" s="20">
        <v>0.42048723723236309</v>
      </c>
      <c r="AM1081" s="20">
        <v>0.35905308062954389</v>
      </c>
      <c r="AN1081" s="20">
        <v>0.34622564388138521</v>
      </c>
      <c r="AO1081" s="20">
        <v>0.29394134453075782</v>
      </c>
      <c r="AP1081" s="20">
        <v>0.32307160231788318</v>
      </c>
      <c r="AQ1081" s="20">
        <v>0.25534813324993061</v>
      </c>
      <c r="AS1081" s="20">
        <v>0.36907092689091431</v>
      </c>
      <c r="AT1081" s="20">
        <v>0.1108549547645364</v>
      </c>
    </row>
    <row r="1082" spans="2:46" x14ac:dyDescent="0.35">
      <c r="B1082" s="19" t="s">
        <v>386</v>
      </c>
      <c r="C1082" s="20">
        <v>0.33779413157134192</v>
      </c>
      <c r="D1082" s="20">
        <v>0.31557124888281513</v>
      </c>
      <c r="E1082" s="20">
        <v>0.33572192929957229</v>
      </c>
      <c r="F1082" s="20">
        <v>0.3018249691248735</v>
      </c>
      <c r="G1082" s="20">
        <v>0.36927596014616682</v>
      </c>
      <c r="H1082" s="20">
        <v>0.32867133572590701</v>
      </c>
      <c r="I1082" s="20">
        <v>0.36412788085514092</v>
      </c>
      <c r="K1082" s="20">
        <v>0.3648306462647905</v>
      </c>
      <c r="L1082" s="20">
        <v>0.31085710058260341</v>
      </c>
      <c r="N1082" s="20">
        <v>0.31824868049836141</v>
      </c>
      <c r="O1082" s="20">
        <v>0.43819615689279179</v>
      </c>
      <c r="P1082" s="20">
        <v>0.34838884285527028</v>
      </c>
      <c r="Q1082" s="20">
        <v>0.2404504572045256</v>
      </c>
      <c r="R1082" s="20">
        <v>0.40087524438827471</v>
      </c>
      <c r="S1082" s="20">
        <v>0.32758595840073351</v>
      </c>
      <c r="T1082" s="20">
        <v>0.33043481311201001</v>
      </c>
      <c r="U1082" s="20">
        <v>0.36161087653846558</v>
      </c>
      <c r="V1082" s="20">
        <v>0.34294919369145999</v>
      </c>
      <c r="W1082" s="20">
        <v>0.32305159090652458</v>
      </c>
      <c r="X1082" s="20">
        <v>0.27725560322339338</v>
      </c>
      <c r="Y1082" s="20">
        <v>0.34224341240577172</v>
      </c>
      <c r="AA1082" s="20">
        <v>0.3653264708172706</v>
      </c>
      <c r="AB1082" s="20">
        <v>0.33400469560301532</v>
      </c>
      <c r="AC1082" s="20">
        <v>0.36316807685248398</v>
      </c>
      <c r="AD1082" s="20">
        <v>0.2885789909750317</v>
      </c>
      <c r="AF1082" s="20">
        <v>0.34135160358174832</v>
      </c>
      <c r="AG1082" s="20">
        <v>0.32646304932867443</v>
      </c>
      <c r="AI1082" s="20">
        <v>0.35433243541184861</v>
      </c>
      <c r="AJ1082" s="20">
        <v>0.3990459829639153</v>
      </c>
      <c r="AK1082" s="20">
        <v>0.34001591441843149</v>
      </c>
      <c r="AL1082" s="20">
        <v>0.2679144560772837</v>
      </c>
      <c r="AM1082" s="20">
        <v>0.3430240097310634</v>
      </c>
      <c r="AN1082" s="20">
        <v>0.30572157652790138</v>
      </c>
      <c r="AO1082" s="20">
        <v>0.23558572292725011</v>
      </c>
      <c r="AP1082" s="20">
        <v>0.28473975909377719</v>
      </c>
      <c r="AQ1082" s="20">
        <v>0.36769218705244189</v>
      </c>
      <c r="AS1082" s="20">
        <v>0.34797774066529158</v>
      </c>
      <c r="AT1082" s="20">
        <v>0.14535248170646561</v>
      </c>
    </row>
    <row r="1083" spans="2:46" ht="29" x14ac:dyDescent="0.35">
      <c r="B1083" s="19" t="s">
        <v>387</v>
      </c>
      <c r="C1083" s="20">
        <v>0.17578107659867989</v>
      </c>
      <c r="D1083" s="20">
        <v>0.21995923249116631</v>
      </c>
      <c r="E1083" s="20">
        <v>0.20634972804674029</v>
      </c>
      <c r="F1083" s="20">
        <v>0.18584300401786449</v>
      </c>
      <c r="G1083" s="20">
        <v>0.18145441117409869</v>
      </c>
      <c r="H1083" s="20">
        <v>0.16061255402638619</v>
      </c>
      <c r="I1083" s="20">
        <v>0.1189627198935765</v>
      </c>
      <c r="K1083" s="20">
        <v>0.1807264239343235</v>
      </c>
      <c r="L1083" s="20">
        <v>0.17166624977361469</v>
      </c>
      <c r="N1083" s="20">
        <v>0.2007798620626563</v>
      </c>
      <c r="O1083" s="20">
        <v>0.21280830385666549</v>
      </c>
      <c r="P1083" s="20">
        <v>0.17416133306816259</v>
      </c>
      <c r="Q1083" s="20">
        <v>0.2630790655998837</v>
      </c>
      <c r="R1083" s="20">
        <v>0.1391867752606013</v>
      </c>
      <c r="S1083" s="20">
        <v>0.18026300140061019</v>
      </c>
      <c r="T1083" s="20">
        <v>0.1211102967759056</v>
      </c>
      <c r="U1083" s="20">
        <v>0.15769272580111349</v>
      </c>
      <c r="V1083" s="20">
        <v>0.15376421561863879</v>
      </c>
      <c r="W1083" s="20">
        <v>0.1594361549154921</v>
      </c>
      <c r="X1083" s="20">
        <v>0.25581349026677341</v>
      </c>
      <c r="Y1083" s="20">
        <v>0.18912160733947109</v>
      </c>
      <c r="AA1083" s="20">
        <v>0.16164733032079201</v>
      </c>
      <c r="AB1083" s="20">
        <v>0.1557180317703572</v>
      </c>
      <c r="AC1083" s="20">
        <v>0.1826465514278541</v>
      </c>
      <c r="AD1083" s="20">
        <v>0.20627128178868909</v>
      </c>
      <c r="AF1083" s="20">
        <v>0.17569842547099601</v>
      </c>
      <c r="AG1083" s="20">
        <v>0.17969138850413319</v>
      </c>
      <c r="AI1083" s="20">
        <v>0.15865583113828091</v>
      </c>
      <c r="AJ1083" s="20">
        <v>0.14243739589252991</v>
      </c>
      <c r="AK1083" s="20">
        <v>0.1688514724674971</v>
      </c>
      <c r="AL1083" s="20">
        <v>0.20519262224188081</v>
      </c>
      <c r="AM1083" s="20">
        <v>0.1786340292938581</v>
      </c>
      <c r="AN1083" s="20">
        <v>0.28185240724635069</v>
      </c>
      <c r="AO1083" s="20">
        <v>0.20436255818708979</v>
      </c>
      <c r="AP1083" s="20">
        <v>0.17697765734565341</v>
      </c>
      <c r="AQ1083" s="20">
        <v>0.20718107450697301</v>
      </c>
      <c r="AS1083" s="20">
        <v>0.1725974210197436</v>
      </c>
      <c r="AT1083" s="20">
        <v>0.23594323782853449</v>
      </c>
    </row>
    <row r="1084" spans="2:46" x14ac:dyDescent="0.35">
      <c r="B1084" s="19" t="s">
        <v>388</v>
      </c>
      <c r="C1084" s="20">
        <v>5.6497168830705671E-2</v>
      </c>
      <c r="D1084" s="20">
        <v>0.1179708963774488</v>
      </c>
      <c r="E1084" s="20">
        <v>6.3571785994745403E-2</v>
      </c>
      <c r="F1084" s="20">
        <v>5.9959620197714801E-2</v>
      </c>
      <c r="G1084" s="20">
        <v>3.6641086950281197E-2</v>
      </c>
      <c r="H1084" s="20">
        <v>4.8397343872293407E-2</v>
      </c>
      <c r="I1084" s="20">
        <v>2.848361542523084E-2</v>
      </c>
      <c r="K1084" s="20">
        <v>6.6161841372621696E-2</v>
      </c>
      <c r="L1084" s="20">
        <v>4.7289795601829943E-2</v>
      </c>
      <c r="N1084" s="20">
        <v>5.2807164767628013E-2</v>
      </c>
      <c r="O1084" s="20">
        <v>4.2711558121705982E-2</v>
      </c>
      <c r="P1084" s="20">
        <v>5.2859403657817099E-2</v>
      </c>
      <c r="Q1084" s="20">
        <v>6.2799740259195241E-2</v>
      </c>
      <c r="R1084" s="20">
        <v>5.8485805768101147E-2</v>
      </c>
      <c r="S1084" s="20">
        <v>2.2360493444017811E-2</v>
      </c>
      <c r="T1084" s="20">
        <v>9.373789119051168E-2</v>
      </c>
      <c r="U1084" s="20">
        <v>8.4772156560794718E-2</v>
      </c>
      <c r="V1084" s="20">
        <v>6.8298977567018943E-2</v>
      </c>
      <c r="W1084" s="20">
        <v>4.2966834695542459E-2</v>
      </c>
      <c r="X1084" s="20">
        <v>3.5625451681141979E-2</v>
      </c>
      <c r="Y1084" s="20">
        <v>5.4452029980469677E-2</v>
      </c>
      <c r="AA1084" s="20">
        <v>4.0587259776911112E-2</v>
      </c>
      <c r="AB1084" s="20">
        <v>4.2099936504835407E-2</v>
      </c>
      <c r="AC1084" s="20">
        <v>7.0288449365395619E-2</v>
      </c>
      <c r="AD1084" s="20">
        <v>7.6865312546062783E-2</v>
      </c>
      <c r="AF1084" s="20">
        <v>5.6016442296292428E-2</v>
      </c>
      <c r="AG1084" s="20">
        <v>5.9518081669458017E-2</v>
      </c>
      <c r="AI1084" s="20">
        <v>5.5067122146422891E-2</v>
      </c>
      <c r="AJ1084" s="20">
        <v>5.9992058838469822E-2</v>
      </c>
      <c r="AK1084" s="20">
        <v>4.89159054365517E-2</v>
      </c>
      <c r="AL1084" s="20">
        <v>3.5293204441892677E-2</v>
      </c>
      <c r="AM1084" s="20">
        <v>5.5846385842698548E-2</v>
      </c>
      <c r="AN1084" s="20">
        <v>1.5669908542045939E-2</v>
      </c>
      <c r="AO1084" s="20">
        <v>7.7582490136809207E-2</v>
      </c>
      <c r="AP1084" s="20">
        <v>3.6936910227363069E-2</v>
      </c>
      <c r="AQ1084" s="20">
        <v>0.1055638835585819</v>
      </c>
      <c r="AS1084" s="20">
        <v>5.328309613951572E-2</v>
      </c>
      <c r="AT1084" s="20">
        <v>0.1172341281711535</v>
      </c>
    </row>
    <row r="1085" spans="2:46" x14ac:dyDescent="0.35">
      <c r="B1085" s="19" t="s">
        <v>389</v>
      </c>
      <c r="C1085" s="20">
        <v>3.0145185780866949E-2</v>
      </c>
      <c r="D1085" s="20">
        <v>4.6686336981978722E-2</v>
      </c>
      <c r="E1085" s="20">
        <v>4.5649870571600977E-2</v>
      </c>
      <c r="F1085" s="20">
        <v>3.0497244969976731E-2</v>
      </c>
      <c r="G1085" s="20">
        <v>2.6717313807293759E-2</v>
      </c>
      <c r="H1085" s="20">
        <v>2.1178282157552918E-2</v>
      </c>
      <c r="I1085" s="20">
        <v>1.5059326033114859E-2</v>
      </c>
      <c r="K1085" s="20">
        <v>2.4566043030078789E-2</v>
      </c>
      <c r="L1085" s="20">
        <v>3.4678681270099203E-2</v>
      </c>
      <c r="N1085" s="20">
        <v>3.0855112148181041E-2</v>
      </c>
      <c r="O1085" s="20">
        <v>2.8263603807534898E-2</v>
      </c>
      <c r="P1085" s="20">
        <v>4.608064407742634E-2</v>
      </c>
      <c r="Q1085" s="20">
        <v>1.0110066994593389E-2</v>
      </c>
      <c r="R1085" s="20">
        <v>2.081237556760723E-2</v>
      </c>
      <c r="S1085" s="20">
        <v>3.8573587387595393E-2</v>
      </c>
      <c r="T1085" s="20">
        <v>2.0272117351747429E-2</v>
      </c>
      <c r="U1085" s="20">
        <v>2.5548806977456699E-2</v>
      </c>
      <c r="V1085" s="20">
        <v>5.3579478203207492E-2</v>
      </c>
      <c r="W1085" s="20">
        <v>2.4066495841883279E-2</v>
      </c>
      <c r="X1085" s="20">
        <v>1.7770115916139612E-2</v>
      </c>
      <c r="Y1085" s="20">
        <v>2.962366934807989E-2</v>
      </c>
      <c r="AA1085" s="20">
        <v>1.6978276232920021E-2</v>
      </c>
      <c r="AB1085" s="20">
        <v>2.404634129909777E-2</v>
      </c>
      <c r="AC1085" s="20">
        <v>3.287806078245635E-2</v>
      </c>
      <c r="AD1085" s="20">
        <v>4.8487008127711187E-2</v>
      </c>
      <c r="AF1085" s="20">
        <v>2.658571245484433E-2</v>
      </c>
      <c r="AG1085" s="20">
        <v>4.4586877576086557E-2</v>
      </c>
      <c r="AI1085" s="20">
        <v>1.947317707380888E-2</v>
      </c>
      <c r="AJ1085" s="20">
        <v>1.9021392133677519E-2</v>
      </c>
      <c r="AK1085" s="20">
        <v>6.9667558069331772E-3</v>
      </c>
      <c r="AL1085" s="20">
        <v>5.2645991077370391E-2</v>
      </c>
      <c r="AM1085" s="20">
        <v>2.6868600543777561E-2</v>
      </c>
      <c r="AN1085" s="20">
        <v>3.2644890062515433E-2</v>
      </c>
      <c r="AO1085" s="20">
        <v>5.1266219358654289E-2</v>
      </c>
      <c r="AP1085" s="20">
        <v>5.5994425883091552E-2</v>
      </c>
      <c r="AQ1085" s="20">
        <v>3.4513479728202547E-2</v>
      </c>
      <c r="AS1085" s="20">
        <v>2.491558757602505E-2</v>
      </c>
      <c r="AT1085" s="20">
        <v>0.12896992437654739</v>
      </c>
    </row>
    <row r="1086" spans="2:46" x14ac:dyDescent="0.35">
      <c r="B1086" s="19" t="s">
        <v>197</v>
      </c>
      <c r="C1086" s="20">
        <v>4.3689016367266791E-2</v>
      </c>
      <c r="D1086" s="20">
        <v>4.5406887949001051E-2</v>
      </c>
      <c r="E1086" s="20">
        <v>1.6389176646983292E-2</v>
      </c>
      <c r="F1086" s="20">
        <v>5.7658934634270603E-2</v>
      </c>
      <c r="G1086" s="20">
        <v>4.2299247081979928E-2</v>
      </c>
      <c r="H1086" s="20">
        <v>2.0905337271581739E-2</v>
      </c>
      <c r="I1086" s="20">
        <v>6.9704599844034598E-2</v>
      </c>
      <c r="K1086" s="20">
        <v>3.4200932124632391E-2</v>
      </c>
      <c r="L1086" s="20">
        <v>5.31308727641919E-2</v>
      </c>
      <c r="N1086" s="20">
        <v>2.1235138131820461E-2</v>
      </c>
      <c r="O1086" s="20">
        <v>3.149822952253243E-2</v>
      </c>
      <c r="P1086" s="20">
        <v>3.6767793272365998E-2</v>
      </c>
      <c r="Q1086" s="20">
        <v>6.9082121898152035E-2</v>
      </c>
      <c r="R1086" s="20">
        <v>3.0617375924256628E-2</v>
      </c>
      <c r="S1086" s="20">
        <v>7.3186538993583822E-2</v>
      </c>
      <c r="T1086" s="20">
        <v>6.1017916817167298E-2</v>
      </c>
      <c r="U1086" s="20">
        <v>4.5602070431603678E-2</v>
      </c>
      <c r="V1086" s="20">
        <v>4.7592173666899433E-2</v>
      </c>
      <c r="W1086" s="20">
        <v>3.774483602091825E-2</v>
      </c>
      <c r="X1086" s="20">
        <v>4.0834322831825871E-2</v>
      </c>
      <c r="Y1086" s="20">
        <v>4.2065663759721227E-2</v>
      </c>
      <c r="AA1086" s="20">
        <v>1.425912178599883E-2</v>
      </c>
      <c r="AB1086" s="20">
        <v>4.8601331576661501E-2</v>
      </c>
      <c r="AC1086" s="20">
        <v>4.2650250537182688E-2</v>
      </c>
      <c r="AD1086" s="20">
        <v>7.1532062186623419E-2</v>
      </c>
      <c r="AF1086" s="20">
        <v>4.3783796037899517E-2</v>
      </c>
      <c r="AG1086" s="20">
        <v>4.1503892199124287E-2</v>
      </c>
      <c r="AI1086" s="20">
        <v>1.796487099978596E-2</v>
      </c>
      <c r="AJ1086" s="20">
        <v>2.2009210797548268E-2</v>
      </c>
      <c r="AK1086" s="20">
        <v>4.6724696410590162E-2</v>
      </c>
      <c r="AL1086" s="20">
        <v>1.8466488929209171E-2</v>
      </c>
      <c r="AM1086" s="20">
        <v>3.6573893959058558E-2</v>
      </c>
      <c r="AN1086" s="20">
        <v>1.7885573739801309E-2</v>
      </c>
      <c r="AO1086" s="20">
        <v>0.137261664859439</v>
      </c>
      <c r="AP1086" s="20">
        <v>0.1222796451322314</v>
      </c>
      <c r="AQ1086" s="20">
        <v>2.9701241903869888E-2</v>
      </c>
      <c r="AS1086" s="20">
        <v>3.2155227708509738E-2</v>
      </c>
      <c r="AT1086" s="20">
        <v>0.26164527315276243</v>
      </c>
    </row>
    <row r="1088" spans="2:46" ht="116" x14ac:dyDescent="0.35">
      <c r="B1088" s="17" t="s">
        <v>393</v>
      </c>
    </row>
    <row r="1089" spans="2:46" x14ac:dyDescent="0.35">
      <c r="B1089" s="18" t="s">
        <v>16</v>
      </c>
    </row>
    <row r="1090" spans="2:46" x14ac:dyDescent="0.35">
      <c r="B1090" s="19" t="s">
        <v>385</v>
      </c>
      <c r="C1090" s="20">
        <v>0.45269946599753591</v>
      </c>
      <c r="D1090" s="20">
        <v>0.29428327627773182</v>
      </c>
      <c r="E1090" s="20">
        <v>0.41986171265407329</v>
      </c>
      <c r="F1090" s="20">
        <v>0.40617334671742511</v>
      </c>
      <c r="G1090" s="20">
        <v>0.47614239014539522</v>
      </c>
      <c r="H1090" s="20">
        <v>0.51268696870068953</v>
      </c>
      <c r="I1090" s="20">
        <v>0.56351635629385721</v>
      </c>
      <c r="K1090" s="20">
        <v>0.43769120947550871</v>
      </c>
      <c r="L1090" s="20">
        <v>0.46819772178046731</v>
      </c>
      <c r="N1090" s="20">
        <v>0.50775100349848701</v>
      </c>
      <c r="O1090" s="20">
        <v>0.4079390969609541</v>
      </c>
      <c r="P1090" s="20">
        <v>0.49153824297870452</v>
      </c>
      <c r="Q1090" s="20">
        <v>0.46955920996584283</v>
      </c>
      <c r="R1090" s="20">
        <v>0.46727910033041592</v>
      </c>
      <c r="S1090" s="20">
        <v>0.43658418413346167</v>
      </c>
      <c r="T1090" s="20">
        <v>0.45089683757292232</v>
      </c>
      <c r="U1090" s="20">
        <v>0.40199535425501037</v>
      </c>
      <c r="V1090" s="20">
        <v>0.38356306041305099</v>
      </c>
      <c r="W1090" s="20">
        <v>0.50305657376086121</v>
      </c>
      <c r="X1090" s="20">
        <v>0.46771910287329371</v>
      </c>
      <c r="Y1090" s="20">
        <v>0.45334055025085451</v>
      </c>
      <c r="AA1090" s="20">
        <v>0.51879027907723763</v>
      </c>
      <c r="AB1090" s="20">
        <v>0.51326734679770158</v>
      </c>
      <c r="AC1090" s="20">
        <v>0.38159960467924348</v>
      </c>
      <c r="AD1090" s="20">
        <v>0.3813815092333267</v>
      </c>
      <c r="AF1090" s="20">
        <v>0.46330477336572817</v>
      </c>
      <c r="AG1090" s="20">
        <v>0.4118385352239311</v>
      </c>
      <c r="AI1090" s="20">
        <v>0.49811478496373091</v>
      </c>
      <c r="AJ1090" s="20">
        <v>0.47894898172599498</v>
      </c>
      <c r="AK1090" s="20">
        <v>0.52010934686120469</v>
      </c>
      <c r="AL1090" s="20">
        <v>0.50720548101750362</v>
      </c>
      <c r="AM1090" s="20">
        <v>0.45264081545095119</v>
      </c>
      <c r="AN1090" s="20">
        <v>0.46508845622553519</v>
      </c>
      <c r="AO1090" s="20">
        <v>0.32523091334920512</v>
      </c>
      <c r="AP1090" s="20">
        <v>0.39506703037557961</v>
      </c>
      <c r="AQ1090" s="20">
        <v>0.33760626247049103</v>
      </c>
      <c r="AS1090" s="20">
        <v>0.46919025303621592</v>
      </c>
      <c r="AT1090" s="20">
        <v>0.141069842745465</v>
      </c>
    </row>
    <row r="1091" spans="2:46" x14ac:dyDescent="0.35">
      <c r="B1091" s="19" t="s">
        <v>386</v>
      </c>
      <c r="C1091" s="20">
        <v>0.2584001236683699</v>
      </c>
      <c r="D1091" s="20">
        <v>0.2687695836706408</v>
      </c>
      <c r="E1091" s="20">
        <v>0.23854004094052211</v>
      </c>
      <c r="F1091" s="20">
        <v>0.27215463065345358</v>
      </c>
      <c r="G1091" s="20">
        <v>0.26537880579183371</v>
      </c>
      <c r="H1091" s="20">
        <v>0.2441654150700881</v>
      </c>
      <c r="I1091" s="20">
        <v>0.26028712361791417</v>
      </c>
      <c r="K1091" s="20">
        <v>0.27206717225013238</v>
      </c>
      <c r="L1091" s="20">
        <v>0.24407464242374241</v>
      </c>
      <c r="N1091" s="20">
        <v>0.21750987264320279</v>
      </c>
      <c r="O1091" s="20">
        <v>0.31463104332686809</v>
      </c>
      <c r="P1091" s="20">
        <v>0.2396408622421235</v>
      </c>
      <c r="Q1091" s="20">
        <v>0.22879347686838769</v>
      </c>
      <c r="R1091" s="20">
        <v>0.28816612547166609</v>
      </c>
      <c r="S1091" s="20">
        <v>0.25288278289147481</v>
      </c>
      <c r="T1091" s="20">
        <v>0.25647099008270768</v>
      </c>
      <c r="U1091" s="20">
        <v>0.21542341930042569</v>
      </c>
      <c r="V1091" s="20">
        <v>0.29533920455034091</v>
      </c>
      <c r="W1091" s="20">
        <v>0.26647782949992871</v>
      </c>
      <c r="X1091" s="20">
        <v>0.26678771273483393</v>
      </c>
      <c r="Y1091" s="20">
        <v>0.24054529324797169</v>
      </c>
      <c r="AA1091" s="20">
        <v>0.25135367869856212</v>
      </c>
      <c r="AB1091" s="20">
        <v>0.21931121973261969</v>
      </c>
      <c r="AC1091" s="20">
        <v>0.29048960007981778</v>
      </c>
      <c r="AD1091" s="20">
        <v>0.28010388257584917</v>
      </c>
      <c r="AF1091" s="20">
        <v>0.2550474395297001</v>
      </c>
      <c r="AG1091" s="20">
        <v>0.269961086827812</v>
      </c>
      <c r="AI1091" s="20">
        <v>0.28792379419056741</v>
      </c>
      <c r="AJ1091" s="20">
        <v>0.28598170695130221</v>
      </c>
      <c r="AK1091" s="20">
        <v>0.21251843581667151</v>
      </c>
      <c r="AL1091" s="20">
        <v>0.18014719398305329</v>
      </c>
      <c r="AM1091" s="20">
        <v>0.27915892615589949</v>
      </c>
      <c r="AN1091" s="20">
        <v>0.2672709837675854</v>
      </c>
      <c r="AO1091" s="20">
        <v>0.2516809227353663</v>
      </c>
      <c r="AP1091" s="20">
        <v>0.20880814686557991</v>
      </c>
      <c r="AQ1091" s="20">
        <v>0.2535136342191035</v>
      </c>
      <c r="AS1091" s="20">
        <v>0.26373298762044678</v>
      </c>
      <c r="AT1091" s="20">
        <v>0.15762395207981869</v>
      </c>
    </row>
    <row r="1092" spans="2:46" ht="29" x14ac:dyDescent="0.35">
      <c r="B1092" s="19" t="s">
        <v>387</v>
      </c>
      <c r="C1092" s="20">
        <v>0.1656092598566872</v>
      </c>
      <c r="D1092" s="20">
        <v>0.23187215861942539</v>
      </c>
      <c r="E1092" s="20">
        <v>0.1841817400935763</v>
      </c>
      <c r="F1092" s="20">
        <v>0.18528571538188279</v>
      </c>
      <c r="G1092" s="20">
        <v>0.14851913234682779</v>
      </c>
      <c r="H1092" s="20">
        <v>0.16588938544995521</v>
      </c>
      <c r="I1092" s="20">
        <v>0.10405689520227369</v>
      </c>
      <c r="K1092" s="20">
        <v>0.17542122551732831</v>
      </c>
      <c r="L1092" s="20">
        <v>0.15670122715199669</v>
      </c>
      <c r="N1092" s="20">
        <v>0.2014323027890422</v>
      </c>
      <c r="O1092" s="20">
        <v>0.14816397687773061</v>
      </c>
      <c r="P1092" s="20">
        <v>0.13624923576323761</v>
      </c>
      <c r="Q1092" s="20">
        <v>0.16912956724387021</v>
      </c>
      <c r="R1092" s="20">
        <v>0.15126794795454351</v>
      </c>
      <c r="S1092" s="20">
        <v>0.1932348067474384</v>
      </c>
      <c r="T1092" s="20">
        <v>0.14305301303329429</v>
      </c>
      <c r="U1092" s="20">
        <v>0.2208588545965712</v>
      </c>
      <c r="V1092" s="20">
        <v>0.15018271998398719</v>
      </c>
      <c r="W1092" s="20">
        <v>0.14461694075946549</v>
      </c>
      <c r="X1092" s="20">
        <v>0.16323695370088789</v>
      </c>
      <c r="Y1092" s="20">
        <v>0.1621190667205524</v>
      </c>
      <c r="AA1092" s="20">
        <v>0.13733208666750421</v>
      </c>
      <c r="AB1092" s="20">
        <v>0.1652809397601942</v>
      </c>
      <c r="AC1092" s="20">
        <v>0.19759267059556021</v>
      </c>
      <c r="AD1092" s="20">
        <v>0.16540359026497911</v>
      </c>
      <c r="AF1092" s="20">
        <v>0.16381556985933041</v>
      </c>
      <c r="AG1092" s="20">
        <v>0.17389652149275961</v>
      </c>
      <c r="AI1092" s="20">
        <v>0.13421588487260569</v>
      </c>
      <c r="AJ1092" s="20">
        <v>0.14866781026966841</v>
      </c>
      <c r="AK1092" s="20">
        <v>0.20392254890444961</v>
      </c>
      <c r="AL1092" s="20">
        <v>0.16775170524496369</v>
      </c>
      <c r="AM1092" s="20">
        <v>0.1593246959075407</v>
      </c>
      <c r="AN1092" s="20">
        <v>0.20127150332427679</v>
      </c>
      <c r="AO1092" s="20">
        <v>0.22064293217999231</v>
      </c>
      <c r="AP1092" s="20">
        <v>0.15789511107431051</v>
      </c>
      <c r="AQ1092" s="20">
        <v>0.2036771127291781</v>
      </c>
      <c r="AS1092" s="20">
        <v>0.16114220554907471</v>
      </c>
      <c r="AT1092" s="20">
        <v>0.2500240575047718</v>
      </c>
    </row>
    <row r="1093" spans="2:46" x14ac:dyDescent="0.35">
      <c r="B1093" s="19" t="s">
        <v>388</v>
      </c>
      <c r="C1093" s="20">
        <v>5.488569312867559E-2</v>
      </c>
      <c r="D1093" s="20">
        <v>0.1005870662206908</v>
      </c>
      <c r="E1093" s="20">
        <v>9.036531816290963E-2</v>
      </c>
      <c r="F1093" s="20">
        <v>5.0316889387344237E-2</v>
      </c>
      <c r="G1093" s="20">
        <v>4.3161136581517379E-2</v>
      </c>
      <c r="H1093" s="20">
        <v>3.1385663963420012E-2</v>
      </c>
      <c r="I1093" s="20">
        <v>2.463950743313573E-2</v>
      </c>
      <c r="K1093" s="20">
        <v>5.4025279992469831E-2</v>
      </c>
      <c r="L1093" s="20">
        <v>5.5948742461365587E-2</v>
      </c>
      <c r="N1093" s="20">
        <v>4.6191862005950518E-2</v>
      </c>
      <c r="O1093" s="20">
        <v>5.3447313822388459E-2</v>
      </c>
      <c r="P1093" s="20">
        <v>4.5001902686502879E-2</v>
      </c>
      <c r="Q1093" s="20">
        <v>3.2412655727294522E-2</v>
      </c>
      <c r="R1093" s="20">
        <v>3.8062124203560872E-2</v>
      </c>
      <c r="S1093" s="20">
        <v>4.3412889781381213E-2</v>
      </c>
      <c r="T1093" s="20">
        <v>5.9613493071355009E-2</v>
      </c>
      <c r="U1093" s="20">
        <v>9.199821049020894E-2</v>
      </c>
      <c r="V1093" s="20">
        <v>5.6163735133086361E-2</v>
      </c>
      <c r="W1093" s="20">
        <v>4.7756990555898167E-2</v>
      </c>
      <c r="X1093" s="20">
        <v>4.4250704567124759E-2</v>
      </c>
      <c r="Y1093" s="20">
        <v>8.7350911361886815E-2</v>
      </c>
      <c r="AA1093" s="20">
        <v>5.6382768788793752E-2</v>
      </c>
      <c r="AB1093" s="20">
        <v>4.8463399057586697E-2</v>
      </c>
      <c r="AC1093" s="20">
        <v>5.9794872903681989E-2</v>
      </c>
      <c r="AD1093" s="20">
        <v>5.598878016280695E-2</v>
      </c>
      <c r="AF1093" s="20">
        <v>5.214547667063138E-2</v>
      </c>
      <c r="AG1093" s="20">
        <v>6.6650298960499857E-2</v>
      </c>
      <c r="AI1093" s="20">
        <v>5.671832751166881E-2</v>
      </c>
      <c r="AJ1093" s="20">
        <v>4.4950403388586947E-2</v>
      </c>
      <c r="AK1093" s="20">
        <v>2.1296955056363521E-2</v>
      </c>
      <c r="AL1093" s="20">
        <v>8.4934043563551664E-2</v>
      </c>
      <c r="AM1093" s="20">
        <v>5.724316822411999E-2</v>
      </c>
      <c r="AN1093" s="20">
        <v>3.2342746302323339E-2</v>
      </c>
      <c r="AO1093" s="20">
        <v>5.7720686803931408E-2</v>
      </c>
      <c r="AP1093" s="20">
        <v>5.587779433059948E-2</v>
      </c>
      <c r="AQ1093" s="20">
        <v>7.4208314585709464E-2</v>
      </c>
      <c r="AS1093" s="20">
        <v>5.3718306996797839E-2</v>
      </c>
      <c r="AT1093" s="20">
        <v>7.6946016848426724E-2</v>
      </c>
    </row>
    <row r="1094" spans="2:46" x14ac:dyDescent="0.35">
      <c r="B1094" s="19" t="s">
        <v>389</v>
      </c>
      <c r="C1094" s="20">
        <v>2.8210368890875491E-2</v>
      </c>
      <c r="D1094" s="20">
        <v>5.9719562366485332E-2</v>
      </c>
      <c r="E1094" s="20">
        <v>3.7225759453676177E-2</v>
      </c>
      <c r="F1094" s="20">
        <v>3.315571417955343E-2</v>
      </c>
      <c r="G1094" s="20">
        <v>1.904870403176093E-2</v>
      </c>
      <c r="H1094" s="20">
        <v>1.78010886399259E-2</v>
      </c>
      <c r="I1094" s="20">
        <v>1.028153240551101E-2</v>
      </c>
      <c r="K1094" s="20">
        <v>2.6250091819410879E-2</v>
      </c>
      <c r="L1094" s="20">
        <v>2.9202451432160381E-2</v>
      </c>
      <c r="N1094" s="20">
        <v>2.7114959063317422E-2</v>
      </c>
      <c r="O1094" s="20">
        <v>4.4320339489526253E-2</v>
      </c>
      <c r="P1094" s="20">
        <v>3.4052462578775131E-2</v>
      </c>
      <c r="Q1094" s="20">
        <v>3.051680694387494E-2</v>
      </c>
      <c r="R1094" s="20">
        <v>2.5847766921928181E-2</v>
      </c>
      <c r="S1094" s="20">
        <v>2.2521295594996511E-2</v>
      </c>
      <c r="T1094" s="20">
        <v>2.3992186171325449E-2</v>
      </c>
      <c r="U1094" s="20">
        <v>4.0182356455832173E-2</v>
      </c>
      <c r="V1094" s="20">
        <v>4.7661441792336681E-2</v>
      </c>
      <c r="W1094" s="20">
        <v>1.9341395054451531E-2</v>
      </c>
      <c r="X1094" s="20">
        <v>1.8690486268682211E-2</v>
      </c>
      <c r="Y1094" s="20">
        <v>1.00179047290064E-2</v>
      </c>
      <c r="AA1094" s="20">
        <v>1.6078222228839791E-2</v>
      </c>
      <c r="AB1094" s="20">
        <v>2.044830751873011E-2</v>
      </c>
      <c r="AC1094" s="20">
        <v>3.7137296901099869E-2</v>
      </c>
      <c r="AD1094" s="20">
        <v>4.1698124279390611E-2</v>
      </c>
      <c r="AF1094" s="20">
        <v>2.534297790017034E-2</v>
      </c>
      <c r="AG1094" s="20">
        <v>3.9924279640617823E-2</v>
      </c>
      <c r="AI1094" s="20">
        <v>1.006462972190606E-2</v>
      </c>
      <c r="AJ1094" s="20">
        <v>1.5837574003420032E-2</v>
      </c>
      <c r="AK1094" s="20">
        <v>1.286900513648043E-2</v>
      </c>
      <c r="AL1094" s="20">
        <v>4.6028573758921568E-2</v>
      </c>
      <c r="AM1094" s="20">
        <v>3.0608645416378481E-2</v>
      </c>
      <c r="AN1094" s="20">
        <v>3.402631038027918E-2</v>
      </c>
      <c r="AO1094" s="20">
        <v>2.8347454736252151E-2</v>
      </c>
      <c r="AP1094" s="20">
        <v>5.4122243574345592E-2</v>
      </c>
      <c r="AQ1094" s="20">
        <v>5.6776709242178307E-2</v>
      </c>
      <c r="AS1094" s="20">
        <v>2.339959528076661E-2</v>
      </c>
      <c r="AT1094" s="20">
        <v>0.1191204973251843</v>
      </c>
    </row>
    <row r="1095" spans="2:46" x14ac:dyDescent="0.35">
      <c r="B1095" s="19" t="s">
        <v>197</v>
      </c>
      <c r="C1095" s="20">
        <v>4.0195088457855847E-2</v>
      </c>
      <c r="D1095" s="20">
        <v>4.4768352845025942E-2</v>
      </c>
      <c r="E1095" s="20">
        <v>2.982542869524251E-2</v>
      </c>
      <c r="F1095" s="20">
        <v>5.2913703680340721E-2</v>
      </c>
      <c r="G1095" s="20">
        <v>4.7749831102664932E-2</v>
      </c>
      <c r="H1095" s="20">
        <v>2.8071478175921399E-2</v>
      </c>
      <c r="I1095" s="20">
        <v>3.7218585047308211E-2</v>
      </c>
      <c r="K1095" s="20">
        <v>3.4545020945149961E-2</v>
      </c>
      <c r="L1095" s="20">
        <v>4.587521475026745E-2</v>
      </c>
      <c r="N1095" s="20">
        <v>0</v>
      </c>
      <c r="O1095" s="20">
        <v>3.149822952253243E-2</v>
      </c>
      <c r="P1095" s="20">
        <v>5.3517293750656079E-2</v>
      </c>
      <c r="Q1095" s="20">
        <v>6.958828325072984E-2</v>
      </c>
      <c r="R1095" s="20">
        <v>2.9376935117885548E-2</v>
      </c>
      <c r="S1095" s="20">
        <v>5.1364040851247378E-2</v>
      </c>
      <c r="T1095" s="20">
        <v>6.597348006839536E-2</v>
      </c>
      <c r="U1095" s="20">
        <v>2.954180490195164E-2</v>
      </c>
      <c r="V1095" s="20">
        <v>6.7089838127197612E-2</v>
      </c>
      <c r="W1095" s="20">
        <v>1.8750270369395038E-2</v>
      </c>
      <c r="X1095" s="20">
        <v>3.9315039855177453E-2</v>
      </c>
      <c r="Y1095" s="20">
        <v>4.662627368972791E-2</v>
      </c>
      <c r="AA1095" s="20">
        <v>2.0062964539062509E-2</v>
      </c>
      <c r="AB1095" s="20">
        <v>3.3228787133167619E-2</v>
      </c>
      <c r="AC1095" s="20">
        <v>3.33859548405969E-2</v>
      </c>
      <c r="AD1095" s="20">
        <v>7.5424113483647401E-2</v>
      </c>
      <c r="AF1095" s="20">
        <v>4.0343762674439558E-2</v>
      </c>
      <c r="AG1095" s="20">
        <v>3.7729277854379482E-2</v>
      </c>
      <c r="AI1095" s="20">
        <v>1.29625787395212E-2</v>
      </c>
      <c r="AJ1095" s="20">
        <v>2.5613523661027329E-2</v>
      </c>
      <c r="AK1095" s="20">
        <v>2.928370822483033E-2</v>
      </c>
      <c r="AL1095" s="20">
        <v>1.39330024320062E-2</v>
      </c>
      <c r="AM1095" s="20">
        <v>2.1023748845110091E-2</v>
      </c>
      <c r="AN1095" s="20">
        <v>0</v>
      </c>
      <c r="AO1095" s="20">
        <v>0.1163770901952529</v>
      </c>
      <c r="AP1095" s="20">
        <v>0.12822967377958491</v>
      </c>
      <c r="AQ1095" s="20">
        <v>7.4217966753339554E-2</v>
      </c>
      <c r="AS1095" s="20">
        <v>2.8816651516698089E-2</v>
      </c>
      <c r="AT1095" s="20">
        <v>0.25521563349633331</v>
      </c>
    </row>
    <row r="1097" spans="2:46" ht="101.5" x14ac:dyDescent="0.35">
      <c r="B1097" s="17" t="s">
        <v>394</v>
      </c>
    </row>
    <row r="1098" spans="2:46" x14ac:dyDescent="0.35">
      <c r="B1098" s="18" t="s">
        <v>16</v>
      </c>
    </row>
    <row r="1099" spans="2:46" x14ac:dyDescent="0.35">
      <c r="B1099" s="19" t="s">
        <v>385</v>
      </c>
      <c r="C1099" s="20">
        <v>0.45894876777353372</v>
      </c>
      <c r="D1099" s="20">
        <v>0.29292130364178248</v>
      </c>
      <c r="E1099" s="20">
        <v>0.3982495594967298</v>
      </c>
      <c r="F1099" s="20">
        <v>0.43731962935818808</v>
      </c>
      <c r="G1099" s="20">
        <v>0.49470600963270811</v>
      </c>
      <c r="H1099" s="20">
        <v>0.52928869055519567</v>
      </c>
      <c r="I1099" s="20">
        <v>0.56026476232684941</v>
      </c>
      <c r="K1099" s="20">
        <v>0.43193157650268038</v>
      </c>
      <c r="L1099" s="20">
        <v>0.48424669456968822</v>
      </c>
      <c r="N1099" s="20">
        <v>0.52905907254996032</v>
      </c>
      <c r="O1099" s="20">
        <v>0.4328096968560784</v>
      </c>
      <c r="P1099" s="20">
        <v>0.50001516789324185</v>
      </c>
      <c r="Q1099" s="20">
        <v>0.44876509319643332</v>
      </c>
      <c r="R1099" s="20">
        <v>0.45603254217531269</v>
      </c>
      <c r="S1099" s="20">
        <v>0.50570551539636355</v>
      </c>
      <c r="T1099" s="20">
        <v>0.44331918199168457</v>
      </c>
      <c r="U1099" s="20">
        <v>0.33695324208290439</v>
      </c>
      <c r="V1099" s="20">
        <v>0.41237707170805787</v>
      </c>
      <c r="W1099" s="20">
        <v>0.52621886476570767</v>
      </c>
      <c r="X1099" s="20">
        <v>0.45041884217831529</v>
      </c>
      <c r="Y1099" s="20">
        <v>0.45777962864198812</v>
      </c>
      <c r="AA1099" s="20">
        <v>0.54842476426620834</v>
      </c>
      <c r="AB1099" s="20">
        <v>0.50540065764891595</v>
      </c>
      <c r="AC1099" s="20">
        <v>0.37774301379510777</v>
      </c>
      <c r="AD1099" s="20">
        <v>0.3860280089736754</v>
      </c>
      <c r="AF1099" s="20">
        <v>0.47498288699469748</v>
      </c>
      <c r="AG1099" s="20">
        <v>0.39469142437660121</v>
      </c>
      <c r="AI1099" s="20">
        <v>0.52205051559457716</v>
      </c>
      <c r="AJ1099" s="20">
        <v>0.47039600431331208</v>
      </c>
      <c r="AK1099" s="20">
        <v>0.47163057455916751</v>
      </c>
      <c r="AL1099" s="20">
        <v>0.48414473222751042</v>
      </c>
      <c r="AM1099" s="20">
        <v>0.44300137665235079</v>
      </c>
      <c r="AN1099" s="20">
        <v>0.49903089150300178</v>
      </c>
      <c r="AO1099" s="20">
        <v>0.36423876305908559</v>
      </c>
      <c r="AP1099" s="20">
        <v>0.47387312853494967</v>
      </c>
      <c r="AQ1099" s="20">
        <v>0.36210805615618707</v>
      </c>
      <c r="AS1099" s="20">
        <v>0.4772535735452661</v>
      </c>
      <c r="AT1099" s="20">
        <v>0.11303927825265531</v>
      </c>
    </row>
    <row r="1100" spans="2:46" x14ac:dyDescent="0.35">
      <c r="B1100" s="19" t="s">
        <v>386</v>
      </c>
      <c r="C1100" s="20">
        <v>0.2225307067400227</v>
      </c>
      <c r="D1100" s="20">
        <v>0.2401753354388608</v>
      </c>
      <c r="E1100" s="20">
        <v>0.25975914539514933</v>
      </c>
      <c r="F1100" s="20">
        <v>0.1981380571458263</v>
      </c>
      <c r="G1100" s="20">
        <v>0.25448610737187422</v>
      </c>
      <c r="H1100" s="20">
        <v>0.18311641153645791</v>
      </c>
      <c r="I1100" s="20">
        <v>0.20096501209491999</v>
      </c>
      <c r="K1100" s="20">
        <v>0.238649094433831</v>
      </c>
      <c r="L1100" s="20">
        <v>0.20658097672788581</v>
      </c>
      <c r="N1100" s="20">
        <v>0.20600093136274639</v>
      </c>
      <c r="O1100" s="20">
        <v>0.25421601736516353</v>
      </c>
      <c r="P1100" s="20">
        <v>0.19494863607891461</v>
      </c>
      <c r="Q1100" s="20">
        <v>0.22067117685589041</v>
      </c>
      <c r="R1100" s="20">
        <v>0.25925965747435281</v>
      </c>
      <c r="S1100" s="20">
        <v>0.1725611796496363</v>
      </c>
      <c r="T1100" s="20">
        <v>0.22320832143451949</v>
      </c>
      <c r="U1100" s="20">
        <v>0.25744623880926237</v>
      </c>
      <c r="V1100" s="20">
        <v>0.22164866837718139</v>
      </c>
      <c r="W1100" s="20">
        <v>0.18535866631440659</v>
      </c>
      <c r="X1100" s="20">
        <v>0.22153808111226761</v>
      </c>
      <c r="Y1100" s="20">
        <v>0.26502934996213062</v>
      </c>
      <c r="AA1100" s="20">
        <v>0.2246657965731747</v>
      </c>
      <c r="AB1100" s="20">
        <v>0.20005508111550591</v>
      </c>
      <c r="AC1100" s="20">
        <v>0.24189034361372039</v>
      </c>
      <c r="AD1100" s="20">
        <v>0.22561050768679611</v>
      </c>
      <c r="AF1100" s="20">
        <v>0.21507616495694429</v>
      </c>
      <c r="AG1100" s="20">
        <v>0.2490198928634938</v>
      </c>
      <c r="AI1100" s="20">
        <v>0.23641340787933671</v>
      </c>
      <c r="AJ1100" s="20">
        <v>0.26870683937264211</v>
      </c>
      <c r="AK1100" s="20">
        <v>0.1637193303272178</v>
      </c>
      <c r="AL1100" s="20">
        <v>0.1981242779885736</v>
      </c>
      <c r="AM1100" s="20">
        <v>0.24248462810900551</v>
      </c>
      <c r="AN1100" s="20">
        <v>0.23827420784181139</v>
      </c>
      <c r="AO1100" s="20">
        <v>0.1664689935274668</v>
      </c>
      <c r="AP1100" s="20">
        <v>0.14086435297210301</v>
      </c>
      <c r="AQ1100" s="20">
        <v>0.2207251185783537</v>
      </c>
      <c r="AS1100" s="20">
        <v>0.22685336573000539</v>
      </c>
      <c r="AT1100" s="20">
        <v>0.14084457560899499</v>
      </c>
    </row>
    <row r="1101" spans="2:46" ht="29" x14ac:dyDescent="0.35">
      <c r="B1101" s="19" t="s">
        <v>387</v>
      </c>
      <c r="C1101" s="20">
        <v>0.14373852331116149</v>
      </c>
      <c r="D1101" s="20">
        <v>0.22985834101564981</v>
      </c>
      <c r="E1101" s="20">
        <v>0.19313718795033591</v>
      </c>
      <c r="F1101" s="20">
        <v>0.1861611066136814</v>
      </c>
      <c r="G1101" s="20">
        <v>0.10378801593494801</v>
      </c>
      <c r="H1101" s="20">
        <v>0.1096578889936554</v>
      </c>
      <c r="I1101" s="20">
        <v>6.7045479771783198E-2</v>
      </c>
      <c r="K1101" s="20">
        <v>0.1574148556683162</v>
      </c>
      <c r="L1101" s="20">
        <v>0.1309683938623212</v>
      </c>
      <c r="N1101" s="20">
        <v>0.1239833935253669</v>
      </c>
      <c r="O1101" s="20">
        <v>8.6286879157697505E-2</v>
      </c>
      <c r="P1101" s="20">
        <v>0.1225055724982259</v>
      </c>
      <c r="Q1101" s="20">
        <v>0.16972060075132689</v>
      </c>
      <c r="R1101" s="20">
        <v>0.13313859482119619</v>
      </c>
      <c r="S1101" s="20">
        <v>0.13819296315356339</v>
      </c>
      <c r="T1101" s="20">
        <v>0.146530441263996</v>
      </c>
      <c r="U1101" s="20">
        <v>0.172454166022629</v>
      </c>
      <c r="V1101" s="20">
        <v>0.1694917996388422</v>
      </c>
      <c r="W1101" s="20">
        <v>0.11823232145821511</v>
      </c>
      <c r="X1101" s="20">
        <v>0.17587432483864779</v>
      </c>
      <c r="Y1101" s="20">
        <v>0.13821184033757569</v>
      </c>
      <c r="AA1101" s="20">
        <v>0.1132660053718552</v>
      </c>
      <c r="AB1101" s="20">
        <v>0.1158116725997487</v>
      </c>
      <c r="AC1101" s="20">
        <v>0.19051882516648691</v>
      </c>
      <c r="AD1101" s="20">
        <v>0.1646731004898761</v>
      </c>
      <c r="AF1101" s="20">
        <v>0.14042134591003999</v>
      </c>
      <c r="AG1101" s="20">
        <v>0.15955851705397939</v>
      </c>
      <c r="AI1101" s="20">
        <v>0.13178931695771279</v>
      </c>
      <c r="AJ1101" s="20">
        <v>0.120939114339029</v>
      </c>
      <c r="AK1101" s="20">
        <v>0.1735518752066561</v>
      </c>
      <c r="AL1101" s="20">
        <v>0.16231545388310589</v>
      </c>
      <c r="AM1101" s="20">
        <v>0.14013080991971061</v>
      </c>
      <c r="AN1101" s="20">
        <v>0.15449288713986861</v>
      </c>
      <c r="AO1101" s="20">
        <v>0.18747123830178589</v>
      </c>
      <c r="AP1101" s="20">
        <v>0.1168303301035753</v>
      </c>
      <c r="AQ1101" s="20">
        <v>0.18658564979768491</v>
      </c>
      <c r="AS1101" s="20">
        <v>0.1390815623722417</v>
      </c>
      <c r="AT1101" s="20">
        <v>0.2317420236590346</v>
      </c>
    </row>
    <row r="1102" spans="2:46" x14ac:dyDescent="0.35">
      <c r="B1102" s="19" t="s">
        <v>388</v>
      </c>
      <c r="C1102" s="20">
        <v>7.2099294116977741E-2</v>
      </c>
      <c r="D1102" s="20">
        <v>0.1245639693909576</v>
      </c>
      <c r="E1102" s="20">
        <v>6.9327116455291798E-2</v>
      </c>
      <c r="F1102" s="20">
        <v>7.9947198308900722E-2</v>
      </c>
      <c r="G1102" s="20">
        <v>4.4789602772556121E-2</v>
      </c>
      <c r="H1102" s="20">
        <v>6.6051812267936758E-2</v>
      </c>
      <c r="I1102" s="20">
        <v>5.9166934034225883E-2</v>
      </c>
      <c r="K1102" s="20">
        <v>8.1725068536228768E-2</v>
      </c>
      <c r="L1102" s="20">
        <v>6.2993270431365711E-2</v>
      </c>
      <c r="N1102" s="20">
        <v>8.5013007049653366E-2</v>
      </c>
      <c r="O1102" s="20">
        <v>0.13379827877020661</v>
      </c>
      <c r="P1102" s="20">
        <v>9.2220978697100442E-2</v>
      </c>
      <c r="Q1102" s="20">
        <v>5.8173674464414571E-2</v>
      </c>
      <c r="R1102" s="20">
        <v>5.7875704490268458E-2</v>
      </c>
      <c r="S1102" s="20">
        <v>6.0248612790822623E-2</v>
      </c>
      <c r="T1102" s="20">
        <v>8.0564834136020183E-2</v>
      </c>
      <c r="U1102" s="20">
        <v>9.847155313185886E-2</v>
      </c>
      <c r="V1102" s="20">
        <v>6.6881218956720029E-2</v>
      </c>
      <c r="W1102" s="20">
        <v>7.7771917797287496E-2</v>
      </c>
      <c r="X1102" s="20">
        <v>4.5267269378401018E-2</v>
      </c>
      <c r="Y1102" s="20">
        <v>5.2452907661437308E-2</v>
      </c>
      <c r="AA1102" s="20">
        <v>5.7668644367412841E-2</v>
      </c>
      <c r="AB1102" s="20">
        <v>6.4547305133315608E-2</v>
      </c>
      <c r="AC1102" s="20">
        <v>7.0114288678368372E-2</v>
      </c>
      <c r="AD1102" s="20">
        <v>9.6922391339258437E-2</v>
      </c>
      <c r="AF1102" s="20">
        <v>6.8372619592377129E-2</v>
      </c>
      <c r="AG1102" s="20">
        <v>8.5985522844995166E-2</v>
      </c>
      <c r="AI1102" s="20">
        <v>2.975005735447938E-2</v>
      </c>
      <c r="AJ1102" s="20">
        <v>5.1569418740886719E-2</v>
      </c>
      <c r="AK1102" s="20">
        <v>0.108214340283524</v>
      </c>
      <c r="AL1102" s="20">
        <v>8.0719541491554234E-2</v>
      </c>
      <c r="AM1102" s="20">
        <v>9.8403304755602564E-2</v>
      </c>
      <c r="AN1102" s="20">
        <v>7.0498224691185093E-2</v>
      </c>
      <c r="AO1102" s="20">
        <v>7.0453035440369183E-2</v>
      </c>
      <c r="AP1102" s="20">
        <v>5.3178179324285119E-2</v>
      </c>
      <c r="AQ1102" s="20">
        <v>0.12899111292670601</v>
      </c>
      <c r="AS1102" s="20">
        <v>7.3044474238893875E-2</v>
      </c>
      <c r="AT1102" s="20">
        <v>5.4238040763381047E-2</v>
      </c>
    </row>
    <row r="1103" spans="2:46" x14ac:dyDescent="0.35">
      <c r="B1103" s="19" t="s">
        <v>389</v>
      </c>
      <c r="C1103" s="20">
        <v>6.5191878645560988E-2</v>
      </c>
      <c r="D1103" s="20">
        <v>6.8250322211613604E-2</v>
      </c>
      <c r="E1103" s="20">
        <v>5.4721208265917462E-2</v>
      </c>
      <c r="F1103" s="20">
        <v>4.9133664895527562E-2</v>
      </c>
      <c r="G1103" s="20">
        <v>5.4739179157050143E-2</v>
      </c>
      <c r="H1103" s="20">
        <v>9.7903617213354929E-2</v>
      </c>
      <c r="I1103" s="20">
        <v>7.1222788446010599E-2</v>
      </c>
      <c r="K1103" s="20">
        <v>6.4339704279015072E-2</v>
      </c>
      <c r="L1103" s="20">
        <v>6.6288742247306992E-2</v>
      </c>
      <c r="N1103" s="20">
        <v>5.5943595512272931E-2</v>
      </c>
      <c r="O1103" s="20">
        <v>6.1390898328321487E-2</v>
      </c>
      <c r="P1103" s="20">
        <v>5.6175213762074197E-2</v>
      </c>
      <c r="Q1103" s="20">
        <v>4.6577406277772168E-2</v>
      </c>
      <c r="R1103" s="20">
        <v>5.8145376052834007E-2</v>
      </c>
      <c r="S1103" s="20">
        <v>3.4000805669668281E-2</v>
      </c>
      <c r="T1103" s="20">
        <v>5.9883336835881908E-2</v>
      </c>
      <c r="U1103" s="20">
        <v>0.1094340523289896</v>
      </c>
      <c r="V1103" s="20">
        <v>8.1888562888582053E-2</v>
      </c>
      <c r="W1103" s="20">
        <v>5.2831481603235843E-2</v>
      </c>
      <c r="X1103" s="20">
        <v>8.9302467187966209E-2</v>
      </c>
      <c r="Y1103" s="20">
        <v>5.5880652486700919E-2</v>
      </c>
      <c r="AA1103" s="20">
        <v>4.1088317978171841E-2</v>
      </c>
      <c r="AB1103" s="20">
        <v>7.4651202166219705E-2</v>
      </c>
      <c r="AC1103" s="20">
        <v>8.6800018599866247E-2</v>
      </c>
      <c r="AD1103" s="20">
        <v>6.2753095119347624E-2</v>
      </c>
      <c r="AF1103" s="20">
        <v>6.2262417139533399E-2</v>
      </c>
      <c r="AG1103" s="20">
        <v>7.7902015778259254E-2</v>
      </c>
      <c r="AI1103" s="20">
        <v>5.6672422614531828E-2</v>
      </c>
      <c r="AJ1103" s="20">
        <v>6.122858000124478E-2</v>
      </c>
      <c r="AK1103" s="20">
        <v>4.3826930262533717E-2</v>
      </c>
      <c r="AL1103" s="20">
        <v>5.673024388785327E-2</v>
      </c>
      <c r="AM1103" s="20">
        <v>6.169006454722472E-2</v>
      </c>
      <c r="AN1103" s="20">
        <v>3.7703788824132972E-2</v>
      </c>
      <c r="AO1103" s="20">
        <v>0.1061967175485178</v>
      </c>
      <c r="AP1103" s="20">
        <v>8.9785874447477196E-2</v>
      </c>
      <c r="AQ1103" s="20">
        <v>7.3277612171682327E-2</v>
      </c>
      <c r="AS1103" s="20">
        <v>6.0024407171789418E-2</v>
      </c>
      <c r="AT1103" s="20">
        <v>0.1628425962711133</v>
      </c>
    </row>
    <row r="1104" spans="2:46" x14ac:dyDescent="0.35">
      <c r="B1104" s="19" t="s">
        <v>197</v>
      </c>
      <c r="C1104" s="20">
        <v>3.7490829412743357E-2</v>
      </c>
      <c r="D1104" s="20">
        <v>4.4230728301135662E-2</v>
      </c>
      <c r="E1104" s="20">
        <v>2.480578243657576E-2</v>
      </c>
      <c r="F1104" s="20">
        <v>4.9300343677875967E-2</v>
      </c>
      <c r="G1104" s="20">
        <v>4.7491085130863558E-2</v>
      </c>
      <c r="H1104" s="20">
        <v>1.398157943339952E-2</v>
      </c>
      <c r="I1104" s="20">
        <v>4.133502332621089E-2</v>
      </c>
      <c r="K1104" s="20">
        <v>2.593970057992856E-2</v>
      </c>
      <c r="L1104" s="20">
        <v>4.892192216143193E-2</v>
      </c>
      <c r="N1104" s="20">
        <v>0</v>
      </c>
      <c r="O1104" s="20">
        <v>3.149822952253243E-2</v>
      </c>
      <c r="P1104" s="20">
        <v>3.4134431070442652E-2</v>
      </c>
      <c r="Q1104" s="20">
        <v>5.6092048454162699E-2</v>
      </c>
      <c r="R1104" s="20">
        <v>3.5548124986035982E-2</v>
      </c>
      <c r="S1104" s="20">
        <v>8.9290923339945885E-2</v>
      </c>
      <c r="T1104" s="20">
        <v>4.6493884337897952E-2</v>
      </c>
      <c r="U1104" s="20">
        <v>2.5240747624355651E-2</v>
      </c>
      <c r="V1104" s="20">
        <v>4.7712678430616218E-2</v>
      </c>
      <c r="W1104" s="20">
        <v>3.9586748061147238E-2</v>
      </c>
      <c r="X1104" s="20">
        <v>1.7599015304401899E-2</v>
      </c>
      <c r="Y1104" s="20">
        <v>3.0645620910166989E-2</v>
      </c>
      <c r="AA1104" s="20">
        <v>1.4886471443177051E-2</v>
      </c>
      <c r="AB1104" s="20">
        <v>3.9534081336294061E-2</v>
      </c>
      <c r="AC1104" s="20">
        <v>3.2933510146450268E-2</v>
      </c>
      <c r="AD1104" s="20">
        <v>6.4012896391046348E-2</v>
      </c>
      <c r="AF1104" s="20">
        <v>3.8884565406407598E-2</v>
      </c>
      <c r="AG1104" s="20">
        <v>3.2842627082671133E-2</v>
      </c>
      <c r="AI1104" s="20">
        <v>2.3324279599362278E-2</v>
      </c>
      <c r="AJ1104" s="20">
        <v>2.716004323288531E-2</v>
      </c>
      <c r="AK1104" s="20">
        <v>3.9056949360900969E-2</v>
      </c>
      <c r="AL1104" s="20">
        <v>1.796575052140258E-2</v>
      </c>
      <c r="AM1104" s="20">
        <v>1.4289816016105799E-2</v>
      </c>
      <c r="AN1104" s="20">
        <v>0</v>
      </c>
      <c r="AO1104" s="20">
        <v>0.1051712521227747</v>
      </c>
      <c r="AP1104" s="20">
        <v>0.12546813461760981</v>
      </c>
      <c r="AQ1104" s="20">
        <v>2.8312450369385789E-2</v>
      </c>
      <c r="AS1104" s="20">
        <v>2.3742616941803449E-2</v>
      </c>
      <c r="AT1104" s="20">
        <v>0.29729348544482048</v>
      </c>
    </row>
    <row r="1106" spans="2:46" ht="101.5" x14ac:dyDescent="0.35">
      <c r="B1106" s="17" t="s">
        <v>395</v>
      </c>
    </row>
    <row r="1107" spans="2:46" x14ac:dyDescent="0.35">
      <c r="B1107" s="18" t="s">
        <v>16</v>
      </c>
    </row>
    <row r="1108" spans="2:46" x14ac:dyDescent="0.35">
      <c r="B1108" s="19" t="s">
        <v>385</v>
      </c>
      <c r="C1108" s="20">
        <v>0.29294284110614027</v>
      </c>
      <c r="D1108" s="20">
        <v>0.18324809391697869</v>
      </c>
      <c r="E1108" s="20">
        <v>0.26260078172318158</v>
      </c>
      <c r="F1108" s="20">
        <v>0.26590243121102108</v>
      </c>
      <c r="G1108" s="20">
        <v>0.27948934282097559</v>
      </c>
      <c r="H1108" s="20">
        <v>0.31212977899279692</v>
      </c>
      <c r="I1108" s="20">
        <v>0.41066042600802111</v>
      </c>
      <c r="K1108" s="20">
        <v>0.27880029478175589</v>
      </c>
      <c r="L1108" s="20">
        <v>0.30794178578029491</v>
      </c>
      <c r="N1108" s="20">
        <v>0.3087738220929987</v>
      </c>
      <c r="O1108" s="20">
        <v>0.29252117778210368</v>
      </c>
      <c r="P1108" s="20">
        <v>0.27292654928657561</v>
      </c>
      <c r="Q1108" s="20">
        <v>0.28343255052394561</v>
      </c>
      <c r="R1108" s="20">
        <v>0.32921092762114967</v>
      </c>
      <c r="S1108" s="20">
        <v>0.33407563992287231</v>
      </c>
      <c r="T1108" s="20">
        <v>0.27185079109516258</v>
      </c>
      <c r="U1108" s="20">
        <v>0.26712039558451012</v>
      </c>
      <c r="V1108" s="20">
        <v>0.25119126849641937</v>
      </c>
      <c r="W1108" s="20">
        <v>0.29871031547261429</v>
      </c>
      <c r="X1108" s="20">
        <v>0.29246966870250518</v>
      </c>
      <c r="Y1108" s="20">
        <v>0.31078983577991243</v>
      </c>
      <c r="AA1108" s="20">
        <v>0.34826502874137671</v>
      </c>
      <c r="AB1108" s="20">
        <v>0.31975716306693469</v>
      </c>
      <c r="AC1108" s="20">
        <v>0.26357415939566609</v>
      </c>
      <c r="AD1108" s="20">
        <v>0.2331487184707377</v>
      </c>
      <c r="AF1108" s="20">
        <v>0.29778059701781678</v>
      </c>
      <c r="AG1108" s="20">
        <v>0.27568389526827591</v>
      </c>
      <c r="AI1108" s="20">
        <v>0.33135883991549631</v>
      </c>
      <c r="AJ1108" s="20">
        <v>0.31623134968465499</v>
      </c>
      <c r="AK1108" s="20">
        <v>0.27822782839664739</v>
      </c>
      <c r="AL1108" s="20">
        <v>0.31710241011076862</v>
      </c>
      <c r="AM1108" s="20">
        <v>0.27471066066256278</v>
      </c>
      <c r="AN1108" s="20">
        <v>0.3569551632866198</v>
      </c>
      <c r="AO1108" s="20">
        <v>0.21830949703045671</v>
      </c>
      <c r="AP1108" s="20">
        <v>0.27132570514281701</v>
      </c>
      <c r="AQ1108" s="20">
        <v>0.25723152848568442</v>
      </c>
      <c r="AS1108" s="20">
        <v>0.30394784893020682</v>
      </c>
      <c r="AT1108" s="20">
        <v>8.4979059022489423E-2</v>
      </c>
    </row>
    <row r="1109" spans="2:46" x14ac:dyDescent="0.35">
      <c r="B1109" s="19" t="s">
        <v>386</v>
      </c>
      <c r="C1109" s="20">
        <v>0.33099105217488339</v>
      </c>
      <c r="D1109" s="20">
        <v>0.301989827010053</v>
      </c>
      <c r="E1109" s="20">
        <v>0.28034910953535569</v>
      </c>
      <c r="F1109" s="20">
        <v>0.34087926358678411</v>
      </c>
      <c r="G1109" s="20">
        <v>0.3613201908717471</v>
      </c>
      <c r="H1109" s="20">
        <v>0.34523994394979768</v>
      </c>
      <c r="I1109" s="20">
        <v>0.34919412607442918</v>
      </c>
      <c r="K1109" s="20">
        <v>0.35632463509082152</v>
      </c>
      <c r="L1109" s="20">
        <v>0.30668402343157908</v>
      </c>
      <c r="N1109" s="20">
        <v>0.37159059818475548</v>
      </c>
      <c r="O1109" s="20">
        <v>0.2322754087167665</v>
      </c>
      <c r="P1109" s="20">
        <v>0.3652279301443635</v>
      </c>
      <c r="Q1109" s="20">
        <v>0.3450486754609704</v>
      </c>
      <c r="R1109" s="20">
        <v>0.30957582163679942</v>
      </c>
      <c r="S1109" s="20">
        <v>0.31800402639366943</v>
      </c>
      <c r="T1109" s="20">
        <v>0.33036641503350389</v>
      </c>
      <c r="U1109" s="20">
        <v>0.30774821265753538</v>
      </c>
      <c r="V1109" s="20">
        <v>0.34141221139888628</v>
      </c>
      <c r="W1109" s="20">
        <v>0.33013358422470229</v>
      </c>
      <c r="X1109" s="20">
        <v>0.31467523803789232</v>
      </c>
      <c r="Y1109" s="20">
        <v>0.35890783735330362</v>
      </c>
      <c r="AA1109" s="20">
        <v>0.35611799623164653</v>
      </c>
      <c r="AB1109" s="20">
        <v>0.34421016215070921</v>
      </c>
      <c r="AC1109" s="20">
        <v>0.31912095737992791</v>
      </c>
      <c r="AD1109" s="20">
        <v>0.29701035279610177</v>
      </c>
      <c r="AF1109" s="20">
        <v>0.33232313149004289</v>
      </c>
      <c r="AG1109" s="20">
        <v>0.32580364414161672</v>
      </c>
      <c r="AI1109" s="20">
        <v>0.38036341868721479</v>
      </c>
      <c r="AJ1109" s="20">
        <v>0.37594916429720499</v>
      </c>
      <c r="AK1109" s="20">
        <v>0.34760314648450552</v>
      </c>
      <c r="AL1109" s="20">
        <v>0.28756566042274828</v>
      </c>
      <c r="AM1109" s="20">
        <v>0.35905920114253059</v>
      </c>
      <c r="AN1109" s="20">
        <v>0.28143211928051631</v>
      </c>
      <c r="AO1109" s="20">
        <v>0.26470542589849477</v>
      </c>
      <c r="AP1109" s="20">
        <v>0.230107622987481</v>
      </c>
      <c r="AQ1109" s="20">
        <v>0.24761901479849119</v>
      </c>
      <c r="AS1109" s="20">
        <v>0.34105662768203399</v>
      </c>
      <c r="AT1109" s="20">
        <v>0.14077990605121679</v>
      </c>
    </row>
    <row r="1110" spans="2:46" ht="29" x14ac:dyDescent="0.35">
      <c r="B1110" s="19" t="s">
        <v>387</v>
      </c>
      <c r="C1110" s="20">
        <v>0.2152007832864975</v>
      </c>
      <c r="D1110" s="20">
        <v>0.2784804397240333</v>
      </c>
      <c r="E1110" s="20">
        <v>0.2830453935380563</v>
      </c>
      <c r="F1110" s="20">
        <v>0.2300858695907099</v>
      </c>
      <c r="G1110" s="20">
        <v>0.21410749696448181</v>
      </c>
      <c r="H1110" s="20">
        <v>0.2095732522253036</v>
      </c>
      <c r="I1110" s="20">
        <v>0.1106195472329928</v>
      </c>
      <c r="K1110" s="20">
        <v>0.22311662835648161</v>
      </c>
      <c r="L1110" s="20">
        <v>0.20519905243097791</v>
      </c>
      <c r="N1110" s="20">
        <v>0.17476468880965271</v>
      </c>
      <c r="O1110" s="20">
        <v>0.25591027404153499</v>
      </c>
      <c r="P1110" s="20">
        <v>0.24073258377226181</v>
      </c>
      <c r="Q1110" s="20">
        <v>0.2049770743622901</v>
      </c>
      <c r="R1110" s="20">
        <v>0.18971920523619071</v>
      </c>
      <c r="S1110" s="20">
        <v>0.1866613767218307</v>
      </c>
      <c r="T1110" s="20">
        <v>0.24623242605370979</v>
      </c>
      <c r="U1110" s="20">
        <v>0.26456206075227279</v>
      </c>
      <c r="V1110" s="20">
        <v>0.19854727515861059</v>
      </c>
      <c r="W1110" s="20">
        <v>0.20473252336725509</v>
      </c>
      <c r="X1110" s="20">
        <v>0.26671441164628229</v>
      </c>
      <c r="Y1110" s="20">
        <v>0.21092575883642309</v>
      </c>
      <c r="AA1110" s="20">
        <v>0.18179968969835819</v>
      </c>
      <c r="AB1110" s="20">
        <v>0.17627000038176499</v>
      </c>
      <c r="AC1110" s="20">
        <v>0.23884885790824939</v>
      </c>
      <c r="AD1110" s="20">
        <v>0.27150473053665769</v>
      </c>
      <c r="AF1110" s="20">
        <v>0.21469610460616809</v>
      </c>
      <c r="AG1110" s="20">
        <v>0.21506616662076719</v>
      </c>
      <c r="AI1110" s="20">
        <v>0.18289189806823231</v>
      </c>
      <c r="AJ1110" s="20">
        <v>0.16900767693882179</v>
      </c>
      <c r="AK1110" s="20">
        <v>0.22370632613049579</v>
      </c>
      <c r="AL1110" s="20">
        <v>0.26285653357994859</v>
      </c>
      <c r="AM1110" s="20">
        <v>0.21882527650746789</v>
      </c>
      <c r="AN1110" s="20">
        <v>0.21092972758322559</v>
      </c>
      <c r="AO1110" s="20">
        <v>0.25711526406847651</v>
      </c>
      <c r="AP1110" s="20">
        <v>0.22338929439181779</v>
      </c>
      <c r="AQ1110" s="20">
        <v>0.30395551129253368</v>
      </c>
      <c r="AS1110" s="20">
        <v>0.21334381859096549</v>
      </c>
      <c r="AT1110" s="20">
        <v>0.25029220779544992</v>
      </c>
    </row>
    <row r="1111" spans="2:46" x14ac:dyDescent="0.35">
      <c r="B1111" s="19" t="s">
        <v>388</v>
      </c>
      <c r="C1111" s="20">
        <v>6.7027827197677262E-2</v>
      </c>
      <c r="D1111" s="20">
        <v>0.1062436665547758</v>
      </c>
      <c r="E1111" s="20">
        <v>8.2687421717026297E-2</v>
      </c>
      <c r="F1111" s="20">
        <v>6.7395348457035612E-2</v>
      </c>
      <c r="G1111" s="20">
        <v>5.279577756380565E-2</v>
      </c>
      <c r="H1111" s="20">
        <v>6.5379615934441637E-2</v>
      </c>
      <c r="I1111" s="20">
        <v>4.0533337029917627E-2</v>
      </c>
      <c r="K1111" s="20">
        <v>6.5326722644907395E-2</v>
      </c>
      <c r="L1111" s="20">
        <v>6.8961065078467707E-2</v>
      </c>
      <c r="N1111" s="20">
        <v>5.9917145655461773E-2</v>
      </c>
      <c r="O1111" s="20">
        <v>8.5149415908681789E-2</v>
      </c>
      <c r="P1111" s="20">
        <v>3.1687492032061088E-2</v>
      </c>
      <c r="Q1111" s="20">
        <v>3.4035648268470588E-2</v>
      </c>
      <c r="R1111" s="20">
        <v>9.4292894572772776E-2</v>
      </c>
      <c r="S1111" s="20">
        <v>3.1404236880452227E-2</v>
      </c>
      <c r="T1111" s="20">
        <v>4.0388609144925022E-2</v>
      </c>
      <c r="U1111" s="20">
        <v>9.4391879340993967E-2</v>
      </c>
      <c r="V1111" s="20">
        <v>9.3330615683925755E-2</v>
      </c>
      <c r="W1111" s="20">
        <v>6.8794491322260329E-2</v>
      </c>
      <c r="X1111" s="20">
        <v>4.726545650986707E-2</v>
      </c>
      <c r="Y1111" s="20">
        <v>6.833292152117941E-2</v>
      </c>
      <c r="AA1111" s="20">
        <v>5.6061790373100551E-2</v>
      </c>
      <c r="AB1111" s="20">
        <v>6.4498065687607811E-2</v>
      </c>
      <c r="AC1111" s="20">
        <v>7.8244908418948114E-2</v>
      </c>
      <c r="AD1111" s="20">
        <v>7.2051843664790463E-2</v>
      </c>
      <c r="AF1111" s="20">
        <v>6.3613114414945937E-2</v>
      </c>
      <c r="AG1111" s="20">
        <v>8.1660327126228616E-2</v>
      </c>
      <c r="AI1111" s="20">
        <v>3.8294254347269727E-2</v>
      </c>
      <c r="AJ1111" s="20">
        <v>6.351014436617293E-2</v>
      </c>
      <c r="AK1111" s="20">
        <v>7.6460870622889213E-2</v>
      </c>
      <c r="AL1111" s="20">
        <v>5.0775839664472931E-2</v>
      </c>
      <c r="AM1111" s="20">
        <v>7.5398728970321516E-2</v>
      </c>
      <c r="AN1111" s="20">
        <v>5.1245410837868377E-2</v>
      </c>
      <c r="AO1111" s="20">
        <v>8.6065197812452254E-2</v>
      </c>
      <c r="AP1111" s="20">
        <v>6.6528055484713855E-2</v>
      </c>
      <c r="AQ1111" s="20">
        <v>0.1124202709015439</v>
      </c>
      <c r="AS1111" s="20">
        <v>6.2924001281976102E-2</v>
      </c>
      <c r="AT1111" s="20">
        <v>0.14457862698681839</v>
      </c>
    </row>
    <row r="1112" spans="2:46" x14ac:dyDescent="0.35">
      <c r="B1112" s="19" t="s">
        <v>389</v>
      </c>
      <c r="C1112" s="20">
        <v>4.1608173993397481E-2</v>
      </c>
      <c r="D1112" s="20">
        <v>5.5787039434254379E-2</v>
      </c>
      <c r="E1112" s="20">
        <v>7.2686790282874642E-2</v>
      </c>
      <c r="F1112" s="20">
        <v>3.812013984501491E-2</v>
      </c>
      <c r="G1112" s="20">
        <v>3.69673552968144E-2</v>
      </c>
      <c r="H1112" s="20">
        <v>3.1354588137652087E-2</v>
      </c>
      <c r="I1112" s="20">
        <v>2.0446836593851742E-2</v>
      </c>
      <c r="K1112" s="20">
        <v>4.337335749618975E-2</v>
      </c>
      <c r="L1112" s="20">
        <v>4.0053595466840113E-2</v>
      </c>
      <c r="N1112" s="20">
        <v>5.32989370330611E-2</v>
      </c>
      <c r="O1112" s="20">
        <v>7.1987371513398943E-2</v>
      </c>
      <c r="P1112" s="20">
        <v>3.5474280421055722E-2</v>
      </c>
      <c r="Q1112" s="20">
        <v>1.8726885716652038E-2</v>
      </c>
      <c r="R1112" s="20">
        <v>3.8709686366337322E-2</v>
      </c>
      <c r="S1112" s="20">
        <v>2.8441041118420218E-2</v>
      </c>
      <c r="T1112" s="20">
        <v>3.8387037384062739E-2</v>
      </c>
      <c r="U1112" s="20">
        <v>4.0466336522461323E-2</v>
      </c>
      <c r="V1112" s="20">
        <v>5.9145163080973243E-2</v>
      </c>
      <c r="W1112" s="20">
        <v>5.3726100245337922E-2</v>
      </c>
      <c r="X1112" s="20">
        <v>3.399384595258588E-2</v>
      </c>
      <c r="Y1112" s="20">
        <v>1.4283603005629329E-2</v>
      </c>
      <c r="AA1112" s="20">
        <v>3.2936037177462157E-2</v>
      </c>
      <c r="AB1112" s="20">
        <v>3.5040931690676319E-2</v>
      </c>
      <c r="AC1112" s="20">
        <v>5.0759520101045098E-2</v>
      </c>
      <c r="AD1112" s="20">
        <v>5.001020469294843E-2</v>
      </c>
      <c r="AF1112" s="20">
        <v>3.6914583243419001E-2</v>
      </c>
      <c r="AG1112" s="20">
        <v>6.0689211063322507E-2</v>
      </c>
      <c r="AI1112" s="20">
        <v>3.5583853392880477E-2</v>
      </c>
      <c r="AJ1112" s="20">
        <v>3.9272527721365212E-2</v>
      </c>
      <c r="AK1112" s="20">
        <v>2.1485039185799949E-2</v>
      </c>
      <c r="AL1112" s="20">
        <v>5.4724693862284693E-2</v>
      </c>
      <c r="AM1112" s="20">
        <v>3.572822641168507E-2</v>
      </c>
      <c r="AN1112" s="20">
        <v>4.9857294805183437E-2</v>
      </c>
      <c r="AO1112" s="20">
        <v>5.484959179385205E-2</v>
      </c>
      <c r="AP1112" s="20">
        <v>5.8915767759196519E-2</v>
      </c>
      <c r="AQ1112" s="20">
        <v>4.1614140876965328E-2</v>
      </c>
      <c r="AS1112" s="20">
        <v>3.8036387664296463E-2</v>
      </c>
      <c r="AT1112" s="20">
        <v>0.109104917809437</v>
      </c>
    </row>
    <row r="1113" spans="2:46" x14ac:dyDescent="0.35">
      <c r="B1113" s="19" t="s">
        <v>197</v>
      </c>
      <c r="C1113" s="20">
        <v>5.2229322241404072E-2</v>
      </c>
      <c r="D1113" s="20">
        <v>7.425093335990493E-2</v>
      </c>
      <c r="E1113" s="20">
        <v>1.863050320350542E-2</v>
      </c>
      <c r="F1113" s="20">
        <v>5.7616947309434272E-2</v>
      </c>
      <c r="G1113" s="20">
        <v>5.5319836482175602E-2</v>
      </c>
      <c r="H1113" s="20">
        <v>3.6322820760008312E-2</v>
      </c>
      <c r="I1113" s="20">
        <v>6.8545727060787529E-2</v>
      </c>
      <c r="K1113" s="20">
        <v>3.3058361629843817E-2</v>
      </c>
      <c r="L1113" s="20">
        <v>7.1160477811840206E-2</v>
      </c>
      <c r="N1113" s="20">
        <v>3.1654808224070158E-2</v>
      </c>
      <c r="O1113" s="20">
        <v>6.2156352037514073E-2</v>
      </c>
      <c r="P1113" s="20">
        <v>5.3951164343682093E-2</v>
      </c>
      <c r="Q1113" s="20">
        <v>0.11377916566767129</v>
      </c>
      <c r="R1113" s="20">
        <v>3.8491464566750018E-2</v>
      </c>
      <c r="S1113" s="20">
        <v>0.1014136789627553</v>
      </c>
      <c r="T1113" s="20">
        <v>7.2774721288636046E-2</v>
      </c>
      <c r="U1113" s="20">
        <v>2.571111514222647E-2</v>
      </c>
      <c r="V1113" s="20">
        <v>5.6373466181184523E-2</v>
      </c>
      <c r="W1113" s="20">
        <v>4.3902985367830147E-2</v>
      </c>
      <c r="X1113" s="20">
        <v>4.4881379150867207E-2</v>
      </c>
      <c r="Y1113" s="20">
        <v>3.6760043503552067E-2</v>
      </c>
      <c r="AA1113" s="20">
        <v>2.481945777805589E-2</v>
      </c>
      <c r="AB1113" s="20">
        <v>6.0223677022306847E-2</v>
      </c>
      <c r="AC1113" s="20">
        <v>4.9451596796163469E-2</v>
      </c>
      <c r="AD1113" s="20">
        <v>7.6274149838763849E-2</v>
      </c>
      <c r="AF1113" s="20">
        <v>5.4672469227607261E-2</v>
      </c>
      <c r="AG1113" s="20">
        <v>4.1096755779789128E-2</v>
      </c>
      <c r="AI1113" s="20">
        <v>3.1507735588906453E-2</v>
      </c>
      <c r="AJ1113" s="20">
        <v>3.6029136991780022E-2</v>
      </c>
      <c r="AK1113" s="20">
        <v>5.2516789179662238E-2</v>
      </c>
      <c r="AL1113" s="20">
        <v>2.6974862359776822E-2</v>
      </c>
      <c r="AM1113" s="20">
        <v>3.6277906305432248E-2</v>
      </c>
      <c r="AN1113" s="20">
        <v>4.9580284206586479E-2</v>
      </c>
      <c r="AO1113" s="20">
        <v>0.118955023396268</v>
      </c>
      <c r="AP1113" s="20">
        <v>0.1497335542339738</v>
      </c>
      <c r="AQ1113" s="20">
        <v>3.715953364478132E-2</v>
      </c>
      <c r="AS1113" s="20">
        <v>4.0691315850521118E-2</v>
      </c>
      <c r="AT1113" s="20">
        <v>0.27026528233458841</v>
      </c>
    </row>
    <row r="1115" spans="2:46" ht="101.5" x14ac:dyDescent="0.35">
      <c r="B1115" s="17" t="s">
        <v>396</v>
      </c>
    </row>
    <row r="1116" spans="2:46" x14ac:dyDescent="0.35">
      <c r="B1116" s="18" t="s">
        <v>16</v>
      </c>
    </row>
    <row r="1117" spans="2:46" x14ac:dyDescent="0.35">
      <c r="B1117" s="19" t="s">
        <v>385</v>
      </c>
      <c r="C1117" s="20">
        <v>0.40045632555588417</v>
      </c>
      <c r="D1117" s="20">
        <v>0.22737467029087111</v>
      </c>
      <c r="E1117" s="20">
        <v>0.32011243834630537</v>
      </c>
      <c r="F1117" s="20">
        <v>0.35141601614568729</v>
      </c>
      <c r="G1117" s="20">
        <v>0.39141865477888749</v>
      </c>
      <c r="H1117" s="20">
        <v>0.52119171358575378</v>
      </c>
      <c r="I1117" s="20">
        <v>0.54716640103691438</v>
      </c>
      <c r="K1117" s="20">
        <v>0.36883317973143442</v>
      </c>
      <c r="L1117" s="20">
        <v>0.43196560495425079</v>
      </c>
      <c r="N1117" s="20">
        <v>0.39397604606042452</v>
      </c>
      <c r="O1117" s="20">
        <v>0.31092845635673799</v>
      </c>
      <c r="P1117" s="20">
        <v>0.44483072280309088</v>
      </c>
      <c r="Q1117" s="20">
        <v>0.40149830551693938</v>
      </c>
      <c r="R1117" s="20">
        <v>0.42977421391780801</v>
      </c>
      <c r="S1117" s="20">
        <v>0.39801476486548099</v>
      </c>
      <c r="T1117" s="20">
        <v>0.41245641307116709</v>
      </c>
      <c r="U1117" s="20">
        <v>0.31767219554555992</v>
      </c>
      <c r="V1117" s="20">
        <v>0.3440972205691083</v>
      </c>
      <c r="W1117" s="20">
        <v>0.46641370572698232</v>
      </c>
      <c r="X1117" s="20">
        <v>0.45281066981746482</v>
      </c>
      <c r="Y1117" s="20">
        <v>0.39683693610522131</v>
      </c>
      <c r="AA1117" s="20">
        <v>0.46632820172071038</v>
      </c>
      <c r="AB1117" s="20">
        <v>0.47389489773154969</v>
      </c>
      <c r="AC1117" s="20">
        <v>0.34885825858650438</v>
      </c>
      <c r="AD1117" s="20">
        <v>0.29846537883189711</v>
      </c>
      <c r="AF1117" s="20">
        <v>0.41762623465689608</v>
      </c>
      <c r="AG1117" s="20">
        <v>0.33070146730588068</v>
      </c>
      <c r="AI1117" s="20">
        <v>0.43876859985872713</v>
      </c>
      <c r="AJ1117" s="20">
        <v>0.43208409669430708</v>
      </c>
      <c r="AK1117" s="20">
        <v>0.46279638221514258</v>
      </c>
      <c r="AL1117" s="20">
        <v>0.37983560146743578</v>
      </c>
      <c r="AM1117" s="20">
        <v>0.40426919067875289</v>
      </c>
      <c r="AN1117" s="20">
        <v>0.35961202513527629</v>
      </c>
      <c r="AO1117" s="20">
        <v>0.29482883506231389</v>
      </c>
      <c r="AP1117" s="20">
        <v>0.37862558844802402</v>
      </c>
      <c r="AQ1117" s="20">
        <v>0.3308046793965565</v>
      </c>
      <c r="AS1117" s="20">
        <v>0.41497066194805071</v>
      </c>
      <c r="AT1117" s="20">
        <v>0.12617607616357371</v>
      </c>
    </row>
    <row r="1118" spans="2:46" x14ac:dyDescent="0.35">
      <c r="B1118" s="19" t="s">
        <v>386</v>
      </c>
      <c r="C1118" s="20">
        <v>0.22838148598117011</v>
      </c>
      <c r="D1118" s="20">
        <v>0.26212993532366491</v>
      </c>
      <c r="E1118" s="20">
        <v>0.25891682928948828</v>
      </c>
      <c r="F1118" s="20">
        <v>0.18408760554336509</v>
      </c>
      <c r="G1118" s="20">
        <v>0.25129131599863108</v>
      </c>
      <c r="H1118" s="20">
        <v>0.18996798531430911</v>
      </c>
      <c r="I1118" s="20">
        <v>0.22432845984578359</v>
      </c>
      <c r="K1118" s="20">
        <v>0.25314367250313752</v>
      </c>
      <c r="L1118" s="20">
        <v>0.20310050184901141</v>
      </c>
      <c r="N1118" s="20">
        <v>0.19482068738578931</v>
      </c>
      <c r="O1118" s="20">
        <v>0.21096651129987279</v>
      </c>
      <c r="P1118" s="20">
        <v>0.1992221690293591</v>
      </c>
      <c r="Q1118" s="20">
        <v>0.2055588710900341</v>
      </c>
      <c r="R1118" s="20">
        <v>0.2377505216470682</v>
      </c>
      <c r="S1118" s="20">
        <v>0.20266803769025379</v>
      </c>
      <c r="T1118" s="20">
        <v>0.2321623990096435</v>
      </c>
      <c r="U1118" s="20">
        <v>0.25545806396140369</v>
      </c>
      <c r="V1118" s="20">
        <v>0.23921397607513231</v>
      </c>
      <c r="W1118" s="20">
        <v>0.23593391507893749</v>
      </c>
      <c r="X1118" s="20">
        <v>0.19012931839342859</v>
      </c>
      <c r="Y1118" s="20">
        <v>0.28168101379987009</v>
      </c>
      <c r="AA1118" s="20">
        <v>0.25199478504258871</v>
      </c>
      <c r="AB1118" s="20">
        <v>0.20273418704193011</v>
      </c>
      <c r="AC1118" s="20">
        <v>0.24537950864784719</v>
      </c>
      <c r="AD1118" s="20">
        <v>0.21531909616144729</v>
      </c>
      <c r="AF1118" s="20">
        <v>0.21868979604432431</v>
      </c>
      <c r="AG1118" s="20">
        <v>0.26357133426213358</v>
      </c>
      <c r="AI1118" s="20">
        <v>0.27281007676828128</v>
      </c>
      <c r="AJ1118" s="20">
        <v>0.24376413476903919</v>
      </c>
      <c r="AK1118" s="20">
        <v>0.2039808481870157</v>
      </c>
      <c r="AL1118" s="20">
        <v>0.21482545834652561</v>
      </c>
      <c r="AM1118" s="20">
        <v>0.23398721056502619</v>
      </c>
      <c r="AN1118" s="20">
        <v>0.18780462555780711</v>
      </c>
      <c r="AO1118" s="20">
        <v>0.1807687821149761</v>
      </c>
      <c r="AP1118" s="20">
        <v>0.17517978986631</v>
      </c>
      <c r="AQ1118" s="20">
        <v>0.24686610170171619</v>
      </c>
      <c r="AS1118" s="20">
        <v>0.2333384807600658</v>
      </c>
      <c r="AT1118" s="20">
        <v>0.1347081875639094</v>
      </c>
    </row>
    <row r="1119" spans="2:46" ht="29" x14ac:dyDescent="0.35">
      <c r="B1119" s="19" t="s">
        <v>387</v>
      </c>
      <c r="C1119" s="20">
        <v>0.16789310860577461</v>
      </c>
      <c r="D1119" s="20">
        <v>0.24238495814622721</v>
      </c>
      <c r="E1119" s="20">
        <v>0.20271846070364929</v>
      </c>
      <c r="F1119" s="20">
        <v>0.1929866018839751</v>
      </c>
      <c r="G1119" s="20">
        <v>0.15355950109496319</v>
      </c>
      <c r="H1119" s="20">
        <v>0.1409471991921401</v>
      </c>
      <c r="I1119" s="20">
        <v>9.9304458766256695E-2</v>
      </c>
      <c r="K1119" s="20">
        <v>0.18727231521280099</v>
      </c>
      <c r="L1119" s="20">
        <v>0.14861608862578471</v>
      </c>
      <c r="N1119" s="20">
        <v>0.19786001746485171</v>
      </c>
      <c r="O1119" s="20">
        <v>0.16420723795070841</v>
      </c>
      <c r="P1119" s="20">
        <v>0.16562027164124901</v>
      </c>
      <c r="Q1119" s="20">
        <v>0.20371388832853099</v>
      </c>
      <c r="R1119" s="20">
        <v>0.12929486340634519</v>
      </c>
      <c r="S1119" s="20">
        <v>0.1955184573940473</v>
      </c>
      <c r="T1119" s="20">
        <v>0.16557082059381739</v>
      </c>
      <c r="U1119" s="20">
        <v>0.2034128618947392</v>
      </c>
      <c r="V1119" s="20">
        <v>0.17815283670518661</v>
      </c>
      <c r="W1119" s="20">
        <v>0.13737048113934819</v>
      </c>
      <c r="X1119" s="20">
        <v>0.17542091960660799</v>
      </c>
      <c r="Y1119" s="20">
        <v>0.13498155045075341</v>
      </c>
      <c r="AA1119" s="20">
        <v>0.14308130237763131</v>
      </c>
      <c r="AB1119" s="20">
        <v>0.14245534045943081</v>
      </c>
      <c r="AC1119" s="20">
        <v>0.19407255033362891</v>
      </c>
      <c r="AD1119" s="20">
        <v>0.19678834288976241</v>
      </c>
      <c r="AF1119" s="20">
        <v>0.16870411136947519</v>
      </c>
      <c r="AG1119" s="20">
        <v>0.16610952571799731</v>
      </c>
      <c r="AI1119" s="20">
        <v>0.14712417498729449</v>
      </c>
      <c r="AJ1119" s="20">
        <v>0.1698604481297567</v>
      </c>
      <c r="AK1119" s="20">
        <v>0.16915269922369869</v>
      </c>
      <c r="AL1119" s="20">
        <v>0.19901245577044971</v>
      </c>
      <c r="AM1119" s="20">
        <v>0.15693350184000721</v>
      </c>
      <c r="AN1119" s="20">
        <v>0.22556773289207671</v>
      </c>
      <c r="AO1119" s="20">
        <v>0.16349870205859701</v>
      </c>
      <c r="AP1119" s="20">
        <v>0.16257849214515041</v>
      </c>
      <c r="AQ1119" s="20">
        <v>0.18387342887487509</v>
      </c>
      <c r="AS1119" s="20">
        <v>0.16477124451855429</v>
      </c>
      <c r="AT1119" s="20">
        <v>0.22688758394905059</v>
      </c>
    </row>
    <row r="1120" spans="2:46" x14ac:dyDescent="0.35">
      <c r="B1120" s="19" t="s">
        <v>388</v>
      </c>
      <c r="C1120" s="20">
        <v>9.4741496073151604E-2</v>
      </c>
      <c r="D1120" s="20">
        <v>0.15921632976375519</v>
      </c>
      <c r="E1120" s="20">
        <v>0.12821640542154961</v>
      </c>
      <c r="F1120" s="20">
        <v>0.12877200432712971</v>
      </c>
      <c r="G1120" s="20">
        <v>7.0800368429420751E-2</v>
      </c>
      <c r="H1120" s="20">
        <v>6.6058801729978411E-2</v>
      </c>
      <c r="I1120" s="20">
        <v>3.5609915819014473E-2</v>
      </c>
      <c r="K1120" s="20">
        <v>0.10278953606838941</v>
      </c>
      <c r="L1120" s="20">
        <v>8.7267975188318317E-2</v>
      </c>
      <c r="N1120" s="20">
        <v>0.1138005716226361</v>
      </c>
      <c r="O1120" s="20">
        <v>0.15204422851003649</v>
      </c>
      <c r="P1120" s="20">
        <v>8.4141885280583681E-2</v>
      </c>
      <c r="Q1120" s="20">
        <v>7.8367172330131768E-2</v>
      </c>
      <c r="R1120" s="20">
        <v>0.11201212341739</v>
      </c>
      <c r="S1120" s="20">
        <v>8.1914087343521069E-2</v>
      </c>
      <c r="T1120" s="20">
        <v>6.6627581113019099E-2</v>
      </c>
      <c r="U1120" s="20">
        <v>0.11649496448109781</v>
      </c>
      <c r="V1120" s="20">
        <v>0.10427109295309769</v>
      </c>
      <c r="W1120" s="20">
        <v>8.1351738659810907E-2</v>
      </c>
      <c r="X1120" s="20">
        <v>7.6199356114799777E-2</v>
      </c>
      <c r="Y1120" s="20">
        <v>8.1373039731935909E-2</v>
      </c>
      <c r="AA1120" s="20">
        <v>7.4246106354292074E-2</v>
      </c>
      <c r="AB1120" s="20">
        <v>7.4225347057517918E-2</v>
      </c>
      <c r="AC1120" s="20">
        <v>0.1180754827923801</v>
      </c>
      <c r="AD1120" s="20">
        <v>0.117477098058184</v>
      </c>
      <c r="AF1120" s="20">
        <v>8.8788853149999153E-2</v>
      </c>
      <c r="AG1120" s="20">
        <v>0.11979803098236649</v>
      </c>
      <c r="AI1120" s="20">
        <v>7.1843039128075284E-2</v>
      </c>
      <c r="AJ1120" s="20">
        <v>7.294762329877566E-2</v>
      </c>
      <c r="AK1120" s="20">
        <v>9.137174342340694E-2</v>
      </c>
      <c r="AL1120" s="20">
        <v>0.1094942152419676</v>
      </c>
      <c r="AM1120" s="20">
        <v>0.1044258852614068</v>
      </c>
      <c r="AN1120" s="20">
        <v>0.1045446072596917</v>
      </c>
      <c r="AO1120" s="20">
        <v>0.1288988245058296</v>
      </c>
      <c r="AP1120" s="20">
        <v>9.2483445630534428E-2</v>
      </c>
      <c r="AQ1120" s="20">
        <v>0.13065440483501911</v>
      </c>
      <c r="AS1120" s="20">
        <v>9.2937084923573318E-2</v>
      </c>
      <c r="AT1120" s="20">
        <v>0.12883980596072631</v>
      </c>
    </row>
    <row r="1121" spans="2:46" x14ac:dyDescent="0.35">
      <c r="B1121" s="19" t="s">
        <v>389</v>
      </c>
      <c r="C1121" s="20">
        <v>6.0086819321526257E-2</v>
      </c>
      <c r="D1121" s="20">
        <v>6.4189246630039942E-2</v>
      </c>
      <c r="E1121" s="20">
        <v>5.0689932456450017E-2</v>
      </c>
      <c r="F1121" s="20">
        <v>7.4418031836367055E-2</v>
      </c>
      <c r="G1121" s="20">
        <v>7.4667565116474668E-2</v>
      </c>
      <c r="H1121" s="20">
        <v>6.0414481413184409E-2</v>
      </c>
      <c r="I1121" s="20">
        <v>4.1288372317656988E-2</v>
      </c>
      <c r="K1121" s="20">
        <v>5.364018855566334E-2</v>
      </c>
      <c r="L1121" s="20">
        <v>6.6625521446842556E-2</v>
      </c>
      <c r="N1121" s="20">
        <v>7.8997260834617486E-2</v>
      </c>
      <c r="O1121" s="20">
        <v>5.8300311671887109E-2</v>
      </c>
      <c r="P1121" s="20">
        <v>5.4064841112960491E-2</v>
      </c>
      <c r="Q1121" s="20">
        <v>4.3615396846777767E-2</v>
      </c>
      <c r="R1121" s="20">
        <v>6.9507885953708437E-2</v>
      </c>
      <c r="S1121" s="20">
        <v>4.2661775752108833E-2</v>
      </c>
      <c r="T1121" s="20">
        <v>5.7371533194429329E-2</v>
      </c>
      <c r="U1121" s="20">
        <v>6.1311613859115363E-2</v>
      </c>
      <c r="V1121" s="20">
        <v>8.3761903000475091E-2</v>
      </c>
      <c r="W1121" s="20">
        <v>4.5856987623278431E-2</v>
      </c>
      <c r="X1121" s="20">
        <v>5.0901350502645007E-2</v>
      </c>
      <c r="Y1121" s="20">
        <v>4.927793467311517E-2</v>
      </c>
      <c r="AA1121" s="20">
        <v>4.256428085340324E-2</v>
      </c>
      <c r="AB1121" s="20">
        <v>6.0699155488415833E-2</v>
      </c>
      <c r="AC1121" s="20">
        <v>5.085709684310042E-2</v>
      </c>
      <c r="AD1121" s="20">
        <v>8.6878319147581359E-2</v>
      </c>
      <c r="AF1121" s="20">
        <v>5.9441967236206587E-2</v>
      </c>
      <c r="AG1121" s="20">
        <v>6.3818546417877417E-2</v>
      </c>
      <c r="AI1121" s="20">
        <v>4.1942069649542238E-2</v>
      </c>
      <c r="AJ1121" s="20">
        <v>5.1259679156267182E-2</v>
      </c>
      <c r="AK1121" s="20">
        <v>2.6500141864424009E-2</v>
      </c>
      <c r="AL1121" s="20">
        <v>5.9313098724980987E-2</v>
      </c>
      <c r="AM1121" s="20">
        <v>7.2691222183134119E-2</v>
      </c>
      <c r="AN1121" s="20">
        <v>0.10594656433427441</v>
      </c>
      <c r="AO1121" s="20">
        <v>0.109782747865127</v>
      </c>
      <c r="AP1121" s="20">
        <v>5.4411291811021181E-2</v>
      </c>
      <c r="AQ1121" s="20">
        <v>5.177331361716378E-2</v>
      </c>
      <c r="AS1121" s="20">
        <v>5.769050564496804E-2</v>
      </c>
      <c r="AT1121" s="20">
        <v>0.10537042685754321</v>
      </c>
    </row>
    <row r="1122" spans="2:46" x14ac:dyDescent="0.35">
      <c r="B1122" s="19" t="s">
        <v>197</v>
      </c>
      <c r="C1122" s="20">
        <v>4.844076446249327E-2</v>
      </c>
      <c r="D1122" s="20">
        <v>4.4704859845441647E-2</v>
      </c>
      <c r="E1122" s="20">
        <v>3.9345933782557449E-2</v>
      </c>
      <c r="F1122" s="20">
        <v>6.8319740263475606E-2</v>
      </c>
      <c r="G1122" s="20">
        <v>5.8262594581622848E-2</v>
      </c>
      <c r="H1122" s="20">
        <v>2.141981876463438E-2</v>
      </c>
      <c r="I1122" s="20">
        <v>5.2302392214373869E-2</v>
      </c>
      <c r="K1122" s="20">
        <v>3.4321107928574457E-2</v>
      </c>
      <c r="L1122" s="20">
        <v>6.2424307935792157E-2</v>
      </c>
      <c r="N1122" s="20">
        <v>2.0545416631680941E-2</v>
      </c>
      <c r="O1122" s="20">
        <v>0.10355325421075701</v>
      </c>
      <c r="P1122" s="20">
        <v>5.2120110132756463E-2</v>
      </c>
      <c r="Q1122" s="20">
        <v>6.7246365887586007E-2</v>
      </c>
      <c r="R1122" s="20">
        <v>2.1660391657680241E-2</v>
      </c>
      <c r="S1122" s="20">
        <v>7.9222876954588003E-2</v>
      </c>
      <c r="T1122" s="20">
        <v>6.5811253017923746E-2</v>
      </c>
      <c r="U1122" s="20">
        <v>4.5650300258084191E-2</v>
      </c>
      <c r="V1122" s="20">
        <v>5.0502970696999709E-2</v>
      </c>
      <c r="W1122" s="20">
        <v>3.3073171771642762E-2</v>
      </c>
      <c r="X1122" s="20">
        <v>5.4538385565053728E-2</v>
      </c>
      <c r="Y1122" s="20">
        <v>5.5849525239103942E-2</v>
      </c>
      <c r="AA1122" s="20">
        <v>2.178532365137428E-2</v>
      </c>
      <c r="AB1122" s="20">
        <v>4.5991072221155553E-2</v>
      </c>
      <c r="AC1122" s="20">
        <v>4.2757102796539083E-2</v>
      </c>
      <c r="AD1122" s="20">
        <v>8.5071764911127792E-2</v>
      </c>
      <c r="AF1122" s="20">
        <v>4.6749037543098643E-2</v>
      </c>
      <c r="AG1122" s="20">
        <v>5.6001095313744517E-2</v>
      </c>
      <c r="AI1122" s="20">
        <v>2.751203960807953E-2</v>
      </c>
      <c r="AJ1122" s="20">
        <v>3.0084017951854111E-2</v>
      </c>
      <c r="AK1122" s="20">
        <v>4.6198185086311988E-2</v>
      </c>
      <c r="AL1122" s="20">
        <v>3.7519170448640358E-2</v>
      </c>
      <c r="AM1122" s="20">
        <v>2.7692989471672692E-2</v>
      </c>
      <c r="AN1122" s="20">
        <v>1.6524444820873719E-2</v>
      </c>
      <c r="AO1122" s="20">
        <v>0.1222221083931566</v>
      </c>
      <c r="AP1122" s="20">
        <v>0.13672139209895989</v>
      </c>
      <c r="AQ1122" s="20">
        <v>5.6028071574669137E-2</v>
      </c>
      <c r="AS1122" s="20">
        <v>3.6292022204787847E-2</v>
      </c>
      <c r="AT1122" s="20">
        <v>0.27801791950519672</v>
      </c>
    </row>
    <row r="1124" spans="2:46" ht="116" x14ac:dyDescent="0.35">
      <c r="B1124" s="17" t="s">
        <v>397</v>
      </c>
    </row>
    <row r="1125" spans="2:46" x14ac:dyDescent="0.35">
      <c r="B1125" s="18" t="s">
        <v>16</v>
      </c>
    </row>
    <row r="1126" spans="2:46" x14ac:dyDescent="0.35">
      <c r="B1126" s="19" t="s">
        <v>385</v>
      </c>
      <c r="C1126" s="20">
        <v>0.48988538891420219</v>
      </c>
      <c r="D1126" s="20">
        <v>0.29022897627473371</v>
      </c>
      <c r="E1126" s="20">
        <v>0.41353571041719128</v>
      </c>
      <c r="F1126" s="20">
        <v>0.4622314262314598</v>
      </c>
      <c r="G1126" s="20">
        <v>0.51279001271368174</v>
      </c>
      <c r="H1126" s="20">
        <v>0.5759104928528429</v>
      </c>
      <c r="I1126" s="20">
        <v>0.63109134385501053</v>
      </c>
      <c r="K1126" s="20">
        <v>0.46760449104504759</v>
      </c>
      <c r="L1126" s="20">
        <v>0.51068432537856523</v>
      </c>
      <c r="N1126" s="20">
        <v>0.50071849023487969</v>
      </c>
      <c r="O1126" s="20">
        <v>0.47930795399127391</v>
      </c>
      <c r="P1126" s="20">
        <v>0.49709840608683542</v>
      </c>
      <c r="Q1126" s="20">
        <v>0.46770970589288718</v>
      </c>
      <c r="R1126" s="20">
        <v>0.48609639078560601</v>
      </c>
      <c r="S1126" s="20">
        <v>0.5448568071922979</v>
      </c>
      <c r="T1126" s="20">
        <v>0.46671603022934333</v>
      </c>
      <c r="U1126" s="20">
        <v>0.4459572377819554</v>
      </c>
      <c r="V1126" s="20">
        <v>0.41637734863955428</v>
      </c>
      <c r="W1126" s="20">
        <v>0.56443382218707461</v>
      </c>
      <c r="X1126" s="20">
        <v>0.5062419112206562</v>
      </c>
      <c r="Y1126" s="20">
        <v>0.49781198477889699</v>
      </c>
      <c r="AA1126" s="20">
        <v>0.55193729558804816</v>
      </c>
      <c r="AB1126" s="20">
        <v>0.54579854904303804</v>
      </c>
      <c r="AC1126" s="20">
        <v>0.43821957004057832</v>
      </c>
      <c r="AD1126" s="20">
        <v>0.40936404585328973</v>
      </c>
      <c r="AF1126" s="20">
        <v>0.5061637434555265</v>
      </c>
      <c r="AG1126" s="20">
        <v>0.42541966913239321</v>
      </c>
      <c r="AI1126" s="20">
        <v>0.52305431981681627</v>
      </c>
      <c r="AJ1126" s="20">
        <v>0.51259425115534496</v>
      </c>
      <c r="AK1126" s="20">
        <v>0.53189808107330983</v>
      </c>
      <c r="AL1126" s="20">
        <v>0.51471055268537991</v>
      </c>
      <c r="AM1126" s="20">
        <v>0.4713017577290069</v>
      </c>
      <c r="AN1126" s="20">
        <v>0.46848979528409651</v>
      </c>
      <c r="AO1126" s="20">
        <v>0.43052443644455141</v>
      </c>
      <c r="AP1126" s="20">
        <v>0.45785191505866868</v>
      </c>
      <c r="AQ1126" s="20">
        <v>0.4434927232623625</v>
      </c>
      <c r="AS1126" s="20">
        <v>0.50760774642319051</v>
      </c>
      <c r="AT1126" s="20">
        <v>0.1549825379641237</v>
      </c>
    </row>
    <row r="1127" spans="2:46" x14ac:dyDescent="0.35">
      <c r="B1127" s="19" t="s">
        <v>386</v>
      </c>
      <c r="C1127" s="20">
        <v>0.21869058322259929</v>
      </c>
      <c r="D1127" s="20">
        <v>0.27105022267659762</v>
      </c>
      <c r="E1127" s="20">
        <v>0.25374785881095041</v>
      </c>
      <c r="F1127" s="20">
        <v>0.2273910347641846</v>
      </c>
      <c r="G1127" s="20">
        <v>0.23081854830191931</v>
      </c>
      <c r="H1127" s="20">
        <v>0.17823971506439881</v>
      </c>
      <c r="I1127" s="20">
        <v>0.16560646269588991</v>
      </c>
      <c r="K1127" s="20">
        <v>0.23503400818556969</v>
      </c>
      <c r="L1127" s="20">
        <v>0.20250552421024329</v>
      </c>
      <c r="N1127" s="20">
        <v>0.23893421764235739</v>
      </c>
      <c r="O1127" s="20">
        <v>0.2410248054601194</v>
      </c>
      <c r="P1127" s="20">
        <v>0.19581605356205861</v>
      </c>
      <c r="Q1127" s="20">
        <v>0.21545351401416241</v>
      </c>
      <c r="R1127" s="20">
        <v>0.25701941410873308</v>
      </c>
      <c r="S1127" s="20">
        <v>0.14887266374039809</v>
      </c>
      <c r="T1127" s="20">
        <v>0.21748512788104679</v>
      </c>
      <c r="U1127" s="20">
        <v>0.23194771576777651</v>
      </c>
      <c r="V1127" s="20">
        <v>0.23350035685952131</v>
      </c>
      <c r="W1127" s="20">
        <v>0.19930773456366249</v>
      </c>
      <c r="X1127" s="20">
        <v>0.20746372748687941</v>
      </c>
      <c r="Y1127" s="20">
        <v>0.22329246982115261</v>
      </c>
      <c r="AA1127" s="20">
        <v>0.23780455300431219</v>
      </c>
      <c r="AB1127" s="20">
        <v>0.1987359606001812</v>
      </c>
      <c r="AC1127" s="20">
        <v>0.21001656279633199</v>
      </c>
      <c r="AD1127" s="20">
        <v>0.22628197017638971</v>
      </c>
      <c r="AF1127" s="20">
        <v>0.20533175853686531</v>
      </c>
      <c r="AG1127" s="20">
        <v>0.26857437048600957</v>
      </c>
      <c r="AI1127" s="20">
        <v>0.23965357686240049</v>
      </c>
      <c r="AJ1127" s="20">
        <v>0.258706953146568</v>
      </c>
      <c r="AK1127" s="20">
        <v>0.22587365416051111</v>
      </c>
      <c r="AL1127" s="20">
        <v>0.19312278902708579</v>
      </c>
      <c r="AM1127" s="20">
        <v>0.2274036142859634</v>
      </c>
      <c r="AN1127" s="20">
        <v>0.27519297327162823</v>
      </c>
      <c r="AO1127" s="20">
        <v>0.16793406372939679</v>
      </c>
      <c r="AP1127" s="20">
        <v>0.14374129403825189</v>
      </c>
      <c r="AQ1127" s="20">
        <v>0.16470072239147721</v>
      </c>
      <c r="AS1127" s="20">
        <v>0.2235708861953378</v>
      </c>
      <c r="AT1127" s="20">
        <v>0.12646654484388381</v>
      </c>
    </row>
    <row r="1128" spans="2:46" ht="29" x14ac:dyDescent="0.35">
      <c r="B1128" s="19" t="s">
        <v>387</v>
      </c>
      <c r="C1128" s="20">
        <v>0.15186353715029419</v>
      </c>
      <c r="D1128" s="20">
        <v>0.23609818601505769</v>
      </c>
      <c r="E1128" s="20">
        <v>0.19064433213454321</v>
      </c>
      <c r="F1128" s="20">
        <v>0.16188736923979291</v>
      </c>
      <c r="G1128" s="20">
        <v>0.1383518652973085</v>
      </c>
      <c r="H1128" s="20">
        <v>0.12966014074711429</v>
      </c>
      <c r="I1128" s="20">
        <v>8.1975436024306847E-2</v>
      </c>
      <c r="K1128" s="20">
        <v>0.1664089649674052</v>
      </c>
      <c r="L1128" s="20">
        <v>0.1382778002105044</v>
      </c>
      <c r="N1128" s="20">
        <v>0.1515887800520242</v>
      </c>
      <c r="O1128" s="20">
        <v>0.17682102337047931</v>
      </c>
      <c r="P1128" s="20">
        <v>0.13434326388533849</v>
      </c>
      <c r="Q1128" s="20">
        <v>0.1675831759298371</v>
      </c>
      <c r="R1128" s="20">
        <v>0.15814820287995729</v>
      </c>
      <c r="S1128" s="20">
        <v>0.16161286769851491</v>
      </c>
      <c r="T1128" s="20">
        <v>0.17629859516199339</v>
      </c>
      <c r="U1128" s="20">
        <v>0.15360288938548369</v>
      </c>
      <c r="V1128" s="20">
        <v>0.17149411806308459</v>
      </c>
      <c r="W1128" s="20">
        <v>0.1206064485134782</v>
      </c>
      <c r="X1128" s="20">
        <v>0.15851199670249849</v>
      </c>
      <c r="Y1128" s="20">
        <v>0.1182547225875162</v>
      </c>
      <c r="AA1128" s="20">
        <v>0.1104917585513981</v>
      </c>
      <c r="AB1128" s="20">
        <v>0.1448885352450566</v>
      </c>
      <c r="AC1128" s="20">
        <v>0.17840818701541389</v>
      </c>
      <c r="AD1128" s="20">
        <v>0.181374544543803</v>
      </c>
      <c r="AF1128" s="20">
        <v>0.15140650068918921</v>
      </c>
      <c r="AG1128" s="20">
        <v>0.1567397126707164</v>
      </c>
      <c r="AI1128" s="20">
        <v>0.13023034355130669</v>
      </c>
      <c r="AJ1128" s="20">
        <v>0.12950060220720411</v>
      </c>
      <c r="AK1128" s="20">
        <v>0.14049100120193361</v>
      </c>
      <c r="AL1128" s="20">
        <v>0.14474224413300751</v>
      </c>
      <c r="AM1128" s="20">
        <v>0.15652669761249749</v>
      </c>
      <c r="AN1128" s="20">
        <v>0.23881536588486979</v>
      </c>
      <c r="AO1128" s="20">
        <v>0.18881282455480111</v>
      </c>
      <c r="AP1128" s="20">
        <v>0.13950783184451421</v>
      </c>
      <c r="AQ1128" s="20">
        <v>0.22044305775066281</v>
      </c>
      <c r="AS1128" s="20">
        <v>0.1460930307065875</v>
      </c>
      <c r="AT1128" s="20">
        <v>0.26090992437293348</v>
      </c>
    </row>
    <row r="1129" spans="2:46" x14ac:dyDescent="0.35">
      <c r="B1129" s="19" t="s">
        <v>388</v>
      </c>
      <c r="C1129" s="20">
        <v>5.5726640085793207E-2</v>
      </c>
      <c r="D1129" s="20">
        <v>0.1134899781203966</v>
      </c>
      <c r="E1129" s="20">
        <v>8.33289026282866E-2</v>
      </c>
      <c r="F1129" s="20">
        <v>5.2330226689091867E-2</v>
      </c>
      <c r="G1129" s="20">
        <v>3.6337570900979548E-2</v>
      </c>
      <c r="H1129" s="20">
        <v>5.3083194595230761E-2</v>
      </c>
      <c r="I1129" s="20">
        <v>1.5095729580147011E-2</v>
      </c>
      <c r="K1129" s="20">
        <v>6.1459270930158169E-2</v>
      </c>
      <c r="L1129" s="20">
        <v>5.0355485194774847E-2</v>
      </c>
      <c r="N1129" s="20">
        <v>4.7988792359434422E-2</v>
      </c>
      <c r="O1129" s="20">
        <v>2.7353086474581709E-2</v>
      </c>
      <c r="P1129" s="20">
        <v>6.1983342667066829E-2</v>
      </c>
      <c r="Q1129" s="20">
        <v>3.1982404243160137E-2</v>
      </c>
      <c r="R1129" s="20">
        <v>3.9097805905326237E-2</v>
      </c>
      <c r="S1129" s="20">
        <v>5.3998654558341727E-2</v>
      </c>
      <c r="T1129" s="20">
        <v>3.8526166604153089E-2</v>
      </c>
      <c r="U1129" s="20">
        <v>8.6041929941593417E-2</v>
      </c>
      <c r="V1129" s="20">
        <v>6.8451485428128983E-2</v>
      </c>
      <c r="W1129" s="20">
        <v>4.4250300915215757E-2</v>
      </c>
      <c r="X1129" s="20">
        <v>5.0191732978704592E-2</v>
      </c>
      <c r="Y1129" s="20">
        <v>8.6691638103742155E-2</v>
      </c>
      <c r="AA1129" s="20">
        <v>4.3041548578747937E-2</v>
      </c>
      <c r="AB1129" s="20">
        <v>3.4971686230604003E-2</v>
      </c>
      <c r="AC1129" s="20">
        <v>7.6092340962577498E-2</v>
      </c>
      <c r="AD1129" s="20">
        <v>7.2614254683423252E-2</v>
      </c>
      <c r="AF1129" s="20">
        <v>5.161054210177362E-2</v>
      </c>
      <c r="AG1129" s="20">
        <v>7.2852790911790838E-2</v>
      </c>
      <c r="AI1129" s="20">
        <v>4.8611046615771078E-2</v>
      </c>
      <c r="AJ1129" s="20">
        <v>4.2702921264253298E-2</v>
      </c>
      <c r="AK1129" s="20">
        <v>2.81117497910333E-2</v>
      </c>
      <c r="AL1129" s="20">
        <v>8.9216634436999107E-2</v>
      </c>
      <c r="AM1129" s="20">
        <v>6.522080070185042E-2</v>
      </c>
      <c r="AN1129" s="20">
        <v>1.7501865559405461E-2</v>
      </c>
      <c r="AO1129" s="20">
        <v>6.7694742821909903E-2</v>
      </c>
      <c r="AP1129" s="20">
        <v>5.2921660546423013E-2</v>
      </c>
      <c r="AQ1129" s="20">
        <v>7.1496566522929308E-2</v>
      </c>
      <c r="AS1129" s="20">
        <v>5.4184204542271269E-2</v>
      </c>
      <c r="AT1129" s="20">
        <v>8.4874345782975272E-2</v>
      </c>
    </row>
    <row r="1130" spans="2:46" x14ac:dyDescent="0.35">
      <c r="B1130" s="19" t="s">
        <v>389</v>
      </c>
      <c r="C1130" s="20">
        <v>3.2332685820214112E-2</v>
      </c>
      <c r="D1130" s="20">
        <v>2.9175075932565731E-2</v>
      </c>
      <c r="E1130" s="20">
        <v>3.6974717264947957E-2</v>
      </c>
      <c r="F1130" s="20">
        <v>3.2407062029964961E-2</v>
      </c>
      <c r="G1130" s="20">
        <v>3.4026323875485383E-2</v>
      </c>
      <c r="H1130" s="20">
        <v>3.1413356310292753E-2</v>
      </c>
      <c r="I1130" s="20">
        <v>2.9861409079702379E-2</v>
      </c>
      <c r="K1130" s="20">
        <v>3.1526209266888441E-2</v>
      </c>
      <c r="L1130" s="20">
        <v>3.3251470492602797E-2</v>
      </c>
      <c r="N1130" s="20">
        <v>2.7899823668128342E-2</v>
      </c>
      <c r="O1130" s="20">
        <v>2.9329934120675489E-2</v>
      </c>
      <c r="P1130" s="20">
        <v>5.4892822989493453E-2</v>
      </c>
      <c r="Q1130" s="20">
        <v>2.587241834422891E-2</v>
      </c>
      <c r="R1130" s="20">
        <v>3.4044479366073722E-2</v>
      </c>
      <c r="S1130" s="20">
        <v>2.800320682816803E-2</v>
      </c>
      <c r="T1130" s="20">
        <v>3.2664777959036703E-2</v>
      </c>
      <c r="U1130" s="20">
        <v>4.7137107268085073E-2</v>
      </c>
      <c r="V1130" s="20">
        <v>4.6336201854249193E-2</v>
      </c>
      <c r="W1130" s="20">
        <v>2.2841354989783041E-2</v>
      </c>
      <c r="X1130" s="20">
        <v>6.9477264748477379E-3</v>
      </c>
      <c r="Y1130" s="20">
        <v>2.928582204026265E-2</v>
      </c>
      <c r="AA1130" s="20">
        <v>2.725681348357889E-2</v>
      </c>
      <c r="AB1130" s="20">
        <v>2.476299073963463E-2</v>
      </c>
      <c r="AC1130" s="20">
        <v>4.2193395887459823E-2</v>
      </c>
      <c r="AD1130" s="20">
        <v>3.721195834074878E-2</v>
      </c>
      <c r="AF1130" s="20">
        <v>3.0223634525188389E-2</v>
      </c>
      <c r="AG1130" s="20">
        <v>4.1185130684365447E-2</v>
      </c>
      <c r="AI1130" s="20">
        <v>3.6961534656614392E-2</v>
      </c>
      <c r="AJ1130" s="20">
        <v>3.0843628003639659E-2</v>
      </c>
      <c r="AK1130" s="20">
        <v>1.421996274419301E-2</v>
      </c>
      <c r="AL1130" s="20">
        <v>1.91759451496454E-2</v>
      </c>
      <c r="AM1130" s="20">
        <v>4.2382411669540307E-2</v>
      </c>
      <c r="AN1130" s="20">
        <v>0</v>
      </c>
      <c r="AO1130" s="20">
        <v>3.1241702606597251E-2</v>
      </c>
      <c r="AP1130" s="20">
        <v>3.1655705377331332E-2</v>
      </c>
      <c r="AQ1130" s="20">
        <v>4.7116037217520869E-2</v>
      </c>
      <c r="AS1130" s="20">
        <v>3.0152560203878721E-2</v>
      </c>
      <c r="AT1130" s="20">
        <v>7.3530945361571079E-2</v>
      </c>
    </row>
    <row r="1131" spans="2:46" x14ac:dyDescent="0.35">
      <c r="B1131" s="19" t="s">
        <v>197</v>
      </c>
      <c r="C1131" s="20">
        <v>5.1501164806896899E-2</v>
      </c>
      <c r="D1131" s="20">
        <v>5.995756098064868E-2</v>
      </c>
      <c r="E1131" s="20">
        <v>2.176847874408059E-2</v>
      </c>
      <c r="F1131" s="20">
        <v>6.3752881045505777E-2</v>
      </c>
      <c r="G1131" s="20">
        <v>4.7675678910625657E-2</v>
      </c>
      <c r="H1131" s="20">
        <v>3.1693100430120788E-2</v>
      </c>
      <c r="I1131" s="20">
        <v>7.6369618764943248E-2</v>
      </c>
      <c r="K1131" s="20">
        <v>3.7967055604930917E-2</v>
      </c>
      <c r="L1131" s="20">
        <v>6.4925394513309281E-2</v>
      </c>
      <c r="N1131" s="20">
        <v>3.2869896043175868E-2</v>
      </c>
      <c r="O1131" s="20">
        <v>4.6163196582870172E-2</v>
      </c>
      <c r="P1131" s="20">
        <v>5.586611080920692E-2</v>
      </c>
      <c r="Q1131" s="20">
        <v>9.1398781575724342E-2</v>
      </c>
      <c r="R1131" s="20">
        <v>2.5593706954303529E-2</v>
      </c>
      <c r="S1131" s="20">
        <v>6.2655799982279228E-2</v>
      </c>
      <c r="T1131" s="20">
        <v>6.8309302164426752E-2</v>
      </c>
      <c r="U1131" s="20">
        <v>3.5313119855105837E-2</v>
      </c>
      <c r="V1131" s="20">
        <v>6.3840489155461491E-2</v>
      </c>
      <c r="W1131" s="20">
        <v>4.8560338830785858E-2</v>
      </c>
      <c r="X1131" s="20">
        <v>7.0642905136413386E-2</v>
      </c>
      <c r="Y1131" s="20">
        <v>4.466336266842906E-2</v>
      </c>
      <c r="AA1131" s="20">
        <v>2.9468030793914829E-2</v>
      </c>
      <c r="AB1131" s="20">
        <v>5.0842278141485377E-2</v>
      </c>
      <c r="AC1131" s="20">
        <v>5.5069943297638597E-2</v>
      </c>
      <c r="AD1131" s="20">
        <v>7.3153226402345575E-2</v>
      </c>
      <c r="AF1131" s="20">
        <v>5.5263820691456862E-2</v>
      </c>
      <c r="AG1131" s="20">
        <v>3.5228326114724623E-2</v>
      </c>
      <c r="AI1131" s="20">
        <v>2.1489178497091081E-2</v>
      </c>
      <c r="AJ1131" s="20">
        <v>2.565164422298994E-2</v>
      </c>
      <c r="AK1131" s="20">
        <v>5.9405551029019121E-2</v>
      </c>
      <c r="AL1131" s="20">
        <v>3.9031834567882409E-2</v>
      </c>
      <c r="AM1131" s="20">
        <v>3.7164718001141531E-2</v>
      </c>
      <c r="AN1131" s="20">
        <v>0</v>
      </c>
      <c r="AO1131" s="20">
        <v>0.1137922298427437</v>
      </c>
      <c r="AP1131" s="20">
        <v>0.1743215931348108</v>
      </c>
      <c r="AQ1131" s="20">
        <v>5.2750892855047277E-2</v>
      </c>
      <c r="AS1131" s="20">
        <v>3.83915719287342E-2</v>
      </c>
      <c r="AT1131" s="20">
        <v>0.29923570167451252</v>
      </c>
    </row>
    <row r="1133" spans="2:46" ht="87" x14ac:dyDescent="0.35">
      <c r="B1133" s="17" t="s">
        <v>398</v>
      </c>
    </row>
    <row r="1134" spans="2:46" x14ac:dyDescent="0.35">
      <c r="B1134" s="18" t="s">
        <v>16</v>
      </c>
    </row>
    <row r="1135" spans="2:46" x14ac:dyDescent="0.35">
      <c r="B1135" s="19" t="s">
        <v>399</v>
      </c>
      <c r="C1135" s="20">
        <v>0.1990815523884279</v>
      </c>
      <c r="D1135" s="20">
        <v>0.20796136868564061</v>
      </c>
      <c r="E1135" s="20">
        <v>0.31841408559319218</v>
      </c>
      <c r="F1135" s="20">
        <v>0.23439091430719239</v>
      </c>
      <c r="G1135" s="20">
        <v>0.18651278553080169</v>
      </c>
      <c r="H1135" s="20">
        <v>0.15123960628229191</v>
      </c>
      <c r="I1135" s="20">
        <v>0.1100566115712738</v>
      </c>
      <c r="K1135" s="20">
        <v>0.20998191338187619</v>
      </c>
      <c r="L1135" s="20">
        <v>0.18924673066561901</v>
      </c>
      <c r="N1135" s="20">
        <v>0.17918607624448421</v>
      </c>
      <c r="O1135" s="20">
        <v>6.8025665141906166E-2</v>
      </c>
      <c r="P1135" s="20">
        <v>0.26430670322627497</v>
      </c>
      <c r="Q1135" s="20">
        <v>0.1890162238533751</v>
      </c>
      <c r="R1135" s="20">
        <v>0.25189493484970621</v>
      </c>
      <c r="S1135" s="20">
        <v>0.1746785678644252</v>
      </c>
      <c r="T1135" s="20">
        <v>0.16688286988241771</v>
      </c>
      <c r="U1135" s="20">
        <v>0.20125010807684049</v>
      </c>
      <c r="V1135" s="20">
        <v>0.26954231162531972</v>
      </c>
      <c r="W1135" s="20">
        <v>0.18977262753671181</v>
      </c>
      <c r="X1135" s="20">
        <v>0.12267243382515219</v>
      </c>
      <c r="Y1135" s="20">
        <v>0.18239513656444931</v>
      </c>
      <c r="AA1135" s="20">
        <v>0.25724733833280072</v>
      </c>
      <c r="AB1135" s="20">
        <v>0.19016782867385959</v>
      </c>
      <c r="AC1135" s="20">
        <v>0.15941315241049919</v>
      </c>
      <c r="AD1135" s="20">
        <v>0.18184470314343809</v>
      </c>
      <c r="AF1135" s="20">
        <v>0.17506154977494001</v>
      </c>
      <c r="AG1135" s="20">
        <v>0.28975922061589993</v>
      </c>
      <c r="AI1135" s="20">
        <v>0.2134391169565216</v>
      </c>
      <c r="AJ1135" s="20">
        <v>0.25703506757749611</v>
      </c>
      <c r="AK1135" s="20">
        <v>0.1453829530931128</v>
      </c>
      <c r="AL1135" s="20">
        <v>0.20833392745342649</v>
      </c>
      <c r="AM1135" s="20">
        <v>0.19149826960096811</v>
      </c>
      <c r="AN1135" s="20">
        <v>0.17278685537808661</v>
      </c>
      <c r="AO1135" s="20">
        <v>0.14616276909610429</v>
      </c>
      <c r="AP1135" s="20">
        <v>0.15279177149070369</v>
      </c>
      <c r="AQ1135" s="20">
        <v>0.15976690959605869</v>
      </c>
      <c r="AS1135" s="20">
        <v>0.205908455440942</v>
      </c>
      <c r="AT1135" s="20">
        <v>7.007223213929123E-2</v>
      </c>
    </row>
    <row r="1136" spans="2:46" x14ac:dyDescent="0.35">
      <c r="B1136" s="19" t="s">
        <v>400</v>
      </c>
      <c r="C1136" s="20">
        <v>0.37368496084243058</v>
      </c>
      <c r="D1136" s="20">
        <v>0.38557796113774412</v>
      </c>
      <c r="E1136" s="20">
        <v>0.36469530416207152</v>
      </c>
      <c r="F1136" s="20">
        <v>0.40993570944935043</v>
      </c>
      <c r="G1136" s="20">
        <v>0.38585885017331611</v>
      </c>
      <c r="H1136" s="20">
        <v>0.34949173050153021</v>
      </c>
      <c r="I1136" s="20">
        <v>0.34993855767748822</v>
      </c>
      <c r="K1136" s="20">
        <v>0.41321492713727259</v>
      </c>
      <c r="L1136" s="20">
        <v>0.3346947699827888</v>
      </c>
      <c r="N1136" s="20">
        <v>0.39505776380819579</v>
      </c>
      <c r="O1136" s="20">
        <v>0.35268306087586992</v>
      </c>
      <c r="P1136" s="20">
        <v>0.27424345327060379</v>
      </c>
      <c r="Q1136" s="20">
        <v>0.32612789386315327</v>
      </c>
      <c r="R1136" s="20">
        <v>0.37014770475645709</v>
      </c>
      <c r="S1136" s="20">
        <v>0.33955121538365218</v>
      </c>
      <c r="T1136" s="20">
        <v>0.42966531968783439</v>
      </c>
      <c r="U1136" s="20">
        <v>0.37874195297063651</v>
      </c>
      <c r="V1136" s="20">
        <v>0.34962731272051778</v>
      </c>
      <c r="W1136" s="20">
        <v>0.38557853676673992</v>
      </c>
      <c r="X1136" s="20">
        <v>0.49440721568947882</v>
      </c>
      <c r="Y1136" s="20">
        <v>0.3347716931978304</v>
      </c>
      <c r="AA1136" s="20">
        <v>0.35715001766301002</v>
      </c>
      <c r="AB1136" s="20">
        <v>0.37531115676439419</v>
      </c>
      <c r="AC1136" s="20">
        <v>0.42201026575542527</v>
      </c>
      <c r="AD1136" s="20">
        <v>0.34480620475668938</v>
      </c>
      <c r="AF1136" s="20">
        <v>0.37057896330953599</v>
      </c>
      <c r="AG1136" s="20">
        <v>0.38666041914505422</v>
      </c>
      <c r="AI1136" s="20">
        <v>0.38826658497386191</v>
      </c>
      <c r="AJ1136" s="20">
        <v>0.40635225134452557</v>
      </c>
      <c r="AK1136" s="20">
        <v>0.48185854637970932</v>
      </c>
      <c r="AL1136" s="20">
        <v>0.38819524056252769</v>
      </c>
      <c r="AM1136" s="20">
        <v>0.38034736002588743</v>
      </c>
      <c r="AN1136" s="20">
        <v>0.47205900997337319</v>
      </c>
      <c r="AO1136" s="20">
        <v>0.25219346171518819</v>
      </c>
      <c r="AP1136" s="20">
        <v>0.2713985942329783</v>
      </c>
      <c r="AQ1136" s="20">
        <v>0.31155987915230338</v>
      </c>
      <c r="AS1136" s="20">
        <v>0.38528470065774062</v>
      </c>
      <c r="AT1136" s="20">
        <v>0.15448241217156761</v>
      </c>
    </row>
    <row r="1137" spans="2:46" x14ac:dyDescent="0.35">
      <c r="B1137" s="19" t="s">
        <v>401</v>
      </c>
      <c r="C1137" s="20">
        <v>0.28423817077295949</v>
      </c>
      <c r="D1137" s="20">
        <v>0.2545548923824365</v>
      </c>
      <c r="E1137" s="20">
        <v>0.2031513293745017</v>
      </c>
      <c r="F1137" s="20">
        <v>0.22403726203082619</v>
      </c>
      <c r="G1137" s="20">
        <v>0.28189341070846091</v>
      </c>
      <c r="H1137" s="20">
        <v>0.36337736899588863</v>
      </c>
      <c r="I1137" s="20">
        <v>0.36747875723330109</v>
      </c>
      <c r="K1137" s="20">
        <v>0.26235931568019899</v>
      </c>
      <c r="L1137" s="20">
        <v>0.30460400386586728</v>
      </c>
      <c r="N1137" s="20">
        <v>0.30272412085756861</v>
      </c>
      <c r="O1137" s="20">
        <v>0.36386392879109591</v>
      </c>
      <c r="P1137" s="20">
        <v>0.29314178014694781</v>
      </c>
      <c r="Q1137" s="20">
        <v>0.3350999580960991</v>
      </c>
      <c r="R1137" s="20">
        <v>0.25765801262407773</v>
      </c>
      <c r="S1137" s="20">
        <v>0.27231730411393268</v>
      </c>
      <c r="T1137" s="20">
        <v>0.27344852462323349</v>
      </c>
      <c r="U1137" s="20">
        <v>0.30200448563373139</v>
      </c>
      <c r="V1137" s="20">
        <v>0.2406707447993793</v>
      </c>
      <c r="W1137" s="20">
        <v>0.29859326311362522</v>
      </c>
      <c r="X1137" s="20">
        <v>0.24221314203366981</v>
      </c>
      <c r="Y1137" s="20">
        <v>0.3299680988884483</v>
      </c>
      <c r="AA1137" s="20">
        <v>0.26173936964941957</v>
      </c>
      <c r="AB1137" s="20">
        <v>0.30200073459374638</v>
      </c>
      <c r="AC1137" s="20">
        <v>0.2904419015248913</v>
      </c>
      <c r="AD1137" s="20">
        <v>0.28552633435018848</v>
      </c>
      <c r="AF1137" s="20">
        <v>0.3068844072041963</v>
      </c>
      <c r="AG1137" s="20">
        <v>0.20207663337341389</v>
      </c>
      <c r="AI1137" s="20">
        <v>0.2969924652880977</v>
      </c>
      <c r="AJ1137" s="20">
        <v>0.25548441022224488</v>
      </c>
      <c r="AK1137" s="20">
        <v>0.26362556730254982</v>
      </c>
      <c r="AL1137" s="20">
        <v>0.29158956773816319</v>
      </c>
      <c r="AM1137" s="20">
        <v>0.29450437854025002</v>
      </c>
      <c r="AN1137" s="20">
        <v>0.28519768167993242</v>
      </c>
      <c r="AO1137" s="20">
        <v>0.34954638792880638</v>
      </c>
      <c r="AP1137" s="20">
        <v>0.25453098915430261</v>
      </c>
      <c r="AQ1137" s="20">
        <v>0.29719686798097689</v>
      </c>
      <c r="AS1137" s="20">
        <v>0.28569897361766822</v>
      </c>
      <c r="AT1137" s="20">
        <v>0.25663309412777852</v>
      </c>
    </row>
    <row r="1138" spans="2:46" x14ac:dyDescent="0.35">
      <c r="B1138" s="19" t="s">
        <v>402</v>
      </c>
      <c r="C1138" s="20">
        <v>8.11469789014857E-2</v>
      </c>
      <c r="D1138" s="20">
        <v>7.9862188708674106E-2</v>
      </c>
      <c r="E1138" s="20">
        <v>6.7741622087522185E-2</v>
      </c>
      <c r="F1138" s="20">
        <v>5.7904887741189973E-2</v>
      </c>
      <c r="G1138" s="20">
        <v>7.9450326602612267E-2</v>
      </c>
      <c r="H1138" s="20">
        <v>0.1002614504625214</v>
      </c>
      <c r="I1138" s="20">
        <v>0.10030937184729991</v>
      </c>
      <c r="K1138" s="20">
        <v>6.2618559778608168E-2</v>
      </c>
      <c r="L1138" s="20">
        <v>9.9568189989940215E-2</v>
      </c>
      <c r="N1138" s="20">
        <v>6.8563707056805617E-2</v>
      </c>
      <c r="O1138" s="20">
        <v>0.18636447159812361</v>
      </c>
      <c r="P1138" s="20">
        <v>0.1145629399308816</v>
      </c>
      <c r="Q1138" s="20">
        <v>9.2494062363692217E-2</v>
      </c>
      <c r="R1138" s="20">
        <v>6.7292832868969615E-2</v>
      </c>
      <c r="S1138" s="20">
        <v>0.11325440150315109</v>
      </c>
      <c r="T1138" s="20">
        <v>6.9713717423652649E-2</v>
      </c>
      <c r="U1138" s="20">
        <v>5.7070891563723213E-2</v>
      </c>
      <c r="V1138" s="20">
        <v>7.7622383895543781E-2</v>
      </c>
      <c r="W1138" s="20">
        <v>6.914123517051636E-2</v>
      </c>
      <c r="X1138" s="20">
        <v>6.0758210449993882E-2</v>
      </c>
      <c r="Y1138" s="20">
        <v>9.7495325852842929E-2</v>
      </c>
      <c r="AA1138" s="20">
        <v>9.1357073034246006E-2</v>
      </c>
      <c r="AB1138" s="20">
        <v>7.4530102258738004E-2</v>
      </c>
      <c r="AC1138" s="20">
        <v>7.1247598712897139E-2</v>
      </c>
      <c r="AD1138" s="20">
        <v>8.5527628576310633E-2</v>
      </c>
      <c r="AF1138" s="20">
        <v>8.6052716589057873E-2</v>
      </c>
      <c r="AG1138" s="20">
        <v>6.3748427104133823E-2</v>
      </c>
      <c r="AI1138" s="20">
        <v>7.371544571756232E-2</v>
      </c>
      <c r="AJ1138" s="20">
        <v>4.9446693754165862E-2</v>
      </c>
      <c r="AK1138" s="20">
        <v>5.8752961452868332E-2</v>
      </c>
      <c r="AL1138" s="20">
        <v>7.457965630762213E-2</v>
      </c>
      <c r="AM1138" s="20">
        <v>9.4222786331520328E-2</v>
      </c>
      <c r="AN1138" s="20">
        <v>3.6633470801628737E-2</v>
      </c>
      <c r="AO1138" s="20">
        <v>9.3991984377169963E-2</v>
      </c>
      <c r="AP1138" s="20">
        <v>0.1148546751830848</v>
      </c>
      <c r="AQ1138" s="20">
        <v>0.15908935419170481</v>
      </c>
      <c r="AS1138" s="20">
        <v>7.6231702791108469E-2</v>
      </c>
      <c r="AT1138" s="20">
        <v>0.1740319114922694</v>
      </c>
    </row>
    <row r="1139" spans="2:46" x14ac:dyDescent="0.35">
      <c r="B1139" s="19" t="s">
        <v>197</v>
      </c>
      <c r="C1139" s="20">
        <v>6.1848337094696303E-2</v>
      </c>
      <c r="D1139" s="20">
        <v>7.2043589085504636E-2</v>
      </c>
      <c r="E1139" s="20">
        <v>4.5997658782712517E-2</v>
      </c>
      <c r="F1139" s="20">
        <v>7.3731226471440925E-2</v>
      </c>
      <c r="G1139" s="20">
        <v>6.6284626984809289E-2</v>
      </c>
      <c r="H1139" s="20">
        <v>3.5629843757767947E-2</v>
      </c>
      <c r="I1139" s="20">
        <v>7.2216701670636818E-2</v>
      </c>
      <c r="K1139" s="20">
        <v>5.1825284022043921E-2</v>
      </c>
      <c r="L1139" s="20">
        <v>7.1886305495784647E-2</v>
      </c>
      <c r="N1139" s="20">
        <v>5.4468332032945682E-2</v>
      </c>
      <c r="O1139" s="20">
        <v>2.906287359300451E-2</v>
      </c>
      <c r="P1139" s="20">
        <v>5.3745123425291523E-2</v>
      </c>
      <c r="Q1139" s="20">
        <v>5.7261861823680392E-2</v>
      </c>
      <c r="R1139" s="20">
        <v>5.3006514900789441E-2</v>
      </c>
      <c r="S1139" s="20">
        <v>0.10019851113483889</v>
      </c>
      <c r="T1139" s="20">
        <v>6.0289568382861862E-2</v>
      </c>
      <c r="U1139" s="20">
        <v>6.0932561755068441E-2</v>
      </c>
      <c r="V1139" s="20">
        <v>6.2537246959239318E-2</v>
      </c>
      <c r="W1139" s="20">
        <v>5.6914337412406771E-2</v>
      </c>
      <c r="X1139" s="20">
        <v>7.9948998001705324E-2</v>
      </c>
      <c r="Y1139" s="20">
        <v>5.5369745496428813E-2</v>
      </c>
      <c r="AA1139" s="20">
        <v>3.2506201320523648E-2</v>
      </c>
      <c r="AB1139" s="20">
        <v>5.7990177709261868E-2</v>
      </c>
      <c r="AC1139" s="20">
        <v>5.6887081596287213E-2</v>
      </c>
      <c r="AD1139" s="20">
        <v>0.1022951291733734</v>
      </c>
      <c r="AF1139" s="20">
        <v>6.1422363122269799E-2</v>
      </c>
      <c r="AG1139" s="20">
        <v>5.7755299761498027E-2</v>
      </c>
      <c r="AI1139" s="20">
        <v>2.758638706395658E-2</v>
      </c>
      <c r="AJ1139" s="20">
        <v>3.1681577101567548E-2</v>
      </c>
      <c r="AK1139" s="20">
        <v>5.0379971771759742E-2</v>
      </c>
      <c r="AL1139" s="20">
        <v>3.7301607938260373E-2</v>
      </c>
      <c r="AM1139" s="20">
        <v>3.9427205501374039E-2</v>
      </c>
      <c r="AN1139" s="20">
        <v>3.3322982166978973E-2</v>
      </c>
      <c r="AO1139" s="20">
        <v>0.1581053968827312</v>
      </c>
      <c r="AP1139" s="20">
        <v>0.20642396993893039</v>
      </c>
      <c r="AQ1139" s="20">
        <v>7.2386989078956132E-2</v>
      </c>
      <c r="AS1139" s="20">
        <v>4.6876167492540782E-2</v>
      </c>
      <c r="AT1139" s="20">
        <v>0.34478035006909302</v>
      </c>
    </row>
    <row r="1141" spans="2:46" ht="87" x14ac:dyDescent="0.35">
      <c r="B1141" s="17" t="s">
        <v>403</v>
      </c>
    </row>
    <row r="1142" spans="2:46" x14ac:dyDescent="0.35">
      <c r="B1142" s="18" t="s">
        <v>16</v>
      </c>
    </row>
    <row r="1143" spans="2:46" x14ac:dyDescent="0.35">
      <c r="B1143" s="19" t="s">
        <v>399</v>
      </c>
      <c r="C1143" s="20">
        <v>0.19323801975881741</v>
      </c>
      <c r="D1143" s="20">
        <v>0.22458541443726709</v>
      </c>
      <c r="E1143" s="20">
        <v>0.32726152756044508</v>
      </c>
      <c r="F1143" s="20">
        <v>0.20482011191329469</v>
      </c>
      <c r="G1143" s="20">
        <v>0.17546477491340659</v>
      </c>
      <c r="H1143" s="20">
        <v>0.13899540475433231</v>
      </c>
      <c r="I1143" s="20">
        <v>0.1051196988723456</v>
      </c>
      <c r="K1143" s="20">
        <v>0.2031557814918834</v>
      </c>
      <c r="L1143" s="20">
        <v>0.1823087823430446</v>
      </c>
      <c r="N1143" s="20">
        <v>0.20052046926523751</v>
      </c>
      <c r="O1143" s="20">
        <v>8.1693921511901302E-2</v>
      </c>
      <c r="P1143" s="20">
        <v>0.15865616392967741</v>
      </c>
      <c r="Q1143" s="20">
        <v>0.12586760893573001</v>
      </c>
      <c r="R1143" s="20">
        <v>0.25152375423624329</v>
      </c>
      <c r="S1143" s="20">
        <v>0.14363581969977379</v>
      </c>
      <c r="T1143" s="20">
        <v>0.1866862145469774</v>
      </c>
      <c r="U1143" s="20">
        <v>0.17927522372832461</v>
      </c>
      <c r="V1143" s="20">
        <v>0.25954039855290267</v>
      </c>
      <c r="W1143" s="20">
        <v>0.1717412339599976</v>
      </c>
      <c r="X1143" s="20">
        <v>0.18025554254350429</v>
      </c>
      <c r="Y1143" s="20">
        <v>0.20357749301620709</v>
      </c>
      <c r="AA1143" s="20">
        <v>0.25964388812641681</v>
      </c>
      <c r="AB1143" s="20">
        <v>0.1572149499108022</v>
      </c>
      <c r="AC1143" s="20">
        <v>0.17040153613543699</v>
      </c>
      <c r="AD1143" s="20">
        <v>0.1796315436385488</v>
      </c>
      <c r="AF1143" s="20">
        <v>0.164063303580537</v>
      </c>
      <c r="AG1143" s="20">
        <v>0.30411894213625701</v>
      </c>
      <c r="AI1143" s="20">
        <v>0.20068591875779379</v>
      </c>
      <c r="AJ1143" s="20">
        <v>0.28423808135250189</v>
      </c>
      <c r="AK1143" s="20">
        <v>0.12606176815033179</v>
      </c>
      <c r="AL1143" s="20">
        <v>0.18878522327349581</v>
      </c>
      <c r="AM1143" s="20">
        <v>0.1987773050852005</v>
      </c>
      <c r="AN1143" s="20">
        <v>0.151222861381234</v>
      </c>
      <c r="AO1143" s="20">
        <v>0.144961562875182</v>
      </c>
      <c r="AP1143" s="20">
        <v>0.1117830783677034</v>
      </c>
      <c r="AQ1143" s="20">
        <v>8.5898440866266759E-2</v>
      </c>
      <c r="AS1143" s="20">
        <v>0.20163027590643329</v>
      </c>
      <c r="AT1143" s="20">
        <v>3.4647916364591413E-2</v>
      </c>
    </row>
    <row r="1144" spans="2:46" x14ac:dyDescent="0.35">
      <c r="B1144" s="19" t="s">
        <v>400</v>
      </c>
      <c r="C1144" s="20">
        <v>0.37201903872127429</v>
      </c>
      <c r="D1144" s="20">
        <v>0.35164512230171852</v>
      </c>
      <c r="E1144" s="20">
        <v>0.33133867155257768</v>
      </c>
      <c r="F1144" s="20">
        <v>0.39793392871713062</v>
      </c>
      <c r="G1144" s="20">
        <v>0.39500895895464172</v>
      </c>
      <c r="H1144" s="20">
        <v>0.39045842897164318</v>
      </c>
      <c r="I1144" s="20">
        <v>0.36651504246149902</v>
      </c>
      <c r="K1144" s="20">
        <v>0.38088048060210061</v>
      </c>
      <c r="L1144" s="20">
        <v>0.36388261421172302</v>
      </c>
      <c r="N1144" s="20">
        <v>0.37043442915051222</v>
      </c>
      <c r="O1144" s="20">
        <v>0.3413217829512169</v>
      </c>
      <c r="P1144" s="20">
        <v>0.415975082019717</v>
      </c>
      <c r="Q1144" s="20">
        <v>0.35191609060642293</v>
      </c>
      <c r="R1144" s="20">
        <v>0.36844237732800089</v>
      </c>
      <c r="S1144" s="20">
        <v>0.32474008594128501</v>
      </c>
      <c r="T1144" s="20">
        <v>0.36161304899756591</v>
      </c>
      <c r="U1144" s="20">
        <v>0.35162348288977008</v>
      </c>
      <c r="V1144" s="20">
        <v>0.36821804299493788</v>
      </c>
      <c r="W1144" s="20">
        <v>0.42965085416189819</v>
      </c>
      <c r="X1144" s="20">
        <v>0.41368235583337493</v>
      </c>
      <c r="Y1144" s="20">
        <v>0.32879444347012149</v>
      </c>
      <c r="AA1144" s="20">
        <v>0.38438683429386972</v>
      </c>
      <c r="AB1144" s="20">
        <v>0.3564884792916076</v>
      </c>
      <c r="AC1144" s="20">
        <v>0.38674941171659211</v>
      </c>
      <c r="AD1144" s="20">
        <v>0.36118518967016611</v>
      </c>
      <c r="AF1144" s="20">
        <v>0.37496530659036298</v>
      </c>
      <c r="AG1144" s="20">
        <v>0.36584289826858551</v>
      </c>
      <c r="AI1144" s="20">
        <v>0.41194041703875062</v>
      </c>
      <c r="AJ1144" s="20">
        <v>0.37438620691074243</v>
      </c>
      <c r="AK1144" s="20">
        <v>0.43656738477538348</v>
      </c>
      <c r="AL1144" s="20">
        <v>0.34925864780840771</v>
      </c>
      <c r="AM1144" s="20">
        <v>0.3550897161845889</v>
      </c>
      <c r="AN1144" s="20">
        <v>0.46285232955310468</v>
      </c>
      <c r="AO1144" s="20">
        <v>0.33699239276071652</v>
      </c>
      <c r="AP1144" s="20">
        <v>0.30565315316492309</v>
      </c>
      <c r="AQ1144" s="20">
        <v>0.39364697067307519</v>
      </c>
      <c r="AS1144" s="20">
        <v>0.37977939909918629</v>
      </c>
      <c r="AT1144" s="20">
        <v>0.22536999309376179</v>
      </c>
    </row>
    <row r="1145" spans="2:46" x14ac:dyDescent="0.35">
      <c r="B1145" s="19" t="s">
        <v>401</v>
      </c>
      <c r="C1145" s="20">
        <v>0.28530552942319892</v>
      </c>
      <c r="D1145" s="20">
        <v>0.25738331675040399</v>
      </c>
      <c r="E1145" s="20">
        <v>0.24143696162082101</v>
      </c>
      <c r="F1145" s="20">
        <v>0.23211226585463751</v>
      </c>
      <c r="G1145" s="20">
        <v>0.28179860954609842</v>
      </c>
      <c r="H1145" s="20">
        <v>0.31630181823821713</v>
      </c>
      <c r="I1145" s="20">
        <v>0.36474148511897703</v>
      </c>
      <c r="K1145" s="20">
        <v>0.28824306380151671</v>
      </c>
      <c r="L1145" s="20">
        <v>0.28359601960647868</v>
      </c>
      <c r="N1145" s="20">
        <v>0.27190853716270608</v>
      </c>
      <c r="O1145" s="20">
        <v>0.36044412147580601</v>
      </c>
      <c r="P1145" s="20">
        <v>0.30847690017333951</v>
      </c>
      <c r="Q1145" s="20">
        <v>0.33391675756514172</v>
      </c>
      <c r="R1145" s="20">
        <v>0.25932900862590558</v>
      </c>
      <c r="S1145" s="20">
        <v>0.32359351178604101</v>
      </c>
      <c r="T1145" s="20">
        <v>0.32581067742441661</v>
      </c>
      <c r="U1145" s="20">
        <v>0.31007552346897949</v>
      </c>
      <c r="V1145" s="20">
        <v>0.23110798714051939</v>
      </c>
      <c r="W1145" s="20">
        <v>0.27913297047324781</v>
      </c>
      <c r="X1145" s="20">
        <v>0.2655130325894603</v>
      </c>
      <c r="Y1145" s="20">
        <v>0.29140633767376439</v>
      </c>
      <c r="AA1145" s="20">
        <v>0.25686056374793509</v>
      </c>
      <c r="AB1145" s="20">
        <v>0.33690281071955958</v>
      </c>
      <c r="AC1145" s="20">
        <v>0.28969686995685051</v>
      </c>
      <c r="AD1145" s="20">
        <v>0.25769126390873243</v>
      </c>
      <c r="AF1145" s="20">
        <v>0.30668675495481212</v>
      </c>
      <c r="AG1145" s="20">
        <v>0.2032811989468751</v>
      </c>
      <c r="AI1145" s="20">
        <v>0.28618372093248778</v>
      </c>
      <c r="AJ1145" s="20">
        <v>0.247720381458503</v>
      </c>
      <c r="AK1145" s="20">
        <v>0.32792744272239482</v>
      </c>
      <c r="AL1145" s="20">
        <v>0.32397968200748273</v>
      </c>
      <c r="AM1145" s="20">
        <v>0.31196699550889528</v>
      </c>
      <c r="AN1145" s="20">
        <v>0.26430857004079378</v>
      </c>
      <c r="AO1145" s="20">
        <v>0.24379981600072531</v>
      </c>
      <c r="AP1145" s="20">
        <v>0.27164450676046797</v>
      </c>
      <c r="AQ1145" s="20">
        <v>0.30873923779195472</v>
      </c>
      <c r="AS1145" s="20">
        <v>0.28723577468371109</v>
      </c>
      <c r="AT1145" s="20">
        <v>0.24882930776642739</v>
      </c>
    </row>
    <row r="1146" spans="2:46" x14ac:dyDescent="0.35">
      <c r="B1146" s="19" t="s">
        <v>402</v>
      </c>
      <c r="C1146" s="20">
        <v>8.8750520101071761E-2</v>
      </c>
      <c r="D1146" s="20">
        <v>7.9574464268403325E-2</v>
      </c>
      <c r="E1146" s="20">
        <v>7.1163103260892785E-2</v>
      </c>
      <c r="F1146" s="20">
        <v>8.8698442469160962E-2</v>
      </c>
      <c r="G1146" s="20">
        <v>8.9339930651635521E-2</v>
      </c>
      <c r="H1146" s="20">
        <v>0.10048306302122401</v>
      </c>
      <c r="I1146" s="20">
        <v>0.1008150591974816</v>
      </c>
      <c r="K1146" s="20">
        <v>7.7049714288531884E-2</v>
      </c>
      <c r="L1146" s="20">
        <v>9.9499393704242725E-2</v>
      </c>
      <c r="N1146" s="20">
        <v>9.6904015752381556E-2</v>
      </c>
      <c r="O1146" s="20">
        <v>0.18679256887904719</v>
      </c>
      <c r="P1146" s="20">
        <v>6.3559302775617055E-2</v>
      </c>
      <c r="Q1146" s="20">
        <v>0.1192740987848161</v>
      </c>
      <c r="R1146" s="20">
        <v>8.18577677406747E-2</v>
      </c>
      <c r="S1146" s="20">
        <v>0.10985044011349</v>
      </c>
      <c r="T1146" s="20">
        <v>6.0521555824400032E-2</v>
      </c>
      <c r="U1146" s="20">
        <v>9.8969047484373379E-2</v>
      </c>
      <c r="V1146" s="20">
        <v>6.8646051203378453E-2</v>
      </c>
      <c r="W1146" s="20">
        <v>7.4242950115806478E-2</v>
      </c>
      <c r="X1146" s="20">
        <v>7.001646643455206E-2</v>
      </c>
      <c r="Y1146" s="20">
        <v>0.1188991887368404</v>
      </c>
      <c r="AA1146" s="20">
        <v>7.0592605027977318E-2</v>
      </c>
      <c r="AB1146" s="20">
        <v>8.971395361593662E-2</v>
      </c>
      <c r="AC1146" s="20">
        <v>0.1022103396672758</v>
      </c>
      <c r="AD1146" s="20">
        <v>9.6067033827870518E-2</v>
      </c>
      <c r="AF1146" s="20">
        <v>9.2441303959444318E-2</v>
      </c>
      <c r="AG1146" s="20">
        <v>7.4005313624242813E-2</v>
      </c>
      <c r="AI1146" s="20">
        <v>7.0798278627539124E-2</v>
      </c>
      <c r="AJ1146" s="20">
        <v>5.7645342569169707E-2</v>
      </c>
      <c r="AK1146" s="20">
        <v>7.3625943790384771E-2</v>
      </c>
      <c r="AL1146" s="20">
        <v>8.8000639519169449E-2</v>
      </c>
      <c r="AM1146" s="20">
        <v>9.2577485424263098E-2</v>
      </c>
      <c r="AN1146" s="20">
        <v>8.688851262919578E-2</v>
      </c>
      <c r="AO1146" s="20">
        <v>0.12782008493411071</v>
      </c>
      <c r="AP1146" s="20">
        <v>0.1052899281106994</v>
      </c>
      <c r="AQ1146" s="20">
        <v>0.17575285332605681</v>
      </c>
      <c r="AS1146" s="20">
        <v>8.5528873784517012E-2</v>
      </c>
      <c r="AT1146" s="20">
        <v>0.14963059971913531</v>
      </c>
    </row>
    <row r="1147" spans="2:46" x14ac:dyDescent="0.35">
      <c r="B1147" s="19" t="s">
        <v>197</v>
      </c>
      <c r="C1147" s="20">
        <v>6.0686891995637537E-2</v>
      </c>
      <c r="D1147" s="20">
        <v>8.6811682242207006E-2</v>
      </c>
      <c r="E1147" s="20">
        <v>2.8799736005263379E-2</v>
      </c>
      <c r="F1147" s="20">
        <v>7.6435251045776254E-2</v>
      </c>
      <c r="G1147" s="20">
        <v>5.8387725934217913E-2</v>
      </c>
      <c r="H1147" s="20">
        <v>5.3761285014583583E-2</v>
      </c>
      <c r="I1147" s="20">
        <v>6.2808714349696843E-2</v>
      </c>
      <c r="K1147" s="20">
        <v>5.0670959815967462E-2</v>
      </c>
      <c r="L1147" s="20">
        <v>7.0713190134510898E-2</v>
      </c>
      <c r="N1147" s="20">
        <v>6.0232548669162743E-2</v>
      </c>
      <c r="O1147" s="20">
        <v>2.9747605182028451E-2</v>
      </c>
      <c r="P1147" s="20">
        <v>5.3332551101648827E-2</v>
      </c>
      <c r="Q1147" s="20">
        <v>6.9025444107889397E-2</v>
      </c>
      <c r="R1147" s="20">
        <v>3.884709206917563E-2</v>
      </c>
      <c r="S1147" s="20">
        <v>9.8180142459410369E-2</v>
      </c>
      <c r="T1147" s="20">
        <v>6.5368503206640324E-2</v>
      </c>
      <c r="U1147" s="20">
        <v>6.0056722428552242E-2</v>
      </c>
      <c r="V1147" s="20">
        <v>7.2487520108261372E-2</v>
      </c>
      <c r="W1147" s="20">
        <v>4.5231991289049901E-2</v>
      </c>
      <c r="X1147" s="20">
        <v>7.0532602599108332E-2</v>
      </c>
      <c r="Y1147" s="20">
        <v>5.7322537103066229E-2</v>
      </c>
      <c r="AA1147" s="20">
        <v>2.8516108803800989E-2</v>
      </c>
      <c r="AB1147" s="20">
        <v>5.967980646209399E-2</v>
      </c>
      <c r="AC1147" s="20">
        <v>5.0941842523844733E-2</v>
      </c>
      <c r="AD1147" s="20">
        <v>0.10542496895468211</v>
      </c>
      <c r="AF1147" s="20">
        <v>6.1843330914843633E-2</v>
      </c>
      <c r="AG1147" s="20">
        <v>5.2751647024039457E-2</v>
      </c>
      <c r="AI1147" s="20">
        <v>3.0391664643428889E-2</v>
      </c>
      <c r="AJ1147" s="20">
        <v>3.6009987709082932E-2</v>
      </c>
      <c r="AK1147" s="20">
        <v>3.5817460561505282E-2</v>
      </c>
      <c r="AL1147" s="20">
        <v>4.9975807391444367E-2</v>
      </c>
      <c r="AM1147" s="20">
        <v>4.158849779705219E-2</v>
      </c>
      <c r="AN1147" s="20">
        <v>3.4727726395671669E-2</v>
      </c>
      <c r="AO1147" s="20">
        <v>0.14642614342926569</v>
      </c>
      <c r="AP1147" s="20">
        <v>0.205629333596206</v>
      </c>
      <c r="AQ1147" s="20">
        <v>3.5962497342646373E-2</v>
      </c>
      <c r="AS1147" s="20">
        <v>4.5825676526152277E-2</v>
      </c>
      <c r="AT1147" s="20">
        <v>0.34152218305608389</v>
      </c>
    </row>
    <row r="1149" spans="2:46" ht="87" x14ac:dyDescent="0.35">
      <c r="B1149" s="17" t="s">
        <v>404</v>
      </c>
    </row>
    <row r="1150" spans="2:46" x14ac:dyDescent="0.35">
      <c r="B1150" s="18" t="s">
        <v>16</v>
      </c>
    </row>
    <row r="1151" spans="2:46" x14ac:dyDescent="0.35">
      <c r="B1151" s="19" t="s">
        <v>399</v>
      </c>
      <c r="C1151" s="20">
        <v>0.1657861558640209</v>
      </c>
      <c r="D1151" s="20">
        <v>0.18417309563851769</v>
      </c>
      <c r="E1151" s="20">
        <v>0.27979348407102972</v>
      </c>
      <c r="F1151" s="20">
        <v>0.18629629587129831</v>
      </c>
      <c r="G1151" s="20">
        <v>0.1440249113502349</v>
      </c>
      <c r="H1151" s="20">
        <v>0.15739705244266269</v>
      </c>
      <c r="I1151" s="20">
        <v>6.7762454380798531E-2</v>
      </c>
      <c r="K1151" s="20">
        <v>0.17114525665790031</v>
      </c>
      <c r="L1151" s="20">
        <v>0.16023188858184109</v>
      </c>
      <c r="N1151" s="20">
        <v>0.12979350853964419</v>
      </c>
      <c r="O1151" s="20">
        <v>5.6599545566454267E-2</v>
      </c>
      <c r="P1151" s="20">
        <v>0.1730461244252105</v>
      </c>
      <c r="Q1151" s="20">
        <v>0.16978889654144139</v>
      </c>
      <c r="R1151" s="20">
        <v>0.20493294556471661</v>
      </c>
      <c r="S1151" s="20">
        <v>0.17015473251884669</v>
      </c>
      <c r="T1151" s="20">
        <v>0.1234104853121136</v>
      </c>
      <c r="U1151" s="20">
        <v>0.14046174434990291</v>
      </c>
      <c r="V1151" s="20">
        <v>0.22622313402400271</v>
      </c>
      <c r="W1151" s="20">
        <v>0.14568876309390699</v>
      </c>
      <c r="X1151" s="20">
        <v>0.1750136816993321</v>
      </c>
      <c r="Y1151" s="20">
        <v>0.16562477150131699</v>
      </c>
      <c r="AA1151" s="20">
        <v>0.21209637818392801</v>
      </c>
      <c r="AB1151" s="20">
        <v>0.1499811289562013</v>
      </c>
      <c r="AC1151" s="20">
        <v>0.15610211292349241</v>
      </c>
      <c r="AD1151" s="20">
        <v>0.14188286482272131</v>
      </c>
      <c r="AF1151" s="20">
        <v>0.14595305813727821</v>
      </c>
      <c r="AG1151" s="20">
        <v>0.24620957432229529</v>
      </c>
      <c r="AI1151" s="20">
        <v>0.19714135471864699</v>
      </c>
      <c r="AJ1151" s="20">
        <v>0.23717767791293479</v>
      </c>
      <c r="AK1151" s="20">
        <v>0.1064120981122272</v>
      </c>
      <c r="AL1151" s="20">
        <v>0.16127750818932829</v>
      </c>
      <c r="AM1151" s="20">
        <v>0.16148219764802549</v>
      </c>
      <c r="AN1151" s="20">
        <v>5.1762632827998277E-2</v>
      </c>
      <c r="AO1151" s="20">
        <v>0.1375110095794321</v>
      </c>
      <c r="AP1151" s="20">
        <v>7.371311033727998E-2</v>
      </c>
      <c r="AQ1151" s="20">
        <v>0.1244956019148571</v>
      </c>
      <c r="AS1151" s="20">
        <v>0.17167814689347399</v>
      </c>
      <c r="AT1151" s="20">
        <v>5.444405069909812E-2</v>
      </c>
    </row>
    <row r="1152" spans="2:46" x14ac:dyDescent="0.35">
      <c r="B1152" s="19" t="s">
        <v>400</v>
      </c>
      <c r="C1152" s="20">
        <v>0.42379081367281979</v>
      </c>
      <c r="D1152" s="20">
        <v>0.44250974563370149</v>
      </c>
      <c r="E1152" s="20">
        <v>0.39679085628280059</v>
      </c>
      <c r="F1152" s="20">
        <v>0.44083070670269259</v>
      </c>
      <c r="G1152" s="20">
        <v>0.41843388283989758</v>
      </c>
      <c r="H1152" s="20">
        <v>0.3929476536439937</v>
      </c>
      <c r="I1152" s="20">
        <v>0.44435069774785652</v>
      </c>
      <c r="K1152" s="20">
        <v>0.44965453311684911</v>
      </c>
      <c r="L1152" s="20">
        <v>0.40025804130692783</v>
      </c>
      <c r="N1152" s="20">
        <v>0.45203437138552632</v>
      </c>
      <c r="O1152" s="20">
        <v>0.40068319005749392</v>
      </c>
      <c r="P1152" s="20">
        <v>0.40360426686461792</v>
      </c>
      <c r="Q1152" s="20">
        <v>0.35277955275231299</v>
      </c>
      <c r="R1152" s="20">
        <v>0.43187197311274822</v>
      </c>
      <c r="S1152" s="20">
        <v>0.38657990504019868</v>
      </c>
      <c r="T1152" s="20">
        <v>0.44427259437174238</v>
      </c>
      <c r="U1152" s="20">
        <v>0.42355131058399131</v>
      </c>
      <c r="V1152" s="20">
        <v>0.38896983502643601</v>
      </c>
      <c r="W1152" s="20">
        <v>0.48406468584397488</v>
      </c>
      <c r="X1152" s="20">
        <v>0.44167333195693631</v>
      </c>
      <c r="Y1152" s="20">
        <v>0.40451164895533392</v>
      </c>
      <c r="AA1152" s="20">
        <v>0.44840333656155451</v>
      </c>
      <c r="AB1152" s="20">
        <v>0.4253038411010393</v>
      </c>
      <c r="AC1152" s="20">
        <v>0.43758102721533559</v>
      </c>
      <c r="AD1152" s="20">
        <v>0.38299364059751839</v>
      </c>
      <c r="AF1152" s="20">
        <v>0.42393879128716039</v>
      </c>
      <c r="AG1152" s="20">
        <v>0.41856958247906922</v>
      </c>
      <c r="AI1152" s="20">
        <v>0.46404042018807717</v>
      </c>
      <c r="AJ1152" s="20">
        <v>0.43666840147357</v>
      </c>
      <c r="AK1152" s="20">
        <v>0.45480139968754291</v>
      </c>
      <c r="AL1152" s="20">
        <v>0.45718191967693728</v>
      </c>
      <c r="AM1152" s="20">
        <v>0.44407493191971797</v>
      </c>
      <c r="AN1152" s="20">
        <v>0.4774612465549567</v>
      </c>
      <c r="AO1152" s="20">
        <v>0.25772302042535739</v>
      </c>
      <c r="AP1152" s="20">
        <v>0.38010006064047602</v>
      </c>
      <c r="AQ1152" s="20">
        <v>0.37678937549110419</v>
      </c>
      <c r="AS1152" s="20">
        <v>0.43887235342274211</v>
      </c>
      <c r="AT1152" s="20">
        <v>0.13879201165654009</v>
      </c>
    </row>
    <row r="1153" spans="2:46" x14ac:dyDescent="0.35">
      <c r="B1153" s="19" t="s">
        <v>401</v>
      </c>
      <c r="C1153" s="20">
        <v>0.2709367774571777</v>
      </c>
      <c r="D1153" s="20">
        <v>0.2250371847217609</v>
      </c>
      <c r="E1153" s="20">
        <v>0.22259774478280511</v>
      </c>
      <c r="F1153" s="20">
        <v>0.22160990790060839</v>
      </c>
      <c r="G1153" s="20">
        <v>0.28673220055599669</v>
      </c>
      <c r="H1153" s="20">
        <v>0.33468861853929932</v>
      </c>
      <c r="I1153" s="20">
        <v>0.32524548464860659</v>
      </c>
      <c r="K1153" s="20">
        <v>0.26284316214523551</v>
      </c>
      <c r="L1153" s="20">
        <v>0.27687333265431241</v>
      </c>
      <c r="N1153" s="20">
        <v>0.28321945954078909</v>
      </c>
      <c r="O1153" s="20">
        <v>0.35368318993986841</v>
      </c>
      <c r="P1153" s="20">
        <v>0.31658999588208703</v>
      </c>
      <c r="Q1153" s="20">
        <v>0.33072695060195623</v>
      </c>
      <c r="R1153" s="20">
        <v>0.24582234292811839</v>
      </c>
      <c r="S1153" s="20">
        <v>0.25596323623436101</v>
      </c>
      <c r="T1153" s="20">
        <v>0.28445123090466479</v>
      </c>
      <c r="U1153" s="20">
        <v>0.30122466036213741</v>
      </c>
      <c r="V1153" s="20">
        <v>0.23318426400001341</v>
      </c>
      <c r="W1153" s="20">
        <v>0.26998769295804098</v>
      </c>
      <c r="X1153" s="20">
        <v>0.24732870643919971</v>
      </c>
      <c r="Y1153" s="20">
        <v>0.2636489494247013</v>
      </c>
      <c r="AA1153" s="20">
        <v>0.24213807794775619</v>
      </c>
      <c r="AB1153" s="20">
        <v>0.3003377896911909</v>
      </c>
      <c r="AC1153" s="20">
        <v>0.26379694884090432</v>
      </c>
      <c r="AD1153" s="20">
        <v>0.27795573722160782</v>
      </c>
      <c r="AF1153" s="20">
        <v>0.28566582365571941</v>
      </c>
      <c r="AG1153" s="20">
        <v>0.2192565949454966</v>
      </c>
      <c r="AI1153" s="20">
        <v>0.25919356189640952</v>
      </c>
      <c r="AJ1153" s="20">
        <v>0.22214915716298861</v>
      </c>
      <c r="AK1153" s="20">
        <v>0.31666245921152453</v>
      </c>
      <c r="AL1153" s="20">
        <v>0.246365713703213</v>
      </c>
      <c r="AM1153" s="20">
        <v>0.28291179826132229</v>
      </c>
      <c r="AN1153" s="20">
        <v>0.33350314050263641</v>
      </c>
      <c r="AO1153" s="20">
        <v>0.32314054118578012</v>
      </c>
      <c r="AP1153" s="20">
        <v>0.25801820293251171</v>
      </c>
      <c r="AQ1153" s="20">
        <v>0.3505811380638304</v>
      </c>
      <c r="AS1153" s="20">
        <v>0.27075886255903481</v>
      </c>
      <c r="AT1153" s="20">
        <v>0.27429887003342568</v>
      </c>
    </row>
    <row r="1154" spans="2:46" x14ac:dyDescent="0.35">
      <c r="B1154" s="19" t="s">
        <v>402</v>
      </c>
      <c r="C1154" s="20">
        <v>7.2979748576973105E-2</v>
      </c>
      <c r="D1154" s="20">
        <v>6.2654276416647545E-2</v>
      </c>
      <c r="E1154" s="20">
        <v>6.844866456835029E-2</v>
      </c>
      <c r="F1154" s="20">
        <v>7.0025406816319649E-2</v>
      </c>
      <c r="G1154" s="20">
        <v>7.4300215379810533E-2</v>
      </c>
      <c r="H1154" s="20">
        <v>7.5928854441069601E-2</v>
      </c>
      <c r="I1154" s="20">
        <v>8.288795964162847E-2</v>
      </c>
      <c r="K1154" s="20">
        <v>6.1014245473315867E-2</v>
      </c>
      <c r="L1154" s="20">
        <v>8.4959586240567583E-2</v>
      </c>
      <c r="N1154" s="20">
        <v>5.2076327274334117E-2</v>
      </c>
      <c r="O1154" s="20">
        <v>0.1180183845656145</v>
      </c>
      <c r="P1154" s="20">
        <v>5.2715892963379959E-2</v>
      </c>
      <c r="Q1154" s="20">
        <v>6.3257881085686835E-2</v>
      </c>
      <c r="R1154" s="20">
        <v>6.940133901777075E-2</v>
      </c>
      <c r="S1154" s="20">
        <v>8.8241055230868282E-2</v>
      </c>
      <c r="T1154" s="20">
        <v>6.0943455996568217E-2</v>
      </c>
      <c r="U1154" s="20">
        <v>7.0194341037902008E-2</v>
      </c>
      <c r="V1154" s="20">
        <v>8.3264733706187491E-2</v>
      </c>
      <c r="W1154" s="20">
        <v>5.8454549321405598E-2</v>
      </c>
      <c r="X1154" s="20">
        <v>9.2908886370321811E-2</v>
      </c>
      <c r="Y1154" s="20">
        <v>8.4817976158809663E-2</v>
      </c>
      <c r="AA1154" s="20">
        <v>5.6612331983720017E-2</v>
      </c>
      <c r="AB1154" s="20">
        <v>6.3290909160372458E-2</v>
      </c>
      <c r="AC1154" s="20">
        <v>7.6024192207443747E-2</v>
      </c>
      <c r="AD1154" s="20">
        <v>9.6787250946329062E-2</v>
      </c>
      <c r="AF1154" s="20">
        <v>7.5255666940645255E-2</v>
      </c>
      <c r="AG1154" s="20">
        <v>6.562950851848863E-2</v>
      </c>
      <c r="AI1154" s="20">
        <v>5.9223888888248463E-2</v>
      </c>
      <c r="AJ1154" s="20">
        <v>5.8575175494140388E-2</v>
      </c>
      <c r="AK1154" s="20">
        <v>6.8732512509641366E-2</v>
      </c>
      <c r="AL1154" s="20">
        <v>6.4956869889113616E-2</v>
      </c>
      <c r="AM1154" s="20">
        <v>6.9994070256860483E-2</v>
      </c>
      <c r="AN1154" s="20">
        <v>3.3709357762697748E-2</v>
      </c>
      <c r="AO1154" s="20">
        <v>0.13947482684007501</v>
      </c>
      <c r="AP1154" s="20">
        <v>7.6936649466362556E-2</v>
      </c>
      <c r="AQ1154" s="20">
        <v>0.11276341373307951</v>
      </c>
      <c r="AS1154" s="20">
        <v>6.6950778452311163E-2</v>
      </c>
      <c r="AT1154" s="20">
        <v>0.18691037445550479</v>
      </c>
    </row>
    <row r="1155" spans="2:46" x14ac:dyDescent="0.35">
      <c r="B1155" s="19" t="s">
        <v>197</v>
      </c>
      <c r="C1155" s="20">
        <v>6.6506504429008462E-2</v>
      </c>
      <c r="D1155" s="20">
        <v>8.5625697589372302E-2</v>
      </c>
      <c r="E1155" s="20">
        <v>3.2369250295014293E-2</v>
      </c>
      <c r="F1155" s="20">
        <v>8.123768270908098E-2</v>
      </c>
      <c r="G1155" s="20">
        <v>7.6508789874060387E-2</v>
      </c>
      <c r="H1155" s="20">
        <v>3.903782093297474E-2</v>
      </c>
      <c r="I1155" s="20">
        <v>7.9753403581109897E-2</v>
      </c>
      <c r="K1155" s="20">
        <v>5.5342802606699271E-2</v>
      </c>
      <c r="L1155" s="20">
        <v>7.7677151216351062E-2</v>
      </c>
      <c r="N1155" s="20">
        <v>8.2876333259706197E-2</v>
      </c>
      <c r="O1155" s="20">
        <v>7.1015689870568915E-2</v>
      </c>
      <c r="P1155" s="20">
        <v>5.4043719864704243E-2</v>
      </c>
      <c r="Q1155" s="20">
        <v>8.3446719018602636E-2</v>
      </c>
      <c r="R1155" s="20">
        <v>4.7971399376646177E-2</v>
      </c>
      <c r="S1155" s="20">
        <v>9.9061070975725266E-2</v>
      </c>
      <c r="T1155" s="20">
        <v>8.6922233414910913E-2</v>
      </c>
      <c r="U1155" s="20">
        <v>6.4567943666066649E-2</v>
      </c>
      <c r="V1155" s="20">
        <v>6.8358033243360219E-2</v>
      </c>
      <c r="W1155" s="20">
        <v>4.1804308782671433E-2</v>
      </c>
      <c r="X1155" s="20">
        <v>4.3075393534210062E-2</v>
      </c>
      <c r="Y1155" s="20">
        <v>8.139665395983782E-2</v>
      </c>
      <c r="AA1155" s="20">
        <v>4.074987532304139E-2</v>
      </c>
      <c r="AB1155" s="20">
        <v>6.1086331091195933E-2</v>
      </c>
      <c r="AC1155" s="20">
        <v>6.6495718812824081E-2</v>
      </c>
      <c r="AD1155" s="20">
        <v>0.10038050641182331</v>
      </c>
      <c r="AF1155" s="20">
        <v>6.9186659979196735E-2</v>
      </c>
      <c r="AG1155" s="20">
        <v>5.0334739734650212E-2</v>
      </c>
      <c r="AI1155" s="20">
        <v>2.040077430861793E-2</v>
      </c>
      <c r="AJ1155" s="20">
        <v>4.5429587956366188E-2</v>
      </c>
      <c r="AK1155" s="20">
        <v>5.339153047906408E-2</v>
      </c>
      <c r="AL1155" s="20">
        <v>7.0217988541407775E-2</v>
      </c>
      <c r="AM1155" s="20">
        <v>4.1537001914073599E-2</v>
      </c>
      <c r="AN1155" s="20">
        <v>0.10356362235171079</v>
      </c>
      <c r="AO1155" s="20">
        <v>0.14215060196935561</v>
      </c>
      <c r="AP1155" s="20">
        <v>0.21123197662336979</v>
      </c>
      <c r="AQ1155" s="20">
        <v>3.5370470797128822E-2</v>
      </c>
      <c r="AS1155" s="20">
        <v>5.1739858672438042E-2</v>
      </c>
      <c r="AT1155" s="20">
        <v>0.34555469315543108</v>
      </c>
    </row>
    <row r="1157" spans="2:46" ht="101.5" x14ac:dyDescent="0.35">
      <c r="B1157" s="17" t="s">
        <v>405</v>
      </c>
    </row>
    <row r="1158" spans="2:46" x14ac:dyDescent="0.35">
      <c r="B1158" s="18" t="s">
        <v>16</v>
      </c>
    </row>
    <row r="1159" spans="2:46" x14ac:dyDescent="0.35">
      <c r="B1159" s="19" t="s">
        <v>399</v>
      </c>
      <c r="C1159" s="20">
        <v>0.16161136481153121</v>
      </c>
      <c r="D1159" s="20">
        <v>0.19887541499974601</v>
      </c>
      <c r="E1159" s="20">
        <v>0.28299177985746959</v>
      </c>
      <c r="F1159" s="20">
        <v>0.17565419280350089</v>
      </c>
      <c r="G1159" s="20">
        <v>0.152943006930023</v>
      </c>
      <c r="H1159" s="20">
        <v>0.10373803799398471</v>
      </c>
      <c r="I1159" s="20">
        <v>7.2848905702521338E-2</v>
      </c>
      <c r="K1159" s="20">
        <v>0.16336940904749611</v>
      </c>
      <c r="L1159" s="20">
        <v>0.16055115307152859</v>
      </c>
      <c r="N1159" s="20">
        <v>0.1220650312830933</v>
      </c>
      <c r="O1159" s="20">
        <v>0.10082402273796071</v>
      </c>
      <c r="P1159" s="20">
        <v>0.1385133390876469</v>
      </c>
      <c r="Q1159" s="20">
        <v>0.14776482070063651</v>
      </c>
      <c r="R1159" s="20">
        <v>0.1658960943941625</v>
      </c>
      <c r="S1159" s="20">
        <v>0.1406898525127212</v>
      </c>
      <c r="T1159" s="20">
        <v>0.1383183439734928</v>
      </c>
      <c r="U1159" s="20">
        <v>0.1525216385594409</v>
      </c>
      <c r="V1159" s="20">
        <v>0.2397543118940664</v>
      </c>
      <c r="W1159" s="20">
        <v>0.15340484376912639</v>
      </c>
      <c r="X1159" s="20">
        <v>0.14544607679010321</v>
      </c>
      <c r="Y1159" s="20">
        <v>0.18565648581323441</v>
      </c>
      <c r="AA1159" s="20">
        <v>0.1959663851412691</v>
      </c>
      <c r="AB1159" s="20">
        <v>0.13510032678307071</v>
      </c>
      <c r="AC1159" s="20">
        <v>0.1448649504394886</v>
      </c>
      <c r="AD1159" s="20">
        <v>0.16793736615552141</v>
      </c>
      <c r="AF1159" s="20">
        <v>0.1398209976931851</v>
      </c>
      <c r="AG1159" s="20">
        <v>0.2452248640558124</v>
      </c>
      <c r="AI1159" s="20">
        <v>0.20715084517249441</v>
      </c>
      <c r="AJ1159" s="20">
        <v>0.21498386735298311</v>
      </c>
      <c r="AK1159" s="20">
        <v>9.9287595652198066E-2</v>
      </c>
      <c r="AL1159" s="20">
        <v>0.18803334411592981</v>
      </c>
      <c r="AM1159" s="20">
        <v>0.1554874641658216</v>
      </c>
      <c r="AN1159" s="20">
        <v>7.1244723684104852E-2</v>
      </c>
      <c r="AO1159" s="20">
        <v>0.11977617501786821</v>
      </c>
      <c r="AP1159" s="20">
        <v>8.6569211294518805E-2</v>
      </c>
      <c r="AQ1159" s="20">
        <v>0.10292921143600579</v>
      </c>
      <c r="AS1159" s="20">
        <v>0.16830098564655849</v>
      </c>
      <c r="AT1159" s="20">
        <v>3.5196293436890812E-2</v>
      </c>
    </row>
    <row r="1160" spans="2:46" x14ac:dyDescent="0.35">
      <c r="B1160" s="19" t="s">
        <v>400</v>
      </c>
      <c r="C1160" s="20">
        <v>0.42388438778489779</v>
      </c>
      <c r="D1160" s="20">
        <v>0.38943163752824472</v>
      </c>
      <c r="E1160" s="20">
        <v>0.44567204269956501</v>
      </c>
      <c r="F1160" s="20">
        <v>0.4285277558967111</v>
      </c>
      <c r="G1160" s="20">
        <v>0.42873405282411559</v>
      </c>
      <c r="H1160" s="20">
        <v>0.45447036147170478</v>
      </c>
      <c r="I1160" s="20">
        <v>0.40100089649420029</v>
      </c>
      <c r="K1160" s="20">
        <v>0.45405372461538579</v>
      </c>
      <c r="L1160" s="20">
        <v>0.39523289154922081</v>
      </c>
      <c r="N1160" s="20">
        <v>0.50374284785297119</v>
      </c>
      <c r="O1160" s="20">
        <v>0.37200159324035459</v>
      </c>
      <c r="P1160" s="20">
        <v>0.41255485694018201</v>
      </c>
      <c r="Q1160" s="20">
        <v>0.37541714256758391</v>
      </c>
      <c r="R1160" s="20">
        <v>0.44540467678293622</v>
      </c>
      <c r="S1160" s="20">
        <v>0.38135346275573162</v>
      </c>
      <c r="T1160" s="20">
        <v>0.48376438110793307</v>
      </c>
      <c r="U1160" s="20">
        <v>0.41532850628589862</v>
      </c>
      <c r="V1160" s="20">
        <v>0.38754000308799191</v>
      </c>
      <c r="W1160" s="20">
        <v>0.44633541062370391</v>
      </c>
      <c r="X1160" s="20">
        <v>0.4443520071773408</v>
      </c>
      <c r="Y1160" s="20">
        <v>0.36833646302010331</v>
      </c>
      <c r="AA1160" s="20">
        <v>0.44900048783065122</v>
      </c>
      <c r="AB1160" s="20">
        <v>0.42800145364862258</v>
      </c>
      <c r="AC1160" s="20">
        <v>0.44750151573412728</v>
      </c>
      <c r="AD1160" s="20">
        <v>0.37044120851080642</v>
      </c>
      <c r="AF1160" s="20">
        <v>0.42463329482997819</v>
      </c>
      <c r="AG1160" s="20">
        <v>0.42264462643134282</v>
      </c>
      <c r="AI1160" s="20">
        <v>0.41384129279713838</v>
      </c>
      <c r="AJ1160" s="20">
        <v>0.47312776290905562</v>
      </c>
      <c r="AK1160" s="20">
        <v>0.45839557450858143</v>
      </c>
      <c r="AL1160" s="20">
        <v>0.3827565311084779</v>
      </c>
      <c r="AM1160" s="20">
        <v>0.42386297851980659</v>
      </c>
      <c r="AN1160" s="20">
        <v>0.57875201075602078</v>
      </c>
      <c r="AO1160" s="20">
        <v>0.32792393478007398</v>
      </c>
      <c r="AP1160" s="20">
        <v>0.34733258398983241</v>
      </c>
      <c r="AQ1160" s="20">
        <v>0.4420406780812477</v>
      </c>
      <c r="AS1160" s="20">
        <v>0.43575065825821668</v>
      </c>
      <c r="AT1160" s="20">
        <v>0.19964515721731169</v>
      </c>
    </row>
    <row r="1161" spans="2:46" x14ac:dyDescent="0.35">
      <c r="B1161" s="19" t="s">
        <v>401</v>
      </c>
      <c r="C1161" s="20">
        <v>0.27296303276644562</v>
      </c>
      <c r="D1161" s="20">
        <v>0.2390982103913806</v>
      </c>
      <c r="E1161" s="20">
        <v>0.19098733217714761</v>
      </c>
      <c r="F1161" s="20">
        <v>0.2525371117309595</v>
      </c>
      <c r="G1161" s="20">
        <v>0.28382837393019339</v>
      </c>
      <c r="H1161" s="20">
        <v>0.30531560516803891</v>
      </c>
      <c r="I1161" s="20">
        <v>0.34805327055805552</v>
      </c>
      <c r="K1161" s="20">
        <v>0.25832304225479508</v>
      </c>
      <c r="L1161" s="20">
        <v>0.28522000962133198</v>
      </c>
      <c r="N1161" s="20">
        <v>0.25521464895570189</v>
      </c>
      <c r="O1161" s="20">
        <v>0.35202759709169279</v>
      </c>
      <c r="P1161" s="20">
        <v>0.32197854633155287</v>
      </c>
      <c r="Q1161" s="20">
        <v>0.37570951341937781</v>
      </c>
      <c r="R1161" s="20">
        <v>0.27718298204795289</v>
      </c>
      <c r="S1161" s="20">
        <v>0.27337956201367741</v>
      </c>
      <c r="T1161" s="20">
        <v>0.24569992356342629</v>
      </c>
      <c r="U1161" s="20">
        <v>0.28680992403332339</v>
      </c>
      <c r="V1161" s="20">
        <v>0.21414332536136069</v>
      </c>
      <c r="W1161" s="20">
        <v>0.26819094428543949</v>
      </c>
      <c r="X1161" s="20">
        <v>0.27424812492956202</v>
      </c>
      <c r="Y1161" s="20">
        <v>0.2908254583073519</v>
      </c>
      <c r="AA1161" s="20">
        <v>0.24096729407647641</v>
      </c>
      <c r="AB1161" s="20">
        <v>0.29870564153606982</v>
      </c>
      <c r="AC1161" s="20">
        <v>0.26908438196755857</v>
      </c>
      <c r="AD1161" s="20">
        <v>0.28429742731713048</v>
      </c>
      <c r="AF1161" s="20">
        <v>0.29221965264083982</v>
      </c>
      <c r="AG1161" s="20">
        <v>0.20137608091286999</v>
      </c>
      <c r="AI1161" s="20">
        <v>0.25574236148715701</v>
      </c>
      <c r="AJ1161" s="20">
        <v>0.2226082234955894</v>
      </c>
      <c r="AK1161" s="20">
        <v>0.32344483659244472</v>
      </c>
      <c r="AL1161" s="20">
        <v>0.31607277529916328</v>
      </c>
      <c r="AM1161" s="20">
        <v>0.30236217229117401</v>
      </c>
      <c r="AN1161" s="20">
        <v>0.26069997991932042</v>
      </c>
      <c r="AO1161" s="20">
        <v>0.28938747487708077</v>
      </c>
      <c r="AP1161" s="20">
        <v>0.25813668683835073</v>
      </c>
      <c r="AQ1161" s="20">
        <v>0.28670782194574002</v>
      </c>
      <c r="AS1161" s="20">
        <v>0.27569026320351669</v>
      </c>
      <c r="AT1161" s="20">
        <v>0.22142602658034771</v>
      </c>
    </row>
    <row r="1162" spans="2:46" x14ac:dyDescent="0.35">
      <c r="B1162" s="19" t="s">
        <v>402</v>
      </c>
      <c r="C1162" s="20">
        <v>7.7370070619125458E-2</v>
      </c>
      <c r="D1162" s="20">
        <v>0.1013524841134804</v>
      </c>
      <c r="E1162" s="20">
        <v>5.1863313986913233E-2</v>
      </c>
      <c r="F1162" s="20">
        <v>7.0055342796993755E-2</v>
      </c>
      <c r="G1162" s="20">
        <v>5.6790739997863701E-2</v>
      </c>
      <c r="H1162" s="20">
        <v>7.6880980211459074E-2</v>
      </c>
      <c r="I1162" s="20">
        <v>0.1049847195356893</v>
      </c>
      <c r="K1162" s="20">
        <v>6.7316341047310116E-2</v>
      </c>
      <c r="L1162" s="20">
        <v>8.7501034243236048E-2</v>
      </c>
      <c r="N1162" s="20">
        <v>8.0187856557370263E-2</v>
      </c>
      <c r="O1162" s="20">
        <v>0.1460839133369872</v>
      </c>
      <c r="P1162" s="20">
        <v>7.2786879143019526E-2</v>
      </c>
      <c r="Q1162" s="20">
        <v>5.7083016475526382E-2</v>
      </c>
      <c r="R1162" s="20">
        <v>5.9545299632910463E-2</v>
      </c>
      <c r="S1162" s="20">
        <v>8.7918177462920355E-2</v>
      </c>
      <c r="T1162" s="20">
        <v>5.2320654459627948E-2</v>
      </c>
      <c r="U1162" s="20">
        <v>7.9716808091710042E-2</v>
      </c>
      <c r="V1162" s="20">
        <v>8.0329766099597771E-2</v>
      </c>
      <c r="W1162" s="20">
        <v>6.9004654024384243E-2</v>
      </c>
      <c r="X1162" s="20">
        <v>8.514690545655941E-2</v>
      </c>
      <c r="Y1162" s="20">
        <v>9.3545419612645536E-2</v>
      </c>
      <c r="AA1162" s="20">
        <v>6.8193282827072654E-2</v>
      </c>
      <c r="AB1162" s="20">
        <v>7.8238484623811083E-2</v>
      </c>
      <c r="AC1162" s="20">
        <v>7.781785026481812E-2</v>
      </c>
      <c r="AD1162" s="20">
        <v>8.5572257452964345E-2</v>
      </c>
      <c r="AF1162" s="20">
        <v>8.1061115816539936E-2</v>
      </c>
      <c r="AG1162" s="20">
        <v>6.2551074342337004E-2</v>
      </c>
      <c r="AI1162" s="20">
        <v>7.6985100573649115E-2</v>
      </c>
      <c r="AJ1162" s="20">
        <v>4.9491455029468369E-2</v>
      </c>
      <c r="AK1162" s="20">
        <v>6.5074188848158798E-2</v>
      </c>
      <c r="AL1162" s="20">
        <v>7.2845336507345357E-2</v>
      </c>
      <c r="AM1162" s="20">
        <v>7.9129431437717335E-2</v>
      </c>
      <c r="AN1162" s="20">
        <v>5.5402607107451741E-2</v>
      </c>
      <c r="AO1162" s="20">
        <v>0.13482138543891131</v>
      </c>
      <c r="AP1162" s="20">
        <v>7.1590943915027988E-2</v>
      </c>
      <c r="AQ1162" s="20">
        <v>0.14052739440083989</v>
      </c>
      <c r="AS1162" s="20">
        <v>7.3397575178933749E-2</v>
      </c>
      <c r="AT1162" s="20">
        <v>0.15243909276426859</v>
      </c>
    </row>
    <row r="1163" spans="2:46" x14ac:dyDescent="0.35">
      <c r="B1163" s="19" t="s">
        <v>197</v>
      </c>
      <c r="C1163" s="20">
        <v>6.4171144017999907E-2</v>
      </c>
      <c r="D1163" s="20">
        <v>7.1242252967148326E-2</v>
      </c>
      <c r="E1163" s="20">
        <v>2.8485531278904588E-2</v>
      </c>
      <c r="F1163" s="20">
        <v>7.3225596771834545E-2</v>
      </c>
      <c r="G1163" s="20">
        <v>7.7703826317804425E-2</v>
      </c>
      <c r="H1163" s="20">
        <v>5.9595015154812581E-2</v>
      </c>
      <c r="I1163" s="20">
        <v>7.3112207709533583E-2</v>
      </c>
      <c r="K1163" s="20">
        <v>5.6937483035012948E-2</v>
      </c>
      <c r="L1163" s="20">
        <v>7.149491151468243E-2</v>
      </c>
      <c r="N1163" s="20">
        <v>3.878961535086331E-2</v>
      </c>
      <c r="O1163" s="20">
        <v>2.906287359300451E-2</v>
      </c>
      <c r="P1163" s="20">
        <v>5.4166378497598401E-2</v>
      </c>
      <c r="Q1163" s="20">
        <v>4.4025506836875478E-2</v>
      </c>
      <c r="R1163" s="20">
        <v>5.1970947142037878E-2</v>
      </c>
      <c r="S1163" s="20">
        <v>0.11665894525494951</v>
      </c>
      <c r="T1163" s="20">
        <v>7.989669689552005E-2</v>
      </c>
      <c r="U1163" s="20">
        <v>6.5623123029627042E-2</v>
      </c>
      <c r="V1163" s="20">
        <v>7.8232593556983102E-2</v>
      </c>
      <c r="W1163" s="20">
        <v>6.306414729734594E-2</v>
      </c>
      <c r="X1163" s="20">
        <v>5.0806885646434673E-2</v>
      </c>
      <c r="Y1163" s="20">
        <v>6.1636173246664448E-2</v>
      </c>
      <c r="AA1163" s="20">
        <v>4.5872550124530662E-2</v>
      </c>
      <c r="AB1163" s="20">
        <v>5.9954093408425772E-2</v>
      </c>
      <c r="AC1163" s="20">
        <v>6.0731301594007393E-2</v>
      </c>
      <c r="AD1163" s="20">
        <v>9.1751740563577419E-2</v>
      </c>
      <c r="AF1163" s="20">
        <v>6.2264939019456927E-2</v>
      </c>
      <c r="AG1163" s="20">
        <v>6.8203354257637752E-2</v>
      </c>
      <c r="AI1163" s="20">
        <v>4.6280399969561133E-2</v>
      </c>
      <c r="AJ1163" s="20">
        <v>3.9788691212903467E-2</v>
      </c>
      <c r="AK1163" s="20">
        <v>5.3797804398617192E-2</v>
      </c>
      <c r="AL1163" s="20">
        <v>4.029201296908385E-2</v>
      </c>
      <c r="AM1163" s="20">
        <v>3.9157953585480722E-2</v>
      </c>
      <c r="AN1163" s="20">
        <v>3.3900678533102191E-2</v>
      </c>
      <c r="AO1163" s="20">
        <v>0.1280910298860658</v>
      </c>
      <c r="AP1163" s="20">
        <v>0.23637057396226999</v>
      </c>
      <c r="AQ1163" s="20">
        <v>2.7794894136166481E-2</v>
      </c>
      <c r="AS1163" s="20">
        <v>4.6860517712774358E-2</v>
      </c>
      <c r="AT1163" s="20">
        <v>0.39129343000118089</v>
      </c>
    </row>
    <row r="1165" spans="2:46" ht="87" x14ac:dyDescent="0.35">
      <c r="B1165" s="17" t="s">
        <v>406</v>
      </c>
    </row>
    <row r="1166" spans="2:46" x14ac:dyDescent="0.35">
      <c r="B1166" s="18" t="s">
        <v>16</v>
      </c>
    </row>
    <row r="1167" spans="2:46" x14ac:dyDescent="0.35">
      <c r="B1167" s="19" t="s">
        <v>399</v>
      </c>
      <c r="C1167" s="20">
        <v>0.1961591888934193</v>
      </c>
      <c r="D1167" s="20">
        <v>0.2292100035392359</v>
      </c>
      <c r="E1167" s="20">
        <v>0.30277301352094788</v>
      </c>
      <c r="F1167" s="20">
        <v>0.2363473497246972</v>
      </c>
      <c r="G1167" s="20">
        <v>0.18582747506120109</v>
      </c>
      <c r="H1167" s="20">
        <v>0.1339603251373705</v>
      </c>
      <c r="I1167" s="20">
        <v>0.1051699497431613</v>
      </c>
      <c r="K1167" s="20">
        <v>0.19234408960112101</v>
      </c>
      <c r="L1167" s="20">
        <v>0.19976606932802279</v>
      </c>
      <c r="N1167" s="20">
        <v>0.16849369591983099</v>
      </c>
      <c r="O1167" s="20">
        <v>0.11201055571836591</v>
      </c>
      <c r="P1167" s="20">
        <v>0.2170053237977162</v>
      </c>
      <c r="Q1167" s="20">
        <v>0.16014053182755231</v>
      </c>
      <c r="R1167" s="20">
        <v>0.2078330844751558</v>
      </c>
      <c r="S1167" s="20">
        <v>0.13172212469037281</v>
      </c>
      <c r="T1167" s="20">
        <v>0.19700929245968801</v>
      </c>
      <c r="U1167" s="20">
        <v>0.18186671047926301</v>
      </c>
      <c r="V1167" s="20">
        <v>0.2626895435614382</v>
      </c>
      <c r="W1167" s="20">
        <v>0.18443929344551821</v>
      </c>
      <c r="X1167" s="20">
        <v>0.2216149541829861</v>
      </c>
      <c r="Y1167" s="20">
        <v>0.20384782873891</v>
      </c>
      <c r="AA1167" s="20">
        <v>0.24719347552856041</v>
      </c>
      <c r="AB1167" s="20">
        <v>0.18146935917648449</v>
      </c>
      <c r="AC1167" s="20">
        <v>0.15407538812200211</v>
      </c>
      <c r="AD1167" s="20">
        <v>0.19473391273867571</v>
      </c>
      <c r="AF1167" s="20">
        <v>0.1728397357721301</v>
      </c>
      <c r="AG1167" s="20">
        <v>0.28405602218856629</v>
      </c>
      <c r="AI1167" s="20">
        <v>0.20193601160599101</v>
      </c>
      <c r="AJ1167" s="20">
        <v>0.25099164121379908</v>
      </c>
      <c r="AK1167" s="20">
        <v>0.1180156412130869</v>
      </c>
      <c r="AL1167" s="20">
        <v>0.22153055438111921</v>
      </c>
      <c r="AM1167" s="20">
        <v>0.2029806124197388</v>
      </c>
      <c r="AN1167" s="20">
        <v>8.3593024773503208E-2</v>
      </c>
      <c r="AO1167" s="20">
        <v>0.17926222248211701</v>
      </c>
      <c r="AP1167" s="20">
        <v>0.1248738150137803</v>
      </c>
      <c r="AQ1167" s="20">
        <v>0.16654012228287371</v>
      </c>
      <c r="AS1167" s="20">
        <v>0.2026841736423689</v>
      </c>
      <c r="AT1167" s="20">
        <v>7.2855277790129097E-2</v>
      </c>
    </row>
    <row r="1168" spans="2:46" x14ac:dyDescent="0.35">
      <c r="B1168" s="19" t="s">
        <v>400</v>
      </c>
      <c r="C1168" s="20">
        <v>0.40006993804038898</v>
      </c>
      <c r="D1168" s="20">
        <v>0.3674368499029525</v>
      </c>
      <c r="E1168" s="20">
        <v>0.39839352623480412</v>
      </c>
      <c r="F1168" s="20">
        <v>0.41054742553525408</v>
      </c>
      <c r="G1168" s="20">
        <v>0.41573814574219881</v>
      </c>
      <c r="H1168" s="20">
        <v>0.40767552694983178</v>
      </c>
      <c r="I1168" s="20">
        <v>0.39688023377048037</v>
      </c>
      <c r="K1168" s="20">
        <v>0.42776571412982223</v>
      </c>
      <c r="L1168" s="20">
        <v>0.37150541817474131</v>
      </c>
      <c r="N1168" s="20">
        <v>0.45518952532307427</v>
      </c>
      <c r="O1168" s="20">
        <v>0.37635269035737079</v>
      </c>
      <c r="P1168" s="20">
        <v>0.37274015407271571</v>
      </c>
      <c r="Q1168" s="20">
        <v>0.35987390359700461</v>
      </c>
      <c r="R1168" s="20">
        <v>0.45052108402915542</v>
      </c>
      <c r="S1168" s="20">
        <v>0.33974383275396253</v>
      </c>
      <c r="T1168" s="20">
        <v>0.41442833378796229</v>
      </c>
      <c r="U1168" s="20">
        <v>0.39265229410896041</v>
      </c>
      <c r="V1168" s="20">
        <v>0.38350080022529082</v>
      </c>
      <c r="W1168" s="20">
        <v>0.42761862792874722</v>
      </c>
      <c r="X1168" s="20">
        <v>0.41083581135517477</v>
      </c>
      <c r="Y1168" s="20">
        <v>0.35046041262969319</v>
      </c>
      <c r="AA1168" s="20">
        <v>0.39852954949877317</v>
      </c>
      <c r="AB1168" s="20">
        <v>0.39226958474640772</v>
      </c>
      <c r="AC1168" s="20">
        <v>0.4186763984560038</v>
      </c>
      <c r="AD1168" s="20">
        <v>0.39198856411945199</v>
      </c>
      <c r="AF1168" s="20">
        <v>0.40109927341850821</v>
      </c>
      <c r="AG1168" s="20">
        <v>0.40201948843073287</v>
      </c>
      <c r="AI1168" s="20">
        <v>0.41281946773289041</v>
      </c>
      <c r="AJ1168" s="20">
        <v>0.41244077229634069</v>
      </c>
      <c r="AK1168" s="20">
        <v>0.54349058731870414</v>
      </c>
      <c r="AL1168" s="20">
        <v>0.39731311515687301</v>
      </c>
      <c r="AM1168" s="20">
        <v>0.4083576312217353</v>
      </c>
      <c r="AN1168" s="20">
        <v>0.49990563187512832</v>
      </c>
      <c r="AO1168" s="20">
        <v>0.25089301163762068</v>
      </c>
      <c r="AP1168" s="20">
        <v>0.31740729444953603</v>
      </c>
      <c r="AQ1168" s="20">
        <v>0.40636557548047741</v>
      </c>
      <c r="AS1168" s="20">
        <v>0.41233376428699869</v>
      </c>
      <c r="AT1168" s="20">
        <v>0.1683180183839352</v>
      </c>
    </row>
    <row r="1169" spans="2:46" x14ac:dyDescent="0.35">
      <c r="B1169" s="19" t="s">
        <v>401</v>
      </c>
      <c r="C1169" s="20">
        <v>0.27611030031699602</v>
      </c>
      <c r="D1169" s="20">
        <v>0.26949604003045941</v>
      </c>
      <c r="E1169" s="20">
        <v>0.1914508169697631</v>
      </c>
      <c r="F1169" s="20">
        <v>0.22277381606825791</v>
      </c>
      <c r="G1169" s="20">
        <v>0.28288139822647301</v>
      </c>
      <c r="H1169" s="20">
        <v>0.31872025109529101</v>
      </c>
      <c r="I1169" s="20">
        <v>0.35838923999075051</v>
      </c>
      <c r="K1169" s="20">
        <v>0.26690077621265479</v>
      </c>
      <c r="L1169" s="20">
        <v>0.28622414793048639</v>
      </c>
      <c r="N1169" s="20">
        <v>0.26911537480519032</v>
      </c>
      <c r="O1169" s="20">
        <v>0.34166703867158038</v>
      </c>
      <c r="P1169" s="20">
        <v>0.2853243642215525</v>
      </c>
      <c r="Q1169" s="20">
        <v>0.34279212510351392</v>
      </c>
      <c r="R1169" s="20">
        <v>0.24917400043325449</v>
      </c>
      <c r="S1169" s="20">
        <v>0.31810868710345752</v>
      </c>
      <c r="T1169" s="20">
        <v>0.23614376677224791</v>
      </c>
      <c r="U1169" s="20">
        <v>0.31569676316697731</v>
      </c>
      <c r="V1169" s="20">
        <v>0.22131488556221779</v>
      </c>
      <c r="W1169" s="20">
        <v>0.27018839789280369</v>
      </c>
      <c r="X1169" s="20">
        <v>0.24336647122709371</v>
      </c>
      <c r="Y1169" s="20">
        <v>0.33665540216620288</v>
      </c>
      <c r="AA1169" s="20">
        <v>0.24621641994038251</v>
      </c>
      <c r="AB1169" s="20">
        <v>0.29728189081884082</v>
      </c>
      <c r="AC1169" s="20">
        <v>0.30638895072535072</v>
      </c>
      <c r="AD1169" s="20">
        <v>0.25992273796783472</v>
      </c>
      <c r="AF1169" s="20">
        <v>0.29156038995410938</v>
      </c>
      <c r="AG1169" s="20">
        <v>0.2196734005933435</v>
      </c>
      <c r="AI1169" s="20">
        <v>0.28795102977602599</v>
      </c>
      <c r="AJ1169" s="20">
        <v>0.2412455283541653</v>
      </c>
      <c r="AK1169" s="20">
        <v>0.24637726357093781</v>
      </c>
      <c r="AL1169" s="20">
        <v>0.25847114735297327</v>
      </c>
      <c r="AM1169" s="20">
        <v>0.29810060749549661</v>
      </c>
      <c r="AN1169" s="20">
        <v>0.31445340628873603</v>
      </c>
      <c r="AO1169" s="20">
        <v>0.32189416682201499</v>
      </c>
      <c r="AP1169" s="20">
        <v>0.2600462865833329</v>
      </c>
      <c r="AQ1169" s="20">
        <v>0.30815035226820409</v>
      </c>
      <c r="AS1169" s="20">
        <v>0.2769632603420466</v>
      </c>
      <c r="AT1169" s="20">
        <v>0.25999174814406811</v>
      </c>
    </row>
    <row r="1170" spans="2:46" x14ac:dyDescent="0.35">
      <c r="B1170" s="19" t="s">
        <v>402</v>
      </c>
      <c r="C1170" s="20">
        <v>6.7727531501983337E-2</v>
      </c>
      <c r="D1170" s="20">
        <v>5.962732885799453E-2</v>
      </c>
      <c r="E1170" s="20">
        <v>7.5735240266743123E-2</v>
      </c>
      <c r="F1170" s="20">
        <v>5.9550576960135097E-2</v>
      </c>
      <c r="G1170" s="20">
        <v>4.9043469134073002E-2</v>
      </c>
      <c r="H1170" s="20">
        <v>9.0159829215792769E-2</v>
      </c>
      <c r="I1170" s="20">
        <v>7.3383649224973008E-2</v>
      </c>
      <c r="K1170" s="20">
        <v>6.2469446792194877E-2</v>
      </c>
      <c r="L1170" s="20">
        <v>7.3136739256739774E-2</v>
      </c>
      <c r="N1170" s="20">
        <v>5.4233612139804169E-2</v>
      </c>
      <c r="O1170" s="20">
        <v>0.14022211007065449</v>
      </c>
      <c r="P1170" s="20">
        <v>7.3935339506884939E-2</v>
      </c>
      <c r="Q1170" s="20">
        <v>7.8161091402035018E-2</v>
      </c>
      <c r="R1170" s="20">
        <v>4.9522676290030092E-2</v>
      </c>
      <c r="S1170" s="20">
        <v>0.1228871706516013</v>
      </c>
      <c r="T1170" s="20">
        <v>6.6064937813793037E-2</v>
      </c>
      <c r="U1170" s="20">
        <v>5.439766767129036E-2</v>
      </c>
      <c r="V1170" s="20">
        <v>5.02821112760325E-2</v>
      </c>
      <c r="W1170" s="20">
        <v>6.3837177234645159E-2</v>
      </c>
      <c r="X1170" s="20">
        <v>7.4293054633985237E-2</v>
      </c>
      <c r="Y1170" s="20">
        <v>6.3721579442660631E-2</v>
      </c>
      <c r="AA1170" s="20">
        <v>6.7777530958831281E-2</v>
      </c>
      <c r="AB1170" s="20">
        <v>5.8477290848708029E-2</v>
      </c>
      <c r="AC1170" s="20">
        <v>7.2346068397741506E-2</v>
      </c>
      <c r="AD1170" s="20">
        <v>7.2765412766647455E-2</v>
      </c>
      <c r="AF1170" s="20">
        <v>7.5934235629027805E-2</v>
      </c>
      <c r="AG1170" s="20">
        <v>3.723293547258881E-2</v>
      </c>
      <c r="AI1170" s="20">
        <v>6.2830458943415018E-2</v>
      </c>
      <c r="AJ1170" s="20">
        <v>5.4314176646707457E-2</v>
      </c>
      <c r="AK1170" s="20">
        <v>5.5606573608540162E-2</v>
      </c>
      <c r="AL1170" s="20">
        <v>8.571620851945573E-2</v>
      </c>
      <c r="AM1170" s="20">
        <v>6.5034067177615673E-2</v>
      </c>
      <c r="AN1170" s="20">
        <v>7.0260997635965453E-2</v>
      </c>
      <c r="AO1170" s="20">
        <v>7.7591375053978132E-2</v>
      </c>
      <c r="AP1170" s="20">
        <v>8.0887304131591994E-2</v>
      </c>
      <c r="AQ1170" s="20">
        <v>9.1797249059454883E-2</v>
      </c>
      <c r="AS1170" s="20">
        <v>6.2559219953596465E-2</v>
      </c>
      <c r="AT1170" s="20">
        <v>0.1653941241816039</v>
      </c>
    </row>
    <row r="1171" spans="2:46" x14ac:dyDescent="0.35">
      <c r="B1171" s="19" t="s">
        <v>197</v>
      </c>
      <c r="C1171" s="20">
        <v>5.9933041247212361E-2</v>
      </c>
      <c r="D1171" s="20">
        <v>7.4229777669357663E-2</v>
      </c>
      <c r="E1171" s="20">
        <v>3.1647403007741701E-2</v>
      </c>
      <c r="F1171" s="20">
        <v>7.0780831711655529E-2</v>
      </c>
      <c r="G1171" s="20">
        <v>6.650951183605408E-2</v>
      </c>
      <c r="H1171" s="20">
        <v>4.9484067601714012E-2</v>
      </c>
      <c r="I1171" s="20">
        <v>6.6176927270634761E-2</v>
      </c>
      <c r="K1171" s="20">
        <v>5.0519973264207291E-2</v>
      </c>
      <c r="L1171" s="20">
        <v>6.9367625310009673E-2</v>
      </c>
      <c r="N1171" s="20">
        <v>5.2967791812100241E-2</v>
      </c>
      <c r="O1171" s="20">
        <v>2.9747605182028451E-2</v>
      </c>
      <c r="P1171" s="20">
        <v>5.0994818401130418E-2</v>
      </c>
      <c r="Q1171" s="20">
        <v>5.9032348069894262E-2</v>
      </c>
      <c r="R1171" s="20">
        <v>4.2949154772404172E-2</v>
      </c>
      <c r="S1171" s="20">
        <v>8.7538184800606003E-2</v>
      </c>
      <c r="T1171" s="20">
        <v>8.6353669166308697E-2</v>
      </c>
      <c r="U1171" s="20">
        <v>5.5386564573508837E-2</v>
      </c>
      <c r="V1171" s="20">
        <v>8.2212659375020522E-2</v>
      </c>
      <c r="W1171" s="20">
        <v>5.3916503498285653E-2</v>
      </c>
      <c r="X1171" s="20">
        <v>4.9889708600760169E-2</v>
      </c>
      <c r="Y1171" s="20">
        <v>4.5314777022533018E-2</v>
      </c>
      <c r="AA1171" s="20">
        <v>4.0283024073452613E-2</v>
      </c>
      <c r="AB1171" s="20">
        <v>7.0501874409558893E-2</v>
      </c>
      <c r="AC1171" s="20">
        <v>4.8513194298902038E-2</v>
      </c>
      <c r="AD1171" s="20">
        <v>8.0589372407390211E-2</v>
      </c>
      <c r="AF1171" s="20">
        <v>5.8566365226224541E-2</v>
      </c>
      <c r="AG1171" s="20">
        <v>5.7018153314768408E-2</v>
      </c>
      <c r="AI1171" s="20">
        <v>3.4463031941677658E-2</v>
      </c>
      <c r="AJ1171" s="20">
        <v>4.1007881488987361E-2</v>
      </c>
      <c r="AK1171" s="20">
        <v>3.6509934288730971E-2</v>
      </c>
      <c r="AL1171" s="20">
        <v>3.6968974589578901E-2</v>
      </c>
      <c r="AM1171" s="20">
        <v>2.552708168541375E-2</v>
      </c>
      <c r="AN1171" s="20">
        <v>3.1786939426667021E-2</v>
      </c>
      <c r="AO1171" s="20">
        <v>0.17035922400426931</v>
      </c>
      <c r="AP1171" s="20">
        <v>0.2167852998217587</v>
      </c>
      <c r="AQ1171" s="20">
        <v>2.714670090898991E-2</v>
      </c>
      <c r="AS1171" s="20">
        <v>4.5459581774989162E-2</v>
      </c>
      <c r="AT1171" s="20">
        <v>0.33344083150026349</v>
      </c>
    </row>
    <row r="1173" spans="2:46" ht="101.5" x14ac:dyDescent="0.35">
      <c r="B1173" s="17" t="s">
        <v>407</v>
      </c>
    </row>
    <row r="1174" spans="2:46" x14ac:dyDescent="0.35">
      <c r="B1174" s="18" t="s">
        <v>16</v>
      </c>
    </row>
    <row r="1175" spans="2:46" x14ac:dyDescent="0.35">
      <c r="B1175" s="19" t="s">
        <v>399</v>
      </c>
      <c r="C1175" s="20">
        <v>0.18287578533513249</v>
      </c>
      <c r="D1175" s="20">
        <v>0.20990166395824231</v>
      </c>
      <c r="E1175" s="20">
        <v>0.30682660773350368</v>
      </c>
      <c r="F1175" s="20">
        <v>0.20622255673568721</v>
      </c>
      <c r="G1175" s="20">
        <v>0.19005539226359269</v>
      </c>
      <c r="H1175" s="20">
        <v>9.9787716632430162E-2</v>
      </c>
      <c r="I1175" s="20">
        <v>9.5360956831059399E-2</v>
      </c>
      <c r="K1175" s="20">
        <v>0.1989906552477716</v>
      </c>
      <c r="L1175" s="20">
        <v>0.16593201412988051</v>
      </c>
      <c r="N1175" s="20">
        <v>0.15339371545950289</v>
      </c>
      <c r="O1175" s="20">
        <v>8.1052103687102486E-2</v>
      </c>
      <c r="P1175" s="20">
        <v>0.23389330889964069</v>
      </c>
      <c r="Q1175" s="20">
        <v>0.12698815445039729</v>
      </c>
      <c r="R1175" s="20">
        <v>0.21323051894205011</v>
      </c>
      <c r="S1175" s="20">
        <v>0.13092286264119371</v>
      </c>
      <c r="T1175" s="20">
        <v>0.15673443393192929</v>
      </c>
      <c r="U1175" s="20">
        <v>0.17378060196843509</v>
      </c>
      <c r="V1175" s="20">
        <v>0.26242472613540901</v>
      </c>
      <c r="W1175" s="20">
        <v>0.1429159467064666</v>
      </c>
      <c r="X1175" s="20">
        <v>0.17971044311087811</v>
      </c>
      <c r="Y1175" s="20">
        <v>0.21820376461307439</v>
      </c>
      <c r="AA1175" s="20">
        <v>0.24673305568488471</v>
      </c>
      <c r="AB1175" s="20">
        <v>0.1532728907731355</v>
      </c>
      <c r="AC1175" s="20">
        <v>0.15431230643440991</v>
      </c>
      <c r="AD1175" s="20">
        <v>0.17113582906944871</v>
      </c>
      <c r="AF1175" s="20">
        <v>0.15967940084256199</v>
      </c>
      <c r="AG1175" s="20">
        <v>0.27238491328283898</v>
      </c>
      <c r="AI1175" s="20">
        <v>0.21012478698100909</v>
      </c>
      <c r="AJ1175" s="20">
        <v>0.2415256166499492</v>
      </c>
      <c r="AK1175" s="20">
        <v>0.1089825840484664</v>
      </c>
      <c r="AL1175" s="20">
        <v>0.19757437534566311</v>
      </c>
      <c r="AM1175" s="20">
        <v>0.1967017238081685</v>
      </c>
      <c r="AN1175" s="20">
        <v>0.1232816482825948</v>
      </c>
      <c r="AO1175" s="20">
        <v>0.14531763109324239</v>
      </c>
      <c r="AP1175" s="20">
        <v>8.4789276294019153E-2</v>
      </c>
      <c r="AQ1175" s="20">
        <v>0.11816777296793091</v>
      </c>
      <c r="AS1175" s="20">
        <v>0.18999130690763899</v>
      </c>
      <c r="AT1175" s="20">
        <v>4.8412384547700998E-2</v>
      </c>
    </row>
    <row r="1176" spans="2:46" x14ac:dyDescent="0.35">
      <c r="B1176" s="19" t="s">
        <v>400</v>
      </c>
      <c r="C1176" s="20">
        <v>0.35496290952546722</v>
      </c>
      <c r="D1176" s="20">
        <v>0.38920056258023322</v>
      </c>
      <c r="E1176" s="20">
        <v>0.35790475035074393</v>
      </c>
      <c r="F1176" s="20">
        <v>0.38458178508538182</v>
      </c>
      <c r="G1176" s="20">
        <v>0.37564393594226347</v>
      </c>
      <c r="H1176" s="20">
        <v>0.32950118623263058</v>
      </c>
      <c r="I1176" s="20">
        <v>0.30600255070756871</v>
      </c>
      <c r="K1176" s="20">
        <v>0.38507885198175401</v>
      </c>
      <c r="L1176" s="20">
        <v>0.32488863305436788</v>
      </c>
      <c r="N1176" s="20">
        <v>0.42171318821748749</v>
      </c>
      <c r="O1176" s="20">
        <v>0.42391437912859459</v>
      </c>
      <c r="P1176" s="20">
        <v>0.2847651021134921</v>
      </c>
      <c r="Q1176" s="20">
        <v>0.34555473716742602</v>
      </c>
      <c r="R1176" s="20">
        <v>0.38112896870860857</v>
      </c>
      <c r="S1176" s="20">
        <v>0.33299237958491468</v>
      </c>
      <c r="T1176" s="20">
        <v>0.36153213034246873</v>
      </c>
      <c r="U1176" s="20">
        <v>0.34805429369578128</v>
      </c>
      <c r="V1176" s="20">
        <v>0.31889719683787537</v>
      </c>
      <c r="W1176" s="20">
        <v>0.37121380652026831</v>
      </c>
      <c r="X1176" s="20">
        <v>0.40631323219798171</v>
      </c>
      <c r="Y1176" s="20">
        <v>0.2849068076357687</v>
      </c>
      <c r="AA1176" s="20">
        <v>0.3341075979036347</v>
      </c>
      <c r="AB1176" s="20">
        <v>0.36382137094207989</v>
      </c>
      <c r="AC1176" s="20">
        <v>0.38241186285033563</v>
      </c>
      <c r="AD1176" s="20">
        <v>0.34148475377079668</v>
      </c>
      <c r="AF1176" s="20">
        <v>0.35332428470174648</v>
      </c>
      <c r="AG1176" s="20">
        <v>0.36381098632926051</v>
      </c>
      <c r="AI1176" s="20">
        <v>0.36731766265395521</v>
      </c>
      <c r="AJ1176" s="20">
        <v>0.38308340049528411</v>
      </c>
      <c r="AK1176" s="20">
        <v>0.38802843251894192</v>
      </c>
      <c r="AL1176" s="20">
        <v>0.3805397230117476</v>
      </c>
      <c r="AM1176" s="20">
        <v>0.33555650325924963</v>
      </c>
      <c r="AN1176" s="20">
        <v>0.44317125408963842</v>
      </c>
      <c r="AO1176" s="20">
        <v>0.29159229867033792</v>
      </c>
      <c r="AP1176" s="20">
        <v>0.31289348813245871</v>
      </c>
      <c r="AQ1176" s="20">
        <v>0.31551418941409959</v>
      </c>
      <c r="AS1176" s="20">
        <v>0.36794668356579108</v>
      </c>
      <c r="AT1176" s="20">
        <v>0.1096059958083862</v>
      </c>
    </row>
    <row r="1177" spans="2:46" x14ac:dyDescent="0.35">
      <c r="B1177" s="19" t="s">
        <v>401</v>
      </c>
      <c r="C1177" s="20">
        <v>0.28573911588770762</v>
      </c>
      <c r="D1177" s="20">
        <v>0.22296469928236759</v>
      </c>
      <c r="E1177" s="20">
        <v>0.21827539754872791</v>
      </c>
      <c r="F1177" s="20">
        <v>0.2501840726474644</v>
      </c>
      <c r="G1177" s="20">
        <v>0.2411063479749779</v>
      </c>
      <c r="H1177" s="20">
        <v>0.37785496136383401</v>
      </c>
      <c r="I1177" s="20">
        <v>0.38553660279492641</v>
      </c>
      <c r="K1177" s="20">
        <v>0.26315276667713239</v>
      </c>
      <c r="L1177" s="20">
        <v>0.30895355137793001</v>
      </c>
      <c r="N1177" s="20">
        <v>0.26020543076975061</v>
      </c>
      <c r="O1177" s="20">
        <v>0.30570169287721088</v>
      </c>
      <c r="P1177" s="20">
        <v>0.32874168770207463</v>
      </c>
      <c r="Q1177" s="20">
        <v>0.37083927653653759</v>
      </c>
      <c r="R1177" s="20">
        <v>0.28299169268466817</v>
      </c>
      <c r="S1177" s="20">
        <v>0.29847207799320952</v>
      </c>
      <c r="T1177" s="20">
        <v>0.31655500688465049</v>
      </c>
      <c r="U1177" s="20">
        <v>0.29113914704974531</v>
      </c>
      <c r="V1177" s="20">
        <v>0.23075466871178921</v>
      </c>
      <c r="W1177" s="20">
        <v>0.31823364334519522</v>
      </c>
      <c r="X1177" s="20">
        <v>0.20502082023576421</v>
      </c>
      <c r="Y1177" s="20">
        <v>0.31564011162447619</v>
      </c>
      <c r="AA1177" s="20">
        <v>0.27510606600170001</v>
      </c>
      <c r="AB1177" s="20">
        <v>0.31361013615346012</v>
      </c>
      <c r="AC1177" s="20">
        <v>0.28897673799874157</v>
      </c>
      <c r="AD1177" s="20">
        <v>0.26633103597009672</v>
      </c>
      <c r="AF1177" s="20">
        <v>0.30592886999571861</v>
      </c>
      <c r="AG1177" s="20">
        <v>0.20650566418368829</v>
      </c>
      <c r="AI1177" s="20">
        <v>0.31690256441274689</v>
      </c>
      <c r="AJ1177" s="20">
        <v>0.25155826459582592</v>
      </c>
      <c r="AK1177" s="20">
        <v>0.28979270657489481</v>
      </c>
      <c r="AL1177" s="20">
        <v>0.24920197829246429</v>
      </c>
      <c r="AM1177" s="20">
        <v>0.33194437214564809</v>
      </c>
      <c r="AN1177" s="20">
        <v>0.2626205786375479</v>
      </c>
      <c r="AO1177" s="20">
        <v>0.21988459206659841</v>
      </c>
      <c r="AP1177" s="20">
        <v>0.25304351385220741</v>
      </c>
      <c r="AQ1177" s="20">
        <v>0.36808291919881192</v>
      </c>
      <c r="AS1177" s="20">
        <v>0.28533681099614178</v>
      </c>
      <c r="AT1177" s="20">
        <v>0.29334154999209933</v>
      </c>
    </row>
    <row r="1178" spans="2:46" x14ac:dyDescent="0.35">
      <c r="B1178" s="19" t="s">
        <v>402</v>
      </c>
      <c r="C1178" s="20">
        <v>0.1054830230160007</v>
      </c>
      <c r="D1178" s="20">
        <v>7.6693760589664026E-2</v>
      </c>
      <c r="E1178" s="20">
        <v>9.2808217449791397E-2</v>
      </c>
      <c r="F1178" s="20">
        <v>8.8150355105988579E-2</v>
      </c>
      <c r="G1178" s="20">
        <v>0.108700910098929</v>
      </c>
      <c r="H1178" s="20">
        <v>0.12931027411751131</v>
      </c>
      <c r="I1178" s="20">
        <v>0.1304485889250542</v>
      </c>
      <c r="K1178" s="20">
        <v>9.3552246145824913E-2</v>
      </c>
      <c r="L1178" s="20">
        <v>0.1175609659054221</v>
      </c>
      <c r="N1178" s="20">
        <v>0.1158340885875323</v>
      </c>
      <c r="O1178" s="20">
        <v>0.17424918618540131</v>
      </c>
      <c r="P1178" s="20">
        <v>7.3274152798412068E-2</v>
      </c>
      <c r="Q1178" s="20">
        <v>0.12172591915877561</v>
      </c>
      <c r="R1178" s="20">
        <v>6.5505451610629858E-2</v>
      </c>
      <c r="S1178" s="20">
        <v>0.16565004427765709</v>
      </c>
      <c r="T1178" s="20">
        <v>6.491437480197032E-2</v>
      </c>
      <c r="U1178" s="20">
        <v>0.1160342623069751</v>
      </c>
      <c r="V1178" s="20">
        <v>8.874195810532097E-2</v>
      </c>
      <c r="W1178" s="20">
        <v>0.11229984855485831</v>
      </c>
      <c r="X1178" s="20">
        <v>0.10258275819021009</v>
      </c>
      <c r="Y1178" s="20">
        <v>0.118126015628941</v>
      </c>
      <c r="AA1178" s="20">
        <v>9.6278159147238918E-2</v>
      </c>
      <c r="AB1178" s="20">
        <v>0.1059407679461941</v>
      </c>
      <c r="AC1178" s="20">
        <v>9.9401520572581906E-2</v>
      </c>
      <c r="AD1178" s="20">
        <v>0.1202475240066697</v>
      </c>
      <c r="AF1178" s="20">
        <v>0.1081837201953821</v>
      </c>
      <c r="AG1178" s="20">
        <v>9.7146486414383768E-2</v>
      </c>
      <c r="AI1178" s="20">
        <v>6.8051900140070412E-2</v>
      </c>
      <c r="AJ1178" s="20">
        <v>8.2411677678168385E-2</v>
      </c>
      <c r="AK1178" s="20">
        <v>0.126869350414992</v>
      </c>
      <c r="AL1178" s="20">
        <v>0.1214091716938496</v>
      </c>
      <c r="AM1178" s="20">
        <v>8.5338377644758517E-2</v>
      </c>
      <c r="AN1178" s="20">
        <v>0.13954433436019911</v>
      </c>
      <c r="AO1178" s="20">
        <v>0.17842729880632741</v>
      </c>
      <c r="AP1178" s="20">
        <v>0.13649864882481039</v>
      </c>
      <c r="AQ1178" s="20">
        <v>0.15022517449523909</v>
      </c>
      <c r="AS1178" s="20">
        <v>0.1016950611718956</v>
      </c>
      <c r="AT1178" s="20">
        <v>0.17706487775725299</v>
      </c>
    </row>
    <row r="1179" spans="2:46" x14ac:dyDescent="0.35">
      <c r="B1179" s="19" t="s">
        <v>197</v>
      </c>
      <c r="C1179" s="20">
        <v>7.0939166235691936E-2</v>
      </c>
      <c r="D1179" s="20">
        <v>0.1012393135894928</v>
      </c>
      <c r="E1179" s="20">
        <v>2.4185026917233132E-2</v>
      </c>
      <c r="F1179" s="20">
        <v>7.0861230425477859E-2</v>
      </c>
      <c r="G1179" s="20">
        <v>8.4493413720236901E-2</v>
      </c>
      <c r="H1179" s="20">
        <v>6.3545861653594007E-2</v>
      </c>
      <c r="I1179" s="20">
        <v>8.2651300741391306E-2</v>
      </c>
      <c r="K1179" s="20">
        <v>5.9225479947517118E-2</v>
      </c>
      <c r="L1179" s="20">
        <v>8.2664835532399381E-2</v>
      </c>
      <c r="N1179" s="20">
        <v>4.8853576965726557E-2</v>
      </c>
      <c r="O1179" s="20">
        <v>1.508263812169071E-2</v>
      </c>
      <c r="P1179" s="20">
        <v>7.9325748486380271E-2</v>
      </c>
      <c r="Q1179" s="20">
        <v>3.4891912686863522E-2</v>
      </c>
      <c r="R1179" s="20">
        <v>5.7143368054043187E-2</v>
      </c>
      <c r="S1179" s="20">
        <v>7.1962635503024966E-2</v>
      </c>
      <c r="T1179" s="20">
        <v>0.1002640540389813</v>
      </c>
      <c r="U1179" s="20">
        <v>7.0991694979063186E-2</v>
      </c>
      <c r="V1179" s="20">
        <v>9.918145020960524E-2</v>
      </c>
      <c r="W1179" s="20">
        <v>5.5336754873211567E-2</v>
      </c>
      <c r="X1179" s="20">
        <v>0.106372746265166</v>
      </c>
      <c r="Y1179" s="20">
        <v>6.3123300497739232E-2</v>
      </c>
      <c r="AA1179" s="20">
        <v>4.7775121262541728E-2</v>
      </c>
      <c r="AB1179" s="20">
        <v>6.3354834185130465E-2</v>
      </c>
      <c r="AC1179" s="20">
        <v>7.4897572143931043E-2</v>
      </c>
      <c r="AD1179" s="20">
        <v>0.1008008571829881</v>
      </c>
      <c r="AF1179" s="20">
        <v>7.2883724264590929E-2</v>
      </c>
      <c r="AG1179" s="20">
        <v>6.0151949789828331E-2</v>
      </c>
      <c r="AI1179" s="20">
        <v>3.760308581221853E-2</v>
      </c>
      <c r="AJ1179" s="20">
        <v>4.1421040580772443E-2</v>
      </c>
      <c r="AK1179" s="20">
        <v>8.6326926442704913E-2</v>
      </c>
      <c r="AL1179" s="20">
        <v>5.127475165627559E-2</v>
      </c>
      <c r="AM1179" s="20">
        <v>5.0459023142175492E-2</v>
      </c>
      <c r="AN1179" s="20">
        <v>3.1382184630019808E-2</v>
      </c>
      <c r="AO1179" s="20">
        <v>0.16477817936349401</v>
      </c>
      <c r="AP1179" s="20">
        <v>0.21277507289650421</v>
      </c>
      <c r="AQ1179" s="20">
        <v>4.8009943923918379E-2</v>
      </c>
      <c r="AS1179" s="20">
        <v>5.5030137358532391E-2</v>
      </c>
      <c r="AT1179" s="20">
        <v>0.37157519189456051</v>
      </c>
    </row>
    <row r="1181" spans="2:46" ht="101.5" x14ac:dyDescent="0.35">
      <c r="B1181" s="17" t="s">
        <v>408</v>
      </c>
    </row>
    <row r="1182" spans="2:46" x14ac:dyDescent="0.35">
      <c r="B1182" s="18" t="s">
        <v>16</v>
      </c>
    </row>
    <row r="1183" spans="2:46" x14ac:dyDescent="0.35">
      <c r="B1183" s="19" t="s">
        <v>399</v>
      </c>
      <c r="C1183" s="20">
        <v>0.20737653983879609</v>
      </c>
      <c r="D1183" s="20">
        <v>0.25057423555999819</v>
      </c>
      <c r="E1183" s="20">
        <v>0.33112581782781009</v>
      </c>
      <c r="F1183" s="20">
        <v>0.20814964684597551</v>
      </c>
      <c r="G1183" s="20">
        <v>0.16795406514678421</v>
      </c>
      <c r="H1183" s="20">
        <v>0.1628633059358193</v>
      </c>
      <c r="I1183" s="20">
        <v>0.13947839954383351</v>
      </c>
      <c r="K1183" s="20">
        <v>0.2144186141447085</v>
      </c>
      <c r="L1183" s="20">
        <v>0.2002276094514582</v>
      </c>
      <c r="N1183" s="20">
        <v>0.1981565841439045</v>
      </c>
      <c r="O1183" s="20">
        <v>0.1362226719146743</v>
      </c>
      <c r="P1183" s="20">
        <v>0.19287102112835369</v>
      </c>
      <c r="Q1183" s="20">
        <v>0.16537744034674001</v>
      </c>
      <c r="R1183" s="20">
        <v>0.22732295257918331</v>
      </c>
      <c r="S1183" s="20">
        <v>0.17816011945081081</v>
      </c>
      <c r="T1183" s="20">
        <v>0.16130914688456741</v>
      </c>
      <c r="U1183" s="20">
        <v>0.16224249477529359</v>
      </c>
      <c r="V1183" s="20">
        <v>0.29995971062180737</v>
      </c>
      <c r="W1183" s="20">
        <v>0.20853320730385691</v>
      </c>
      <c r="X1183" s="20">
        <v>0.2148936401211386</v>
      </c>
      <c r="Y1183" s="20">
        <v>0.19724004494930561</v>
      </c>
      <c r="AA1183" s="20">
        <v>0.2585503567372035</v>
      </c>
      <c r="AB1183" s="20">
        <v>0.1960385025469403</v>
      </c>
      <c r="AC1183" s="20">
        <v>0.198304774701833</v>
      </c>
      <c r="AD1183" s="20">
        <v>0.1725568805117679</v>
      </c>
      <c r="AF1183" s="20">
        <v>0.18496259320180461</v>
      </c>
      <c r="AG1183" s="20">
        <v>0.2940309599536714</v>
      </c>
      <c r="AI1183" s="20">
        <v>0.22339128723883009</v>
      </c>
      <c r="AJ1183" s="20">
        <v>0.2731431788049255</v>
      </c>
      <c r="AK1183" s="20">
        <v>0.13223042666109999</v>
      </c>
      <c r="AL1183" s="20">
        <v>0.26214272607394901</v>
      </c>
      <c r="AM1183" s="20">
        <v>0.19790318501393039</v>
      </c>
      <c r="AN1183" s="20">
        <v>0.19947166555486129</v>
      </c>
      <c r="AO1183" s="20">
        <v>0.13623206889311651</v>
      </c>
      <c r="AP1183" s="20">
        <v>0.14123753188599031</v>
      </c>
      <c r="AQ1183" s="20">
        <v>0.13851966183478209</v>
      </c>
      <c r="AS1183" s="20">
        <v>0.21373486624762669</v>
      </c>
      <c r="AT1183" s="20">
        <v>8.722200393641788E-2</v>
      </c>
    </row>
    <row r="1184" spans="2:46" x14ac:dyDescent="0.35">
      <c r="B1184" s="19" t="s">
        <v>400</v>
      </c>
      <c r="C1184" s="20">
        <v>0.38342694836492702</v>
      </c>
      <c r="D1184" s="20">
        <v>0.3558327812406768</v>
      </c>
      <c r="E1184" s="20">
        <v>0.37164241802227133</v>
      </c>
      <c r="F1184" s="20">
        <v>0.40017156940273468</v>
      </c>
      <c r="G1184" s="20">
        <v>0.38496791120905599</v>
      </c>
      <c r="H1184" s="20">
        <v>0.4120842741240151</v>
      </c>
      <c r="I1184" s="20">
        <v>0.37730625305727628</v>
      </c>
      <c r="K1184" s="20">
        <v>0.41510247282153512</v>
      </c>
      <c r="L1184" s="20">
        <v>0.35314045247248499</v>
      </c>
      <c r="N1184" s="20">
        <v>0.38239032550348201</v>
      </c>
      <c r="O1184" s="20">
        <v>0.32108822421420219</v>
      </c>
      <c r="P1184" s="20">
        <v>0.38102218966118229</v>
      </c>
      <c r="Q1184" s="20">
        <v>0.29487728013274878</v>
      </c>
      <c r="R1184" s="20">
        <v>0.43432558234544799</v>
      </c>
      <c r="S1184" s="20">
        <v>0.39019639498445169</v>
      </c>
      <c r="T1184" s="20">
        <v>0.43139468009089849</v>
      </c>
      <c r="U1184" s="20">
        <v>0.38852997382890792</v>
      </c>
      <c r="V1184" s="20">
        <v>0.3317131269726028</v>
      </c>
      <c r="W1184" s="20">
        <v>0.39859938201572143</v>
      </c>
      <c r="X1184" s="20">
        <v>0.39671595956038103</v>
      </c>
      <c r="Y1184" s="20">
        <v>0.38155470036744921</v>
      </c>
      <c r="AA1184" s="20">
        <v>0.42640926773633769</v>
      </c>
      <c r="AB1184" s="20">
        <v>0.35763407118478308</v>
      </c>
      <c r="AC1184" s="20">
        <v>0.40552944089579801</v>
      </c>
      <c r="AD1184" s="20">
        <v>0.34457732163880722</v>
      </c>
      <c r="AF1184" s="20">
        <v>0.39083230409610992</v>
      </c>
      <c r="AG1184" s="20">
        <v>0.3534594413507039</v>
      </c>
      <c r="AI1184" s="20">
        <v>0.39797665600358301</v>
      </c>
      <c r="AJ1184" s="20">
        <v>0.41010802669718932</v>
      </c>
      <c r="AK1184" s="20">
        <v>0.45351999890424161</v>
      </c>
      <c r="AL1184" s="20">
        <v>0.32295327886919478</v>
      </c>
      <c r="AM1184" s="20">
        <v>0.39456143309051528</v>
      </c>
      <c r="AN1184" s="20">
        <v>0.44703736982827308</v>
      </c>
      <c r="AO1184" s="20">
        <v>0.32093634971343182</v>
      </c>
      <c r="AP1184" s="20">
        <v>0.30369548809904467</v>
      </c>
      <c r="AQ1184" s="20">
        <v>0.38852801397653869</v>
      </c>
      <c r="AS1184" s="20">
        <v>0.3937920381378941</v>
      </c>
      <c r="AT1184" s="20">
        <v>0.18755582266623669</v>
      </c>
    </row>
    <row r="1185" spans="2:46" x14ac:dyDescent="0.35">
      <c r="B1185" s="19" t="s">
        <v>401</v>
      </c>
      <c r="C1185" s="20">
        <v>0.25964559520671171</v>
      </c>
      <c r="D1185" s="20">
        <v>0.24693764126391471</v>
      </c>
      <c r="E1185" s="20">
        <v>0.19291331224719291</v>
      </c>
      <c r="F1185" s="20">
        <v>0.221551118408845</v>
      </c>
      <c r="G1185" s="20">
        <v>0.2879253292143949</v>
      </c>
      <c r="H1185" s="20">
        <v>0.27621219629161231</v>
      </c>
      <c r="I1185" s="20">
        <v>0.31911454942462519</v>
      </c>
      <c r="K1185" s="20">
        <v>0.24700925886898009</v>
      </c>
      <c r="L1185" s="20">
        <v>0.2720437534851497</v>
      </c>
      <c r="N1185" s="20">
        <v>0.29336253906931198</v>
      </c>
      <c r="O1185" s="20">
        <v>0.32006537154372883</v>
      </c>
      <c r="P1185" s="20">
        <v>0.30613073364758442</v>
      </c>
      <c r="Q1185" s="20">
        <v>0.44047432753567911</v>
      </c>
      <c r="R1185" s="20">
        <v>0.2131378209054543</v>
      </c>
      <c r="S1185" s="20">
        <v>0.2386420750528071</v>
      </c>
      <c r="T1185" s="20">
        <v>0.24662402554775581</v>
      </c>
      <c r="U1185" s="20">
        <v>0.29135157107299858</v>
      </c>
      <c r="V1185" s="20">
        <v>0.22401627064198551</v>
      </c>
      <c r="W1185" s="20">
        <v>0.24621425680792999</v>
      </c>
      <c r="X1185" s="20">
        <v>0.2316657919771779</v>
      </c>
      <c r="Y1185" s="20">
        <v>0.25367827383199498</v>
      </c>
      <c r="AA1185" s="20">
        <v>0.21987663032887689</v>
      </c>
      <c r="AB1185" s="20">
        <v>0.28844171816639802</v>
      </c>
      <c r="AC1185" s="20">
        <v>0.23744980218325951</v>
      </c>
      <c r="AD1185" s="20">
        <v>0.29212690846170292</v>
      </c>
      <c r="AF1185" s="20">
        <v>0.27127303685853971</v>
      </c>
      <c r="AG1185" s="20">
        <v>0.21772091790950801</v>
      </c>
      <c r="AI1185" s="20">
        <v>0.25542369107167351</v>
      </c>
      <c r="AJ1185" s="20">
        <v>0.2279394436463123</v>
      </c>
      <c r="AK1185" s="20">
        <v>0.25144987500044558</v>
      </c>
      <c r="AL1185" s="20">
        <v>0.28337685988302702</v>
      </c>
      <c r="AM1185" s="20">
        <v>0.30009336458495811</v>
      </c>
      <c r="AN1185" s="20">
        <v>0.24800269040880349</v>
      </c>
      <c r="AO1185" s="20">
        <v>0.23445180020799791</v>
      </c>
      <c r="AP1185" s="20">
        <v>0.23732526295139411</v>
      </c>
      <c r="AQ1185" s="20">
        <v>0.28659108221944379</v>
      </c>
      <c r="AS1185" s="20">
        <v>0.26340600663713892</v>
      </c>
      <c r="AT1185" s="20">
        <v>0.18858436601321341</v>
      </c>
    </row>
    <row r="1186" spans="2:46" x14ac:dyDescent="0.35">
      <c r="B1186" s="19" t="s">
        <v>402</v>
      </c>
      <c r="C1186" s="20">
        <v>8.7230312917146724E-2</v>
      </c>
      <c r="D1186" s="20">
        <v>7.7870457274895735E-2</v>
      </c>
      <c r="E1186" s="20">
        <v>7.2407179677340699E-2</v>
      </c>
      <c r="F1186" s="20">
        <v>8.5730794958626094E-2</v>
      </c>
      <c r="G1186" s="20">
        <v>9.5477323805697137E-2</v>
      </c>
      <c r="H1186" s="20">
        <v>9.1531978664823266E-2</v>
      </c>
      <c r="I1186" s="20">
        <v>9.7132254702222115E-2</v>
      </c>
      <c r="K1186" s="20">
        <v>7.3452055974781216E-2</v>
      </c>
      <c r="L1186" s="20">
        <v>0.1000014895187414</v>
      </c>
      <c r="N1186" s="20">
        <v>7.4581557077486121E-2</v>
      </c>
      <c r="O1186" s="20">
        <v>0.1630064617314704</v>
      </c>
      <c r="P1186" s="20">
        <v>6.4851446195973342E-2</v>
      </c>
      <c r="Q1186" s="20">
        <v>5.4268972303375351E-2</v>
      </c>
      <c r="R1186" s="20">
        <v>7.7099848558105602E-2</v>
      </c>
      <c r="S1186" s="20">
        <v>9.8822282983577717E-2</v>
      </c>
      <c r="T1186" s="20">
        <v>7.9630371248698387E-2</v>
      </c>
      <c r="U1186" s="20">
        <v>8.2656674463917654E-2</v>
      </c>
      <c r="V1186" s="20">
        <v>8.9804489273328972E-2</v>
      </c>
      <c r="W1186" s="20">
        <v>8.587548064913049E-2</v>
      </c>
      <c r="X1186" s="20">
        <v>9.9343930054393265E-2</v>
      </c>
      <c r="Y1186" s="20">
        <v>0.1015897987311976</v>
      </c>
      <c r="AA1186" s="20">
        <v>6.642968507182824E-2</v>
      </c>
      <c r="AB1186" s="20">
        <v>9.2344072669862054E-2</v>
      </c>
      <c r="AC1186" s="20">
        <v>0.10591563010256461</v>
      </c>
      <c r="AD1186" s="20">
        <v>8.6738798816794027E-2</v>
      </c>
      <c r="AF1186" s="20">
        <v>9.1368554003218444E-2</v>
      </c>
      <c r="AG1186" s="20">
        <v>7.293718426563596E-2</v>
      </c>
      <c r="AI1186" s="20">
        <v>9.5875223384601096E-2</v>
      </c>
      <c r="AJ1186" s="20">
        <v>5.7477650819408747E-2</v>
      </c>
      <c r="AK1186" s="20">
        <v>8.7626418206067994E-2</v>
      </c>
      <c r="AL1186" s="20">
        <v>0.1032887735433554</v>
      </c>
      <c r="AM1186" s="20">
        <v>7.8578433620284938E-2</v>
      </c>
      <c r="AN1186" s="20">
        <v>8.8586881585469429E-2</v>
      </c>
      <c r="AO1186" s="20">
        <v>0.1405599182476602</v>
      </c>
      <c r="AP1186" s="20">
        <v>8.9499029602303021E-2</v>
      </c>
      <c r="AQ1186" s="20">
        <v>0.1145194899217571</v>
      </c>
      <c r="AS1186" s="20">
        <v>8.2362490166953337E-2</v>
      </c>
      <c r="AT1186" s="20">
        <v>0.179218510093092</v>
      </c>
    </row>
    <row r="1187" spans="2:46" x14ac:dyDescent="0.35">
      <c r="B1187" s="19" t="s">
        <v>197</v>
      </c>
      <c r="C1187" s="20">
        <v>6.2320603672418498E-2</v>
      </c>
      <c r="D1187" s="20">
        <v>6.8784884660514536E-2</v>
      </c>
      <c r="E1187" s="20">
        <v>3.1911272225385028E-2</v>
      </c>
      <c r="F1187" s="20">
        <v>8.4396870383818573E-2</v>
      </c>
      <c r="G1187" s="20">
        <v>6.3675370624067792E-2</v>
      </c>
      <c r="H1187" s="20">
        <v>5.7308244983730272E-2</v>
      </c>
      <c r="I1187" s="20">
        <v>6.6968543272042727E-2</v>
      </c>
      <c r="K1187" s="20">
        <v>5.0017598189995217E-2</v>
      </c>
      <c r="L1187" s="20">
        <v>7.4586695072165421E-2</v>
      </c>
      <c r="N1187" s="20">
        <v>5.1508994205815319E-2</v>
      </c>
      <c r="O1187" s="20">
        <v>5.9617270595924178E-2</v>
      </c>
      <c r="P1187" s="20">
        <v>5.5124609366905809E-2</v>
      </c>
      <c r="Q1187" s="20">
        <v>4.5001979681456909E-2</v>
      </c>
      <c r="R1187" s="20">
        <v>4.8113795611808903E-2</v>
      </c>
      <c r="S1187" s="20">
        <v>9.4179127528352682E-2</v>
      </c>
      <c r="T1187" s="20">
        <v>8.1041776228080162E-2</v>
      </c>
      <c r="U1187" s="20">
        <v>7.5219285858882254E-2</v>
      </c>
      <c r="V1187" s="20">
        <v>5.4506402490275198E-2</v>
      </c>
      <c r="W1187" s="20">
        <v>6.0777673223361223E-2</v>
      </c>
      <c r="X1187" s="20">
        <v>5.7380678286909167E-2</v>
      </c>
      <c r="Y1187" s="20">
        <v>6.5937182120052396E-2</v>
      </c>
      <c r="AA1187" s="20">
        <v>2.8734060125753611E-2</v>
      </c>
      <c r="AB1187" s="20">
        <v>6.5541635432016562E-2</v>
      </c>
      <c r="AC1187" s="20">
        <v>5.2800352116544928E-2</v>
      </c>
      <c r="AD1187" s="20">
        <v>0.10400009057092791</v>
      </c>
      <c r="AF1187" s="20">
        <v>6.1563511840327378E-2</v>
      </c>
      <c r="AG1187" s="20">
        <v>6.185149652048063E-2</v>
      </c>
      <c r="AI1187" s="20">
        <v>2.733314230131232E-2</v>
      </c>
      <c r="AJ1187" s="20">
        <v>3.1331700032164123E-2</v>
      </c>
      <c r="AK1187" s="20">
        <v>7.5173281228144817E-2</v>
      </c>
      <c r="AL1187" s="20">
        <v>2.8238361630473909E-2</v>
      </c>
      <c r="AM1187" s="20">
        <v>2.8863583690311261E-2</v>
      </c>
      <c r="AN1187" s="20">
        <v>1.6901392622592552E-2</v>
      </c>
      <c r="AO1187" s="20">
        <v>0.16781986293779391</v>
      </c>
      <c r="AP1187" s="20">
        <v>0.2282426874612678</v>
      </c>
      <c r="AQ1187" s="20">
        <v>7.1841752047478086E-2</v>
      </c>
      <c r="AS1187" s="20">
        <v>4.6704598810387028E-2</v>
      </c>
      <c r="AT1187" s="20">
        <v>0.35741929729103988</v>
      </c>
    </row>
  </sheetData>
  <mergeCells count="7">
    <mergeCell ref="AS5:AT5"/>
    <mergeCell ref="AA5:AD5"/>
    <mergeCell ref="D5:I5"/>
    <mergeCell ref="K5:L5"/>
    <mergeCell ref="AF5:AG5"/>
    <mergeCell ref="AI5:AQ5"/>
    <mergeCell ref="N5:Y5"/>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30</v>
      </c>
      <c r="C9" s="20">
        <v>0.13977587206347661</v>
      </c>
      <c r="D9" s="20">
        <v>1</v>
      </c>
      <c r="E9" s="20">
        <v>0</v>
      </c>
      <c r="F9" s="20">
        <v>0</v>
      </c>
      <c r="G9" s="20">
        <v>0</v>
      </c>
      <c r="H9" s="20">
        <v>0</v>
      </c>
      <c r="I9" s="20">
        <v>0</v>
      </c>
      <c r="K9" s="20">
        <v>0.1402048832100288</v>
      </c>
      <c r="L9" s="20">
        <v>0.13689971370879681</v>
      </c>
      <c r="N9" s="20">
        <v>0.13621271728702941</v>
      </c>
      <c r="O9" s="20">
        <v>1.111631495216261E-2</v>
      </c>
      <c r="P9" s="20">
        <v>0.1043489203152277</v>
      </c>
      <c r="Q9" s="20">
        <v>0.12145025119000979</v>
      </c>
      <c r="R9" s="20">
        <v>0.15057524961275601</v>
      </c>
      <c r="S9" s="20">
        <v>0.15739214934042309</v>
      </c>
      <c r="T9" s="20">
        <v>0.15791687532156101</v>
      </c>
      <c r="U9" s="20">
        <v>0.17058783752205001</v>
      </c>
      <c r="V9" s="20">
        <v>0.22458665713042769</v>
      </c>
      <c r="W9" s="20">
        <v>9.3866464199508171E-2</v>
      </c>
      <c r="X9" s="20">
        <v>0.1236637214810463</v>
      </c>
      <c r="Y9" s="20">
        <v>8.8767374674455266E-2</v>
      </c>
      <c r="AA9" s="20">
        <v>0.1014432458725525</v>
      </c>
      <c r="AB9" s="20">
        <v>0.11262134177538199</v>
      </c>
      <c r="AC9" s="20">
        <v>0.1866505020351179</v>
      </c>
      <c r="AD9" s="20">
        <v>0.16901737561644559</v>
      </c>
      <c r="AF9" s="20">
        <v>0.1088495444190227</v>
      </c>
      <c r="AG9" s="20">
        <v>0.25872296470581208</v>
      </c>
      <c r="AI9" s="20">
        <v>8.6122354141152657E-2</v>
      </c>
      <c r="AJ9" s="20">
        <v>0.1253534095460655</v>
      </c>
      <c r="AK9" s="20">
        <v>0.11073383073976741</v>
      </c>
      <c r="AL9" s="20">
        <v>0.43425064790106838</v>
      </c>
      <c r="AM9" s="20">
        <v>0.10853703896366899</v>
      </c>
      <c r="AN9" s="20">
        <v>4.8012654844369278E-2</v>
      </c>
      <c r="AO9" s="20">
        <v>0.14320143466962859</v>
      </c>
      <c r="AP9" s="20">
        <v>6.895178896784851E-2</v>
      </c>
      <c r="AQ9" s="20">
        <v>0.14673410187226221</v>
      </c>
      <c r="AS9" s="20">
        <v>0.13512189204513439</v>
      </c>
      <c r="AT9" s="20">
        <v>0.2277230413730342</v>
      </c>
    </row>
    <row r="10" spans="2:48" ht="19" customHeight="1" x14ac:dyDescent="0.35">
      <c r="B10" s="22" t="s">
        <v>31</v>
      </c>
      <c r="C10" s="20">
        <v>0.1698346767519468</v>
      </c>
      <c r="D10" s="20">
        <v>0</v>
      </c>
      <c r="E10" s="20">
        <v>1</v>
      </c>
      <c r="F10" s="20">
        <v>0</v>
      </c>
      <c r="G10" s="20">
        <v>0</v>
      </c>
      <c r="H10" s="20">
        <v>0</v>
      </c>
      <c r="I10" s="20">
        <v>0</v>
      </c>
      <c r="K10" s="20">
        <v>0.1699171311728592</v>
      </c>
      <c r="L10" s="20">
        <v>0.17044395369799351</v>
      </c>
      <c r="N10" s="20">
        <v>0.11615070981362149</v>
      </c>
      <c r="O10" s="20">
        <v>0.26655265299807851</v>
      </c>
      <c r="P10" s="20">
        <v>0.1758659668645863</v>
      </c>
      <c r="Q10" s="20">
        <v>0.1939251933663296</v>
      </c>
      <c r="R10" s="20">
        <v>0.16423426179600009</v>
      </c>
      <c r="S10" s="20">
        <v>0.14652294263473459</v>
      </c>
      <c r="T10" s="20">
        <v>0.13600804648311021</v>
      </c>
      <c r="U10" s="20">
        <v>0.15463350694772621</v>
      </c>
      <c r="V10" s="20">
        <v>0.21444409049532639</v>
      </c>
      <c r="W10" s="20">
        <v>0.1683664075867331</v>
      </c>
      <c r="X10" s="20">
        <v>0.1412811941185203</v>
      </c>
      <c r="Y10" s="20">
        <v>0.20473310833796651</v>
      </c>
      <c r="AA10" s="20">
        <v>0.23098341532640909</v>
      </c>
      <c r="AB10" s="20">
        <v>0.1269255061677832</v>
      </c>
      <c r="AC10" s="20">
        <v>0.15966946107198801</v>
      </c>
      <c r="AD10" s="20">
        <v>0.15783149165504731</v>
      </c>
      <c r="AF10" s="20">
        <v>0.14061387180473489</v>
      </c>
      <c r="AG10" s="20">
        <v>0.2868056862172309</v>
      </c>
      <c r="AI10" s="20">
        <v>0.15293063066768869</v>
      </c>
      <c r="AJ10" s="20">
        <v>0.23397613556646499</v>
      </c>
      <c r="AK10" s="20">
        <v>0.1195621962778579</v>
      </c>
      <c r="AL10" s="20">
        <v>0.22024675598460561</v>
      </c>
      <c r="AM10" s="20">
        <v>0.1097630557217211</v>
      </c>
      <c r="AN10" s="20">
        <v>0.13032787083097161</v>
      </c>
      <c r="AO10" s="20">
        <v>0.16517466891178759</v>
      </c>
      <c r="AP10" s="20">
        <v>0.13538638014596879</v>
      </c>
      <c r="AQ10" s="20">
        <v>0.22153175773745709</v>
      </c>
      <c r="AS10" s="20">
        <v>0.1689472824687876</v>
      </c>
      <c r="AT10" s="20">
        <v>0.18660393982521939</v>
      </c>
    </row>
    <row r="11" spans="2:48" ht="19" customHeight="1" x14ac:dyDescent="0.35">
      <c r="B11" s="22" t="s">
        <v>32</v>
      </c>
      <c r="C11" s="20">
        <v>0.17035732016679389</v>
      </c>
      <c r="D11" s="20">
        <v>0</v>
      </c>
      <c r="E11" s="20">
        <v>0</v>
      </c>
      <c r="F11" s="20">
        <v>1</v>
      </c>
      <c r="G11" s="20">
        <v>0</v>
      </c>
      <c r="H11" s="20">
        <v>0</v>
      </c>
      <c r="I11" s="20">
        <v>0</v>
      </c>
      <c r="K11" s="20">
        <v>0.1699156817723966</v>
      </c>
      <c r="L11" s="20">
        <v>0.17044389760751519</v>
      </c>
      <c r="N11" s="20">
        <v>0.1715097043270136</v>
      </c>
      <c r="O11" s="20">
        <v>0.21194705036534239</v>
      </c>
      <c r="P11" s="20">
        <v>0.17754081205240629</v>
      </c>
      <c r="Q11" s="20">
        <v>0.16697829500999151</v>
      </c>
      <c r="R11" s="20">
        <v>0.1836035494409386</v>
      </c>
      <c r="S11" s="20">
        <v>0.17640963742197999</v>
      </c>
      <c r="T11" s="20">
        <v>0.1876653583672159</v>
      </c>
      <c r="U11" s="20">
        <v>0.1753229474603035</v>
      </c>
      <c r="V11" s="20">
        <v>0.1689445067514318</v>
      </c>
      <c r="W11" s="20">
        <v>0.1695708293046275</v>
      </c>
      <c r="X11" s="20">
        <v>0.14238504571862631</v>
      </c>
      <c r="Y11" s="20">
        <v>0.14098784217195881</v>
      </c>
      <c r="AA11" s="20">
        <v>0.16240358326255011</v>
      </c>
      <c r="AB11" s="20">
        <v>0.16290382975234871</v>
      </c>
      <c r="AC11" s="20">
        <v>0.17492171721734501</v>
      </c>
      <c r="AD11" s="20">
        <v>0.18135440864212421</v>
      </c>
      <c r="AF11" s="20">
        <v>0.15955466671038979</v>
      </c>
      <c r="AG11" s="20">
        <v>0.20910796338505089</v>
      </c>
      <c r="AI11" s="20">
        <v>0.155478438733922</v>
      </c>
      <c r="AJ11" s="20">
        <v>0.1696654733653267</v>
      </c>
      <c r="AK11" s="20">
        <v>0.1384349107147419</v>
      </c>
      <c r="AL11" s="20">
        <v>0.13314282215713369</v>
      </c>
      <c r="AM11" s="20">
        <v>0.14517650280611491</v>
      </c>
      <c r="AN11" s="20">
        <v>0.27790923303973297</v>
      </c>
      <c r="AO11" s="20">
        <v>0.23848993363654519</v>
      </c>
      <c r="AP11" s="20">
        <v>0.21480850518298719</v>
      </c>
      <c r="AQ11" s="20">
        <v>0.18825086926106821</v>
      </c>
      <c r="AS11" s="20">
        <v>0.16997079698536341</v>
      </c>
      <c r="AT11" s="20">
        <v>0.17766152421265491</v>
      </c>
    </row>
    <row r="12" spans="2:48" ht="19" customHeight="1" x14ac:dyDescent="0.35">
      <c r="B12" s="22" t="s">
        <v>33</v>
      </c>
      <c r="C12" s="20">
        <v>0.16983461124003391</v>
      </c>
      <c r="D12" s="20">
        <v>0</v>
      </c>
      <c r="E12" s="20">
        <v>0</v>
      </c>
      <c r="F12" s="20">
        <v>0</v>
      </c>
      <c r="G12" s="20">
        <v>1</v>
      </c>
      <c r="H12" s="20">
        <v>0</v>
      </c>
      <c r="I12" s="20">
        <v>0</v>
      </c>
      <c r="K12" s="20">
        <v>0.1699170324712995</v>
      </c>
      <c r="L12" s="20">
        <v>0.17044392032723751</v>
      </c>
      <c r="N12" s="20">
        <v>0.1838397325621742</v>
      </c>
      <c r="O12" s="20">
        <v>0.15155566549380289</v>
      </c>
      <c r="P12" s="20">
        <v>0.16810952268100821</v>
      </c>
      <c r="Q12" s="20">
        <v>0.14924139726902019</v>
      </c>
      <c r="R12" s="20">
        <v>0.16136778697905821</v>
      </c>
      <c r="S12" s="20">
        <v>0.11901492936553749</v>
      </c>
      <c r="T12" s="20">
        <v>0.2029228725270415</v>
      </c>
      <c r="U12" s="20">
        <v>0.16530244641591929</v>
      </c>
      <c r="V12" s="20">
        <v>0.17733344176132909</v>
      </c>
      <c r="W12" s="20">
        <v>0.1949036447887571</v>
      </c>
      <c r="X12" s="20">
        <v>0.15991218655519299</v>
      </c>
      <c r="Y12" s="20">
        <v>0.1672518609767025</v>
      </c>
      <c r="AA12" s="20">
        <v>0.14680545783478149</v>
      </c>
      <c r="AB12" s="20">
        <v>0.17459243754915871</v>
      </c>
      <c r="AC12" s="20">
        <v>0.1888996734814257</v>
      </c>
      <c r="AD12" s="20">
        <v>0.1732992771390689</v>
      </c>
      <c r="AF12" s="20">
        <v>0.17546538765367861</v>
      </c>
      <c r="AG12" s="20">
        <v>0.14677275610189061</v>
      </c>
      <c r="AI12" s="20">
        <v>0.15965946876605999</v>
      </c>
      <c r="AJ12" s="20">
        <v>0.18020246697567779</v>
      </c>
      <c r="AK12" s="20">
        <v>0.1723999588582972</v>
      </c>
      <c r="AL12" s="20">
        <v>0.11001230099940509</v>
      </c>
      <c r="AM12" s="20">
        <v>0.17414441023560351</v>
      </c>
      <c r="AN12" s="20">
        <v>0.1982240027998402</v>
      </c>
      <c r="AO12" s="20">
        <v>0.19630684558676351</v>
      </c>
      <c r="AP12" s="20">
        <v>0.18351156471327601</v>
      </c>
      <c r="AQ12" s="20">
        <v>0.16131938873587451</v>
      </c>
      <c r="AS12" s="20">
        <v>0.1706414220961382</v>
      </c>
      <c r="AT12" s="20">
        <v>0.15458814892542549</v>
      </c>
    </row>
    <row r="13" spans="2:48" ht="19" customHeight="1" x14ac:dyDescent="0.35">
      <c r="B13" s="22" t="s">
        <v>34</v>
      </c>
      <c r="C13" s="20">
        <v>0.1405369037235821</v>
      </c>
      <c r="D13" s="20">
        <v>0</v>
      </c>
      <c r="E13" s="20">
        <v>0</v>
      </c>
      <c r="F13" s="20">
        <v>0</v>
      </c>
      <c r="G13" s="20">
        <v>0</v>
      </c>
      <c r="H13" s="20">
        <v>1</v>
      </c>
      <c r="I13" s="20">
        <v>0</v>
      </c>
      <c r="K13" s="20">
        <v>0.13927553420619629</v>
      </c>
      <c r="L13" s="20">
        <v>0.14233933173706881</v>
      </c>
      <c r="N13" s="20">
        <v>0.1619102232665855</v>
      </c>
      <c r="O13" s="20">
        <v>0.21124037861088829</v>
      </c>
      <c r="P13" s="20">
        <v>0.21126327592503441</v>
      </c>
      <c r="Q13" s="20">
        <v>0.1052774441785063</v>
      </c>
      <c r="R13" s="20">
        <v>0.1459110282270942</v>
      </c>
      <c r="S13" s="20">
        <v>0.1273893006326666</v>
      </c>
      <c r="T13" s="20">
        <v>9.7555578148774191E-2</v>
      </c>
      <c r="U13" s="20">
        <v>0.153183873242453</v>
      </c>
      <c r="V13" s="20">
        <v>0.10862467065882291</v>
      </c>
      <c r="W13" s="20">
        <v>0.13086438997904401</v>
      </c>
      <c r="X13" s="20">
        <v>0.16022096811031089</v>
      </c>
      <c r="Y13" s="20">
        <v>0.1442973259535586</v>
      </c>
      <c r="AA13" s="20">
        <v>0.104460787113082</v>
      </c>
      <c r="AB13" s="20">
        <v>0.1791137372353746</v>
      </c>
      <c r="AC13" s="20">
        <v>0.15845939765583919</v>
      </c>
      <c r="AD13" s="20">
        <v>0.1236656390857052</v>
      </c>
      <c r="AF13" s="20">
        <v>0.16011254841214551</v>
      </c>
      <c r="AG13" s="20">
        <v>6.5040200362852671E-2</v>
      </c>
      <c r="AI13" s="20">
        <v>0.12864108837892491</v>
      </c>
      <c r="AJ13" s="20">
        <v>0.14709282463878329</v>
      </c>
      <c r="AK13" s="20">
        <v>0.1792000255839119</v>
      </c>
      <c r="AL13" s="20">
        <v>3.5708879234361189E-2</v>
      </c>
      <c r="AM13" s="20">
        <v>0.18827307624645409</v>
      </c>
      <c r="AN13" s="20">
        <v>9.4361773074501734E-2</v>
      </c>
      <c r="AO13" s="20">
        <v>9.0392718147314977E-2</v>
      </c>
      <c r="AP13" s="20">
        <v>0.17765743271012871</v>
      </c>
      <c r="AQ13" s="20">
        <v>0.1252008421640185</v>
      </c>
      <c r="AS13" s="20">
        <v>0.14324800780726429</v>
      </c>
      <c r="AT13" s="20">
        <v>8.9304640386885847E-2</v>
      </c>
    </row>
    <row r="14" spans="2:48" ht="19" customHeight="1" x14ac:dyDescent="0.35">
      <c r="B14" s="22" t="s">
        <v>35</v>
      </c>
      <c r="C14" s="20">
        <v>0.20966061605416669</v>
      </c>
      <c r="D14" s="20">
        <v>0</v>
      </c>
      <c r="E14" s="20">
        <v>0</v>
      </c>
      <c r="F14" s="20">
        <v>0</v>
      </c>
      <c r="G14" s="20">
        <v>0</v>
      </c>
      <c r="H14" s="20">
        <v>0</v>
      </c>
      <c r="I14" s="20">
        <v>1</v>
      </c>
      <c r="K14" s="20">
        <v>0.2107697371672197</v>
      </c>
      <c r="L14" s="20">
        <v>0.2094291829213881</v>
      </c>
      <c r="N14" s="20">
        <v>0.23037691274357569</v>
      </c>
      <c r="O14" s="20">
        <v>0.14758793757972519</v>
      </c>
      <c r="P14" s="20">
        <v>0.16287150216173679</v>
      </c>
      <c r="Q14" s="20">
        <v>0.26312741898614278</v>
      </c>
      <c r="R14" s="20">
        <v>0.19430812394415289</v>
      </c>
      <c r="S14" s="20">
        <v>0.27327104060465829</v>
      </c>
      <c r="T14" s="20">
        <v>0.21793126915229741</v>
      </c>
      <c r="U14" s="20">
        <v>0.18096938841154819</v>
      </c>
      <c r="V14" s="20">
        <v>0.10606663320266189</v>
      </c>
      <c r="W14" s="20">
        <v>0.24242826414133001</v>
      </c>
      <c r="X14" s="20">
        <v>0.27253688401630299</v>
      </c>
      <c r="Y14" s="20">
        <v>0.25396248788535791</v>
      </c>
      <c r="AA14" s="20">
        <v>0.25390351059062483</v>
      </c>
      <c r="AB14" s="20">
        <v>0.24384314751995281</v>
      </c>
      <c r="AC14" s="20">
        <v>0.1313992485382843</v>
      </c>
      <c r="AD14" s="20">
        <v>0.1948318078616087</v>
      </c>
      <c r="AF14" s="20">
        <v>0.25540398100002848</v>
      </c>
      <c r="AG14" s="20">
        <v>3.3550429227162719E-2</v>
      </c>
      <c r="AI14" s="20">
        <v>0.31716801931225169</v>
      </c>
      <c r="AJ14" s="20">
        <v>0.1437096899076816</v>
      </c>
      <c r="AK14" s="20">
        <v>0.27966907782542372</v>
      </c>
      <c r="AL14" s="20">
        <v>6.6638593723426121E-2</v>
      </c>
      <c r="AM14" s="20">
        <v>0.27410591602643752</v>
      </c>
      <c r="AN14" s="20">
        <v>0.25116446541058413</v>
      </c>
      <c r="AO14" s="20">
        <v>0.1664343990479602</v>
      </c>
      <c r="AP14" s="20">
        <v>0.2196843282797907</v>
      </c>
      <c r="AQ14" s="20">
        <v>0.15696304022931939</v>
      </c>
      <c r="AS14" s="20">
        <v>0.212070598597312</v>
      </c>
      <c r="AT14" s="20">
        <v>0.16411870527677999</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V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36</v>
      </c>
      <c r="C9" s="20">
        <v>0.49302305755820919</v>
      </c>
      <c r="D9" s="20">
        <v>0.4945362828672501</v>
      </c>
      <c r="E9" s="20">
        <v>0.49326241933923581</v>
      </c>
      <c r="F9" s="20">
        <v>0.49174493278301512</v>
      </c>
      <c r="G9" s="20">
        <v>0.49326232308335499</v>
      </c>
      <c r="H9" s="20">
        <v>0.4885979973804539</v>
      </c>
      <c r="I9" s="20">
        <v>0.49563118822505059</v>
      </c>
      <c r="K9" s="20">
        <v>1</v>
      </c>
      <c r="L9" s="20">
        <v>0</v>
      </c>
      <c r="N9" s="20">
        <v>0.58075201268596077</v>
      </c>
      <c r="O9" s="20">
        <v>0.57420275814425592</v>
      </c>
      <c r="P9" s="20">
        <v>0.47938207033080937</v>
      </c>
      <c r="Q9" s="20">
        <v>0.3902849273650888</v>
      </c>
      <c r="R9" s="20">
        <v>0.40748791857197658</v>
      </c>
      <c r="S9" s="20">
        <v>0.44916359450366788</v>
      </c>
      <c r="T9" s="20">
        <v>0.5654428983913834</v>
      </c>
      <c r="U9" s="20">
        <v>0.47989390548987088</v>
      </c>
      <c r="V9" s="20">
        <v>0.57129169751958164</v>
      </c>
      <c r="W9" s="20">
        <v>0.4608559025049771</v>
      </c>
      <c r="X9" s="20">
        <v>0.46781132520437352</v>
      </c>
      <c r="Y9" s="20">
        <v>0.47925130538117661</v>
      </c>
      <c r="AA9" s="20">
        <v>0.51467275397958168</v>
      </c>
      <c r="AB9" s="20">
        <v>0.44194093072969848</v>
      </c>
      <c r="AC9" s="20">
        <v>0.55571542743110458</v>
      </c>
      <c r="AD9" s="20">
        <v>0.46655203752890262</v>
      </c>
      <c r="AF9" s="20">
        <v>0.48393505498803541</v>
      </c>
      <c r="AG9" s="20">
        <v>0.52705296511727551</v>
      </c>
      <c r="AI9" s="20">
        <v>0.46598115410678231</v>
      </c>
      <c r="AJ9" s="20">
        <v>0.53097854482851403</v>
      </c>
      <c r="AK9" s="20">
        <v>0.46902886822379991</v>
      </c>
      <c r="AL9" s="20">
        <v>0.41624701198981928</v>
      </c>
      <c r="AM9" s="20">
        <v>0.57231202085963306</v>
      </c>
      <c r="AN9" s="20">
        <v>0.59865784465619643</v>
      </c>
      <c r="AO9" s="20">
        <v>0.4355750336961397</v>
      </c>
      <c r="AP9" s="20">
        <v>0.32879810447690638</v>
      </c>
      <c r="AQ9" s="20">
        <v>0.52340656318964895</v>
      </c>
      <c r="AS9" s="20">
        <v>0.49575834670890051</v>
      </c>
      <c r="AT9" s="20">
        <v>0.44133376428700027</v>
      </c>
    </row>
    <row r="10" spans="2:48" ht="19" customHeight="1" x14ac:dyDescent="0.35">
      <c r="B10" s="22" t="s">
        <v>37</v>
      </c>
      <c r="C10" s="20">
        <v>0.5049261727528066</v>
      </c>
      <c r="D10" s="20">
        <v>0.49453634217031539</v>
      </c>
      <c r="E10" s="20">
        <v>0.50673758066076424</v>
      </c>
      <c r="F10" s="20">
        <v>0.50518278171887465</v>
      </c>
      <c r="G10" s="20">
        <v>0.50673767691664506</v>
      </c>
      <c r="H10" s="20">
        <v>0.51140200261954627</v>
      </c>
      <c r="I10" s="20">
        <v>0.50436881177494941</v>
      </c>
      <c r="K10" s="20">
        <v>0</v>
      </c>
      <c r="L10" s="20">
        <v>1</v>
      </c>
      <c r="N10" s="20">
        <v>0.41924798731403912</v>
      </c>
      <c r="O10" s="20">
        <v>0.42579724185574408</v>
      </c>
      <c r="P10" s="20">
        <v>0.51057147923752733</v>
      </c>
      <c r="Q10" s="20">
        <v>0.6097150726349112</v>
      </c>
      <c r="R10" s="20">
        <v>0.58739761387246436</v>
      </c>
      <c r="S10" s="20">
        <v>0.55083640549633217</v>
      </c>
      <c r="T10" s="20">
        <v>0.42797436042768361</v>
      </c>
      <c r="U10" s="20">
        <v>0.52010609451012901</v>
      </c>
      <c r="V10" s="20">
        <v>0.42496736847587341</v>
      </c>
      <c r="W10" s="20">
        <v>0.5391440974950229</v>
      </c>
      <c r="X10" s="20">
        <v>0.53218867479562648</v>
      </c>
      <c r="Y10" s="20">
        <v>0.52074869461882312</v>
      </c>
      <c r="AA10" s="20">
        <v>0.48166794206831781</v>
      </c>
      <c r="AB10" s="20">
        <v>0.55612456517966247</v>
      </c>
      <c r="AC10" s="20">
        <v>0.44428457256889547</v>
      </c>
      <c r="AD10" s="20">
        <v>0.53119203071656185</v>
      </c>
      <c r="AF10" s="20">
        <v>0.51413631557185901</v>
      </c>
      <c r="AG10" s="20">
        <v>0.47037995793280379</v>
      </c>
      <c r="AI10" s="20">
        <v>0.5340188458932178</v>
      </c>
      <c r="AJ10" s="20">
        <v>0.46902145517148591</v>
      </c>
      <c r="AK10" s="20">
        <v>0.52377172565972918</v>
      </c>
      <c r="AL10" s="20">
        <v>0.57226960244520408</v>
      </c>
      <c r="AM10" s="20">
        <v>0.42768797914036699</v>
      </c>
      <c r="AN10" s="20">
        <v>0.40134215534380369</v>
      </c>
      <c r="AO10" s="20">
        <v>0.56442496630386041</v>
      </c>
      <c r="AP10" s="20">
        <v>0.66507614254013003</v>
      </c>
      <c r="AQ10" s="20">
        <v>0.4765934368103511</v>
      </c>
      <c r="AS10" s="20">
        <v>0.50208236116495575</v>
      </c>
      <c r="AT10" s="20">
        <v>0.55866623571299967</v>
      </c>
    </row>
    <row r="11" spans="2:48" ht="19" customHeight="1" x14ac:dyDescent="0.35">
      <c r="B11" s="22" t="s">
        <v>71</v>
      </c>
      <c r="C11" s="20">
        <v>2.0507696889842451E-3</v>
      </c>
      <c r="D11" s="20">
        <v>1.092737496243457E-2</v>
      </c>
      <c r="E11" s="20">
        <v>0</v>
      </c>
      <c r="F11" s="20">
        <v>3.0722854981101709E-3</v>
      </c>
      <c r="G11" s="20">
        <v>0</v>
      </c>
      <c r="H11" s="20">
        <v>0</v>
      </c>
      <c r="I11" s="20">
        <v>0</v>
      </c>
      <c r="K11" s="20">
        <v>0</v>
      </c>
      <c r="L11" s="20">
        <v>0</v>
      </c>
      <c r="N11" s="20">
        <v>0</v>
      </c>
      <c r="O11" s="20">
        <v>0</v>
      </c>
      <c r="P11" s="20">
        <v>1.0046450431663049E-2</v>
      </c>
      <c r="Q11" s="20">
        <v>0</v>
      </c>
      <c r="R11" s="20">
        <v>5.1144675555588404E-3</v>
      </c>
      <c r="S11" s="20">
        <v>0</v>
      </c>
      <c r="T11" s="20">
        <v>6.5827411809328846E-3</v>
      </c>
      <c r="U11" s="20">
        <v>0</v>
      </c>
      <c r="V11" s="20">
        <v>3.7409340045449079E-3</v>
      </c>
      <c r="W11" s="20">
        <v>0</v>
      </c>
      <c r="X11" s="20">
        <v>0</v>
      </c>
      <c r="Y11" s="20">
        <v>0</v>
      </c>
      <c r="AA11" s="20">
        <v>3.6593039521004411E-3</v>
      </c>
      <c r="AB11" s="20">
        <v>1.9345040906388921E-3</v>
      </c>
      <c r="AC11" s="20">
        <v>0</v>
      </c>
      <c r="AD11" s="20">
        <v>2.255931754535416E-3</v>
      </c>
      <c r="AF11" s="20">
        <v>1.928629440105595E-3</v>
      </c>
      <c r="AG11" s="20">
        <v>2.5670769499207061E-3</v>
      </c>
      <c r="AI11" s="20">
        <v>0</v>
      </c>
      <c r="AJ11" s="20">
        <v>0</v>
      </c>
      <c r="AK11" s="20">
        <v>7.1994061164710726E-3</v>
      </c>
      <c r="AL11" s="20">
        <v>1.148338556497668E-2</v>
      </c>
      <c r="AM11" s="20">
        <v>0</v>
      </c>
      <c r="AN11" s="20">
        <v>0</v>
      </c>
      <c r="AO11" s="20">
        <v>0</v>
      </c>
      <c r="AP11" s="20">
        <v>6.1257529829633842E-3</v>
      </c>
      <c r="AQ11" s="20">
        <v>0</v>
      </c>
      <c r="AS11" s="20">
        <v>2.1592921261437701E-3</v>
      </c>
      <c r="AT11" s="20">
        <v>0</v>
      </c>
    </row>
    <row r="13" spans="2:48" x14ac:dyDescent="0.35">
      <c r="B13" t="s">
        <v>409</v>
      </c>
    </row>
    <row r="14" spans="2:48" x14ac:dyDescent="0.35">
      <c r="B14" t="s">
        <v>9</v>
      </c>
    </row>
    <row r="16" spans="2:48" x14ac:dyDescent="0.35">
      <c r="B16"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V2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38</v>
      </c>
      <c r="C9" s="20">
        <v>8.9908498114095098E-2</v>
      </c>
      <c r="D9" s="20">
        <v>8.7616558240860412E-2</v>
      </c>
      <c r="E9" s="20">
        <v>6.1488831809544398E-2</v>
      </c>
      <c r="F9" s="20">
        <v>9.0516685240978653E-2</v>
      </c>
      <c r="G9" s="20">
        <v>9.7322648944632717E-2</v>
      </c>
      <c r="H9" s="20">
        <v>0.1035820814143484</v>
      </c>
      <c r="I9" s="20">
        <v>9.8792241550914733E-2</v>
      </c>
      <c r="K9" s="20">
        <v>0.1059068950972296</v>
      </c>
      <c r="L9" s="20">
        <v>7.4652412393793721E-2</v>
      </c>
      <c r="N9" s="20">
        <v>1</v>
      </c>
      <c r="O9" s="20">
        <v>0</v>
      </c>
      <c r="P9" s="20">
        <v>0</v>
      </c>
      <c r="Q9" s="20">
        <v>0</v>
      </c>
      <c r="R9" s="20">
        <v>0</v>
      </c>
      <c r="S9" s="20">
        <v>0</v>
      </c>
      <c r="T9" s="20">
        <v>0</v>
      </c>
      <c r="U9" s="20">
        <v>0</v>
      </c>
      <c r="V9" s="20">
        <v>0</v>
      </c>
      <c r="W9" s="20">
        <v>0</v>
      </c>
      <c r="X9" s="20">
        <v>0</v>
      </c>
      <c r="Y9" s="20">
        <v>0</v>
      </c>
      <c r="AA9" s="20">
        <v>7.268711713789619E-2</v>
      </c>
      <c r="AB9" s="20">
        <v>8.6699566087481125E-2</v>
      </c>
      <c r="AC9" s="20">
        <v>0.1176761718550266</v>
      </c>
      <c r="AD9" s="20">
        <v>8.7961568640766832E-2</v>
      </c>
      <c r="AF9" s="20">
        <v>0.1008370562634132</v>
      </c>
      <c r="AG9" s="20">
        <v>4.9294243494953108E-2</v>
      </c>
      <c r="AI9" s="20">
        <v>3.5217795649059677E-2</v>
      </c>
      <c r="AJ9" s="20">
        <v>6.2060284166165207E-2</v>
      </c>
      <c r="AK9" s="20">
        <v>7.2646331153806754E-2</v>
      </c>
      <c r="AL9" s="20">
        <v>5.9459838830993331E-2</v>
      </c>
      <c r="AM9" s="20">
        <v>6.2094692452372223E-2</v>
      </c>
      <c r="AN9" s="20">
        <v>1</v>
      </c>
      <c r="AO9" s="20">
        <v>7.707850911391001E-2</v>
      </c>
      <c r="AP9" s="20">
        <v>0.1231624518993643</v>
      </c>
      <c r="AQ9" s="20">
        <v>4.3442732237456191E-2</v>
      </c>
      <c r="AS9" s="20">
        <v>9.1576065215750013E-2</v>
      </c>
      <c r="AT9" s="20">
        <v>5.8396156925201177E-2</v>
      </c>
    </row>
    <row r="10" spans="2:48" ht="19" customHeight="1" x14ac:dyDescent="0.35">
      <c r="B10" s="22" t="s">
        <v>39</v>
      </c>
      <c r="C10" s="20">
        <v>2.9816602164222081E-2</v>
      </c>
      <c r="D10" s="20">
        <v>2.3713015384393648E-3</v>
      </c>
      <c r="E10" s="20">
        <v>4.6796652852407188E-2</v>
      </c>
      <c r="F10" s="20">
        <v>3.7095798844666031E-2</v>
      </c>
      <c r="G10" s="20">
        <v>2.660750332790492E-2</v>
      </c>
      <c r="H10" s="20">
        <v>4.4817198637368459E-2</v>
      </c>
      <c r="I10" s="20">
        <v>2.098901978765436E-2</v>
      </c>
      <c r="K10" s="20">
        <v>3.4726114608067647E-2</v>
      </c>
      <c r="L10" s="20">
        <v>2.5143927267266431E-2</v>
      </c>
      <c r="N10" s="20">
        <v>0</v>
      </c>
      <c r="O10" s="20">
        <v>1</v>
      </c>
      <c r="P10" s="20">
        <v>0</v>
      </c>
      <c r="Q10" s="20">
        <v>0</v>
      </c>
      <c r="R10" s="20">
        <v>0</v>
      </c>
      <c r="S10" s="20">
        <v>0</v>
      </c>
      <c r="T10" s="20">
        <v>0</v>
      </c>
      <c r="U10" s="20">
        <v>0</v>
      </c>
      <c r="V10" s="20">
        <v>0</v>
      </c>
      <c r="W10" s="20">
        <v>0</v>
      </c>
      <c r="X10" s="20">
        <v>0</v>
      </c>
      <c r="Y10" s="20">
        <v>0</v>
      </c>
      <c r="AA10" s="20">
        <v>3.0041321475188409E-2</v>
      </c>
      <c r="AB10" s="20">
        <v>4.0278736530765469E-2</v>
      </c>
      <c r="AC10" s="20">
        <v>1.8114373436866171E-2</v>
      </c>
      <c r="AD10" s="20">
        <v>2.9192041130366029E-2</v>
      </c>
      <c r="AF10" s="20">
        <v>3.5562886500360061E-2</v>
      </c>
      <c r="AG10" s="20">
        <v>8.1049791066367272E-3</v>
      </c>
      <c r="AI10" s="20">
        <v>8.2577984965793924E-3</v>
      </c>
      <c r="AJ10" s="20">
        <v>9.5032700330956784E-3</v>
      </c>
      <c r="AK10" s="20">
        <v>5.7443581513543108E-3</v>
      </c>
      <c r="AL10" s="20">
        <v>4.0880899261704157E-2</v>
      </c>
      <c r="AM10" s="20">
        <v>1.26375474572736E-2</v>
      </c>
      <c r="AN10" s="20">
        <v>0</v>
      </c>
      <c r="AO10" s="20">
        <v>1.7075268520464499E-2</v>
      </c>
      <c r="AP10" s="20">
        <v>3.5303837325875317E-2</v>
      </c>
      <c r="AQ10" s="20">
        <v>0.2369296860917896</v>
      </c>
      <c r="AS10" s="20">
        <v>2.9588541026108729E-2</v>
      </c>
      <c r="AT10" s="20">
        <v>3.4126318030542002E-2</v>
      </c>
    </row>
    <row r="11" spans="2:48" ht="19" customHeight="1" x14ac:dyDescent="0.35">
      <c r="B11" s="22" t="s">
        <v>40</v>
      </c>
      <c r="C11" s="20">
        <v>5.0000135748652787E-2</v>
      </c>
      <c r="D11" s="20">
        <v>3.7327330561152387E-2</v>
      </c>
      <c r="E11" s="20">
        <v>5.1775776213479278E-2</v>
      </c>
      <c r="F11" s="20">
        <v>5.2108501676681622E-2</v>
      </c>
      <c r="G11" s="20">
        <v>4.9492261284784983E-2</v>
      </c>
      <c r="H11" s="20">
        <v>7.5163122248183639E-2</v>
      </c>
      <c r="I11" s="20">
        <v>3.8841807159289782E-2</v>
      </c>
      <c r="K11" s="20">
        <v>4.8616729429902479E-2</v>
      </c>
      <c r="L11" s="20">
        <v>5.0559160227498692E-2</v>
      </c>
      <c r="N11" s="20">
        <v>0</v>
      </c>
      <c r="O11" s="20">
        <v>0</v>
      </c>
      <c r="P11" s="20">
        <v>1</v>
      </c>
      <c r="Q11" s="20">
        <v>0</v>
      </c>
      <c r="R11" s="20">
        <v>0</v>
      </c>
      <c r="S11" s="20">
        <v>0</v>
      </c>
      <c r="T11" s="20">
        <v>0</v>
      </c>
      <c r="U11" s="20">
        <v>0</v>
      </c>
      <c r="V11" s="20">
        <v>0</v>
      </c>
      <c r="W11" s="20">
        <v>0</v>
      </c>
      <c r="X11" s="20">
        <v>0</v>
      </c>
      <c r="Y11" s="20">
        <v>0</v>
      </c>
      <c r="AA11" s="20">
        <v>5.0556671329015888E-2</v>
      </c>
      <c r="AB11" s="20">
        <v>6.337893627092718E-2</v>
      </c>
      <c r="AC11" s="20">
        <v>3.3682159544346897E-2</v>
      </c>
      <c r="AD11" s="20">
        <v>5.0180960495018578E-2</v>
      </c>
      <c r="AF11" s="20">
        <v>5.8527086497384313E-2</v>
      </c>
      <c r="AG11" s="20">
        <v>1.7899622029182799E-2</v>
      </c>
      <c r="AI11" s="20">
        <v>2.720100602125447E-2</v>
      </c>
      <c r="AJ11" s="20">
        <v>3.4780959120230083E-2</v>
      </c>
      <c r="AK11" s="20">
        <v>2.1765205299668831E-2</v>
      </c>
      <c r="AL11" s="20">
        <v>2.4002993135617649E-2</v>
      </c>
      <c r="AM11" s="20">
        <v>6.0918222750194241E-2</v>
      </c>
      <c r="AN11" s="20">
        <v>0</v>
      </c>
      <c r="AO11" s="20">
        <v>5.1696492557266119E-2</v>
      </c>
      <c r="AP11" s="20">
        <v>4.7882652814879627E-2</v>
      </c>
      <c r="AQ11" s="20">
        <v>0.20585921997766499</v>
      </c>
      <c r="AS11" s="20">
        <v>5.0817058461045721E-2</v>
      </c>
      <c r="AT11" s="20">
        <v>3.4562587710954801E-2</v>
      </c>
    </row>
    <row r="12" spans="2:48" ht="19" customHeight="1" x14ac:dyDescent="0.35">
      <c r="B12" s="22" t="s">
        <v>41</v>
      </c>
      <c r="C12" s="20">
        <v>3.9908366321476867E-2</v>
      </c>
      <c r="D12" s="20">
        <v>3.4676092824698461E-2</v>
      </c>
      <c r="E12" s="20">
        <v>4.556924300642274E-2</v>
      </c>
      <c r="F12" s="20">
        <v>3.9116786754275837E-2</v>
      </c>
      <c r="G12" s="20">
        <v>3.5069296588333791E-2</v>
      </c>
      <c r="H12" s="20">
        <v>2.9895712060999832E-2</v>
      </c>
      <c r="I12" s="20">
        <v>5.0085636605258957E-2</v>
      </c>
      <c r="K12" s="20">
        <v>3.1592100231940992E-2</v>
      </c>
      <c r="L12" s="20">
        <v>4.8190673772722681E-2</v>
      </c>
      <c r="N12" s="20">
        <v>0</v>
      </c>
      <c r="O12" s="20">
        <v>0</v>
      </c>
      <c r="P12" s="20">
        <v>0</v>
      </c>
      <c r="Q12" s="20">
        <v>1</v>
      </c>
      <c r="R12" s="20">
        <v>0</v>
      </c>
      <c r="S12" s="20">
        <v>0</v>
      </c>
      <c r="T12" s="20">
        <v>0</v>
      </c>
      <c r="U12" s="20">
        <v>0</v>
      </c>
      <c r="V12" s="20">
        <v>0</v>
      </c>
      <c r="W12" s="20">
        <v>0</v>
      </c>
      <c r="X12" s="20">
        <v>0</v>
      </c>
      <c r="Y12" s="20">
        <v>0</v>
      </c>
      <c r="AA12" s="20">
        <v>3.4290973871350439E-2</v>
      </c>
      <c r="AB12" s="20">
        <v>4.6027996044313277E-2</v>
      </c>
      <c r="AC12" s="20">
        <v>2.759274671866185E-2</v>
      </c>
      <c r="AD12" s="20">
        <v>5.0711156715674909E-2</v>
      </c>
      <c r="AF12" s="20">
        <v>4.2019097097740168E-2</v>
      </c>
      <c r="AG12" s="20">
        <v>3.2524485420996133E-2</v>
      </c>
      <c r="AI12" s="20">
        <v>2.5558798210847292E-2</v>
      </c>
      <c r="AJ12" s="20">
        <v>4.344769487179765E-2</v>
      </c>
      <c r="AK12" s="20">
        <v>4.1305686584881728E-2</v>
      </c>
      <c r="AL12" s="20">
        <v>2.288944724243781E-2</v>
      </c>
      <c r="AM12" s="20">
        <v>5.1259796060148813E-2</v>
      </c>
      <c r="AN12" s="20">
        <v>0</v>
      </c>
      <c r="AO12" s="20">
        <v>8.5318455268660665E-2</v>
      </c>
      <c r="AP12" s="20">
        <v>3.35598089572752E-2</v>
      </c>
      <c r="AQ12" s="20">
        <v>1.4186094195481121E-2</v>
      </c>
      <c r="AS12" s="20">
        <v>3.9584213508449373E-2</v>
      </c>
      <c r="AT12" s="20">
        <v>4.6033945334954397E-2</v>
      </c>
    </row>
    <row r="13" spans="2:48" ht="19" customHeight="1" x14ac:dyDescent="0.35">
      <c r="B13" s="22" t="s">
        <v>42</v>
      </c>
      <c r="C13" s="20">
        <v>0.110091337933621</v>
      </c>
      <c r="D13" s="20">
        <v>0.11859722600785561</v>
      </c>
      <c r="E13" s="20">
        <v>0.10646100055332169</v>
      </c>
      <c r="F13" s="20">
        <v>0.1186515518530363</v>
      </c>
      <c r="G13" s="20">
        <v>0.1046029159674868</v>
      </c>
      <c r="H13" s="20">
        <v>0.11430122545168669</v>
      </c>
      <c r="I13" s="20">
        <v>0.1020298506175191</v>
      </c>
      <c r="K13" s="20">
        <v>9.099146471882559E-2</v>
      </c>
      <c r="L13" s="20">
        <v>0.12807295937478541</v>
      </c>
      <c r="N13" s="20">
        <v>0</v>
      </c>
      <c r="O13" s="20">
        <v>0</v>
      </c>
      <c r="P13" s="20">
        <v>0</v>
      </c>
      <c r="Q13" s="20">
        <v>0</v>
      </c>
      <c r="R13" s="20">
        <v>1</v>
      </c>
      <c r="S13" s="20">
        <v>0</v>
      </c>
      <c r="T13" s="20">
        <v>0</v>
      </c>
      <c r="U13" s="20">
        <v>0</v>
      </c>
      <c r="V13" s="20">
        <v>0</v>
      </c>
      <c r="W13" s="20">
        <v>0</v>
      </c>
      <c r="X13" s="20">
        <v>0</v>
      </c>
      <c r="Y13" s="20">
        <v>0</v>
      </c>
      <c r="AA13" s="20">
        <v>0.1170204800985038</v>
      </c>
      <c r="AB13" s="20">
        <v>0.1088491415861523</v>
      </c>
      <c r="AC13" s="20">
        <v>0.1148087185373194</v>
      </c>
      <c r="AD13" s="20">
        <v>9.8774863926643142E-2</v>
      </c>
      <c r="AF13" s="20">
        <v>0.112359590112243</v>
      </c>
      <c r="AG13" s="20">
        <v>0.10120053918996461</v>
      </c>
      <c r="AI13" s="20">
        <v>9.4982748730470148E-2</v>
      </c>
      <c r="AJ13" s="20">
        <v>0.15674777699828721</v>
      </c>
      <c r="AK13" s="20">
        <v>4.5369671599117457E-2</v>
      </c>
      <c r="AL13" s="20">
        <v>0.1413630015392941</v>
      </c>
      <c r="AM13" s="20">
        <v>0.12269093905670241</v>
      </c>
      <c r="AN13" s="20">
        <v>0</v>
      </c>
      <c r="AO13" s="20">
        <v>7.6933838169980839E-2</v>
      </c>
      <c r="AP13" s="20">
        <v>8.545989870419822E-2</v>
      </c>
      <c r="AQ13" s="20">
        <v>7.0362756984226713E-2</v>
      </c>
      <c r="AS13" s="20">
        <v>0.1121677577295602</v>
      </c>
      <c r="AT13" s="20">
        <v>7.0852827533605597E-2</v>
      </c>
    </row>
    <row r="14" spans="2:48" ht="19" customHeight="1" x14ac:dyDescent="0.35">
      <c r="B14" s="22" t="s">
        <v>43</v>
      </c>
      <c r="C14" s="20">
        <v>8.0275148881008285E-2</v>
      </c>
      <c r="D14" s="20">
        <v>9.0392412041375422E-2</v>
      </c>
      <c r="E14" s="20">
        <v>6.9256474940427179E-2</v>
      </c>
      <c r="F14" s="20">
        <v>8.3127099523689602E-2</v>
      </c>
      <c r="G14" s="20">
        <v>5.6254382449630637E-2</v>
      </c>
      <c r="H14" s="20">
        <v>7.276519407492027E-2</v>
      </c>
      <c r="I14" s="20">
        <v>0.1046303968874131</v>
      </c>
      <c r="K14" s="20">
        <v>7.3133850167755518E-2</v>
      </c>
      <c r="L14" s="20">
        <v>8.7574138253168468E-2</v>
      </c>
      <c r="N14" s="20">
        <v>0</v>
      </c>
      <c r="O14" s="20">
        <v>0</v>
      </c>
      <c r="P14" s="20">
        <v>0</v>
      </c>
      <c r="Q14" s="20">
        <v>0</v>
      </c>
      <c r="R14" s="20">
        <v>0</v>
      </c>
      <c r="S14" s="20">
        <v>1</v>
      </c>
      <c r="T14" s="20">
        <v>0</v>
      </c>
      <c r="U14" s="20">
        <v>0</v>
      </c>
      <c r="V14" s="20">
        <v>0</v>
      </c>
      <c r="W14" s="20">
        <v>0</v>
      </c>
      <c r="X14" s="20">
        <v>0</v>
      </c>
      <c r="Y14" s="20">
        <v>0</v>
      </c>
      <c r="AA14" s="20">
        <v>7.7975916719866159E-2</v>
      </c>
      <c r="AB14" s="20">
        <v>8.0283373086582219E-2</v>
      </c>
      <c r="AC14" s="20">
        <v>8.9802340219369753E-2</v>
      </c>
      <c r="AD14" s="20">
        <v>7.4144197060610928E-2</v>
      </c>
      <c r="AF14" s="20">
        <v>8.5964985922769896E-2</v>
      </c>
      <c r="AG14" s="20">
        <v>5.9813096942761192E-2</v>
      </c>
      <c r="AI14" s="20">
        <v>8.5165461810979087E-2</v>
      </c>
      <c r="AJ14" s="20">
        <v>7.7250717246959449E-2</v>
      </c>
      <c r="AK14" s="20">
        <v>9.5459171932234355E-2</v>
      </c>
      <c r="AL14" s="20">
        <v>7.1720567707388355E-2</v>
      </c>
      <c r="AM14" s="20">
        <v>9.2814589751216148E-2</v>
      </c>
      <c r="AN14" s="20">
        <v>0</v>
      </c>
      <c r="AO14" s="20">
        <v>8.9750529329661571E-2</v>
      </c>
      <c r="AP14" s="20">
        <v>0.10350177616449011</v>
      </c>
      <c r="AQ14" s="20">
        <v>2.7966965515984269E-2</v>
      </c>
      <c r="AS14" s="20">
        <v>7.943473515901682E-2</v>
      </c>
      <c r="AT14" s="20">
        <v>9.6156611114786059E-2</v>
      </c>
    </row>
    <row r="15" spans="2:48" ht="19" customHeight="1" x14ac:dyDescent="0.35">
      <c r="B15" s="22" t="s">
        <v>44</v>
      </c>
      <c r="C15" s="20">
        <v>7.0183665232389836E-2</v>
      </c>
      <c r="D15" s="20">
        <v>7.9292548481330591E-2</v>
      </c>
      <c r="E15" s="20">
        <v>5.6204912835461342E-2</v>
      </c>
      <c r="F15" s="20">
        <v>7.7314216227782936E-2</v>
      </c>
      <c r="G15" s="20">
        <v>8.3857294160753895E-2</v>
      </c>
      <c r="H15" s="20">
        <v>4.8718933297496013E-2</v>
      </c>
      <c r="I15" s="20">
        <v>7.2952257442108745E-2</v>
      </c>
      <c r="K15" s="20">
        <v>8.0492898821568112E-2</v>
      </c>
      <c r="L15" s="20">
        <v>5.9487526813167643E-2</v>
      </c>
      <c r="N15" s="20">
        <v>0</v>
      </c>
      <c r="O15" s="20">
        <v>0</v>
      </c>
      <c r="P15" s="20">
        <v>0</v>
      </c>
      <c r="Q15" s="20">
        <v>0</v>
      </c>
      <c r="R15" s="20">
        <v>0</v>
      </c>
      <c r="S15" s="20">
        <v>0</v>
      </c>
      <c r="T15" s="20">
        <v>1</v>
      </c>
      <c r="U15" s="20">
        <v>0</v>
      </c>
      <c r="V15" s="20">
        <v>0</v>
      </c>
      <c r="W15" s="20">
        <v>0</v>
      </c>
      <c r="X15" s="20">
        <v>0</v>
      </c>
      <c r="Y15" s="20">
        <v>0</v>
      </c>
      <c r="AA15" s="20">
        <v>8.2870487127983838E-2</v>
      </c>
      <c r="AB15" s="20">
        <v>5.6879178578168883E-2</v>
      </c>
      <c r="AC15" s="20">
        <v>5.851744849591254E-2</v>
      </c>
      <c r="AD15" s="20">
        <v>8.1073123106229592E-2</v>
      </c>
      <c r="AF15" s="20">
        <v>7.0806486195753027E-2</v>
      </c>
      <c r="AG15" s="20">
        <v>6.6991147408899429E-2</v>
      </c>
      <c r="AI15" s="20">
        <v>5.8252791738086368E-2</v>
      </c>
      <c r="AJ15" s="20">
        <v>7.1811991177619522E-2</v>
      </c>
      <c r="AK15" s="20">
        <v>8.4967124817714956E-2</v>
      </c>
      <c r="AL15" s="20">
        <v>8.981240990176001E-2</v>
      </c>
      <c r="AM15" s="20">
        <v>8.7811272539158991E-2</v>
      </c>
      <c r="AN15" s="20">
        <v>0</v>
      </c>
      <c r="AO15" s="20">
        <v>6.1891781900555908E-2</v>
      </c>
      <c r="AP15" s="20">
        <v>7.5133542756122482E-2</v>
      </c>
      <c r="AQ15" s="20">
        <v>2.1213972213432079E-2</v>
      </c>
      <c r="AS15" s="20">
        <v>7.0431749436534755E-2</v>
      </c>
      <c r="AT15" s="20">
        <v>6.549556957685003E-2</v>
      </c>
    </row>
    <row r="16" spans="2:48" ht="19" customHeight="1" x14ac:dyDescent="0.35">
      <c r="B16" s="22" t="s">
        <v>45</v>
      </c>
      <c r="C16" s="20">
        <v>8.9908171130104894E-2</v>
      </c>
      <c r="D16" s="20">
        <v>0.1097273818594519</v>
      </c>
      <c r="E16" s="20">
        <v>8.1860878302316795E-2</v>
      </c>
      <c r="F16" s="20">
        <v>9.2528842011966997E-2</v>
      </c>
      <c r="G16" s="20">
        <v>8.7508903703864965E-2</v>
      </c>
      <c r="H16" s="20">
        <v>9.7999041710378446E-2</v>
      </c>
      <c r="I16" s="20">
        <v>7.7604592835939734E-2</v>
      </c>
      <c r="K16" s="20">
        <v>8.7513926007372567E-2</v>
      </c>
      <c r="L16" s="20">
        <v>9.2611138567221904E-2</v>
      </c>
      <c r="N16" s="20">
        <v>0</v>
      </c>
      <c r="O16" s="20">
        <v>0</v>
      </c>
      <c r="P16" s="20">
        <v>0</v>
      </c>
      <c r="Q16" s="20">
        <v>0</v>
      </c>
      <c r="R16" s="20">
        <v>0</v>
      </c>
      <c r="S16" s="20">
        <v>0</v>
      </c>
      <c r="T16" s="20">
        <v>0</v>
      </c>
      <c r="U16" s="20">
        <v>1</v>
      </c>
      <c r="V16" s="20">
        <v>0</v>
      </c>
      <c r="W16" s="20">
        <v>0</v>
      </c>
      <c r="X16" s="20">
        <v>0</v>
      </c>
      <c r="Y16" s="20">
        <v>0</v>
      </c>
      <c r="AA16" s="20">
        <v>7.5842751767188604E-2</v>
      </c>
      <c r="AB16" s="20">
        <v>7.3659347025852848E-2</v>
      </c>
      <c r="AC16" s="20">
        <v>0.11091325577428569</v>
      </c>
      <c r="AD16" s="20">
        <v>0.10328098164045631</v>
      </c>
      <c r="AF16" s="20">
        <v>7.8208217048634746E-2</v>
      </c>
      <c r="AG16" s="20">
        <v>0.1349692612439663</v>
      </c>
      <c r="AI16" s="20">
        <v>0.10329543895950501</v>
      </c>
      <c r="AJ16" s="20">
        <v>9.104278199574023E-2</v>
      </c>
      <c r="AK16" s="20">
        <v>9.269964103363855E-2</v>
      </c>
      <c r="AL16" s="20">
        <v>8.8357088276966533E-2</v>
      </c>
      <c r="AM16" s="20">
        <v>0.1002190922211576</v>
      </c>
      <c r="AN16" s="20">
        <v>0</v>
      </c>
      <c r="AO16" s="20">
        <v>8.3970780622214372E-2</v>
      </c>
      <c r="AP16" s="20">
        <v>6.6499687021256471E-2</v>
      </c>
      <c r="AQ16" s="20">
        <v>9.8543428775097891E-2</v>
      </c>
      <c r="AS16" s="20">
        <v>8.8146622789599338E-2</v>
      </c>
      <c r="AT16" s="20">
        <v>0.1231964941437042</v>
      </c>
    </row>
    <row r="17" spans="2:46" ht="19" customHeight="1" x14ac:dyDescent="0.35">
      <c r="B17" s="22" t="s">
        <v>46</v>
      </c>
      <c r="C17" s="20">
        <v>0.13990792770187441</v>
      </c>
      <c r="D17" s="20">
        <v>0.22479883920409419</v>
      </c>
      <c r="E17" s="20">
        <v>0.1766566691968012</v>
      </c>
      <c r="F17" s="20">
        <v>0.13874763827621781</v>
      </c>
      <c r="G17" s="20">
        <v>0.14608538370310831</v>
      </c>
      <c r="H17" s="20">
        <v>0.1081385185421897</v>
      </c>
      <c r="I17" s="20">
        <v>7.0778971887907591E-2</v>
      </c>
      <c r="K17" s="20">
        <v>0.16211866014768259</v>
      </c>
      <c r="L17" s="20">
        <v>0.11775246971300481</v>
      </c>
      <c r="N17" s="20">
        <v>0</v>
      </c>
      <c r="O17" s="20">
        <v>0</v>
      </c>
      <c r="P17" s="20">
        <v>0</v>
      </c>
      <c r="Q17" s="20">
        <v>0</v>
      </c>
      <c r="R17" s="20">
        <v>0</v>
      </c>
      <c r="S17" s="20">
        <v>0</v>
      </c>
      <c r="T17" s="20">
        <v>0</v>
      </c>
      <c r="U17" s="20">
        <v>0</v>
      </c>
      <c r="V17" s="20">
        <v>1</v>
      </c>
      <c r="W17" s="20">
        <v>0</v>
      </c>
      <c r="X17" s="20">
        <v>0</v>
      </c>
      <c r="Y17" s="20">
        <v>0</v>
      </c>
      <c r="AA17" s="20">
        <v>0.1535495867227514</v>
      </c>
      <c r="AB17" s="20">
        <v>0.1384220811568545</v>
      </c>
      <c r="AC17" s="20">
        <v>0.1500614880327216</v>
      </c>
      <c r="AD17" s="20">
        <v>0.1169590817107696</v>
      </c>
      <c r="AF17" s="20">
        <v>8.9753051184232741E-2</v>
      </c>
      <c r="AG17" s="20">
        <v>0.32801369917561041</v>
      </c>
      <c r="AI17" s="20">
        <v>0.20272666368716241</v>
      </c>
      <c r="AJ17" s="20">
        <v>0.177920219648386</v>
      </c>
      <c r="AK17" s="20">
        <v>0.13099502542737779</v>
      </c>
      <c r="AL17" s="20">
        <v>0.1356536557820609</v>
      </c>
      <c r="AM17" s="20">
        <v>9.1800384713683389E-2</v>
      </c>
      <c r="AN17" s="20">
        <v>0</v>
      </c>
      <c r="AO17" s="20">
        <v>0.16711136313697419</v>
      </c>
      <c r="AP17" s="20">
        <v>0.1314187348794735</v>
      </c>
      <c r="AQ17" s="20">
        <v>8.1905759104652531E-2</v>
      </c>
      <c r="AS17" s="20">
        <v>0.13803659275629879</v>
      </c>
      <c r="AT17" s="20">
        <v>0.1752709096323474</v>
      </c>
    </row>
    <row r="18" spans="2:46" ht="19" customHeight="1" x14ac:dyDescent="0.35">
      <c r="B18" s="22" t="s">
        <v>47</v>
      </c>
      <c r="C18" s="20">
        <v>0.1302752644489821</v>
      </c>
      <c r="D18" s="20">
        <v>8.7486332697881489E-2</v>
      </c>
      <c r="E18" s="20">
        <v>0.12914899767332311</v>
      </c>
      <c r="F18" s="20">
        <v>0.1296738209362811</v>
      </c>
      <c r="G18" s="20">
        <v>0.14950500184582241</v>
      </c>
      <c r="H18" s="20">
        <v>0.12130901250682639</v>
      </c>
      <c r="I18" s="20">
        <v>0.1506358552946348</v>
      </c>
      <c r="K18" s="20">
        <v>0.12177549031694471</v>
      </c>
      <c r="L18" s="20">
        <v>0.13910378124062389</v>
      </c>
      <c r="N18" s="20">
        <v>0</v>
      </c>
      <c r="O18" s="20">
        <v>0</v>
      </c>
      <c r="P18" s="20">
        <v>0</v>
      </c>
      <c r="Q18" s="20">
        <v>0</v>
      </c>
      <c r="R18" s="20">
        <v>0</v>
      </c>
      <c r="S18" s="20">
        <v>0</v>
      </c>
      <c r="T18" s="20">
        <v>0</v>
      </c>
      <c r="U18" s="20">
        <v>0</v>
      </c>
      <c r="V18" s="20">
        <v>0</v>
      </c>
      <c r="W18" s="20">
        <v>1</v>
      </c>
      <c r="X18" s="20">
        <v>0</v>
      </c>
      <c r="Y18" s="20">
        <v>0</v>
      </c>
      <c r="AA18" s="20">
        <v>0.14961850493832221</v>
      </c>
      <c r="AB18" s="20">
        <v>0.14843038802408559</v>
      </c>
      <c r="AC18" s="20">
        <v>0.100914580623455</v>
      </c>
      <c r="AD18" s="20">
        <v>0.116476710895437</v>
      </c>
      <c r="AF18" s="20">
        <v>0.14153629186278019</v>
      </c>
      <c r="AG18" s="20">
        <v>8.9193838143625637E-2</v>
      </c>
      <c r="AI18" s="20">
        <v>0.17896599263188551</v>
      </c>
      <c r="AJ18" s="20">
        <v>0.1131847828628081</v>
      </c>
      <c r="AK18" s="20">
        <v>0.2261017513559041</v>
      </c>
      <c r="AL18" s="20">
        <v>0.19361860042729981</v>
      </c>
      <c r="AM18" s="20">
        <v>9.3988895713715756E-2</v>
      </c>
      <c r="AN18" s="20">
        <v>0</v>
      </c>
      <c r="AO18" s="20">
        <v>0.1291634576719993</v>
      </c>
      <c r="AP18" s="20">
        <v>0.1420067203568624</v>
      </c>
      <c r="AQ18" s="20">
        <v>6.3856999427128885E-2</v>
      </c>
      <c r="AS18" s="20">
        <v>0.13058993409662359</v>
      </c>
      <c r="AT18" s="20">
        <v>0.1243288906638273</v>
      </c>
    </row>
    <row r="19" spans="2:46" ht="19" customHeight="1" x14ac:dyDescent="0.35">
      <c r="B19" s="22" t="s">
        <v>48</v>
      </c>
      <c r="C19" s="20">
        <v>7.9816384236879159E-2</v>
      </c>
      <c r="D19" s="20">
        <v>7.0615843522772948E-2</v>
      </c>
      <c r="E19" s="20">
        <v>6.6397241663897516E-2</v>
      </c>
      <c r="F19" s="20">
        <v>6.6710720194098752E-2</v>
      </c>
      <c r="G19" s="20">
        <v>7.5153188346334637E-2</v>
      </c>
      <c r="H19" s="20">
        <v>9.0995731474561248E-2</v>
      </c>
      <c r="I19" s="20">
        <v>0.103752955909216</v>
      </c>
      <c r="K19" s="20">
        <v>7.5734811811448505E-2</v>
      </c>
      <c r="L19" s="20">
        <v>8.4125913937914687E-2</v>
      </c>
      <c r="N19" s="20">
        <v>0</v>
      </c>
      <c r="O19" s="20">
        <v>0</v>
      </c>
      <c r="P19" s="20">
        <v>0</v>
      </c>
      <c r="Q19" s="20">
        <v>0</v>
      </c>
      <c r="R19" s="20">
        <v>0</v>
      </c>
      <c r="S19" s="20">
        <v>0</v>
      </c>
      <c r="T19" s="20">
        <v>0</v>
      </c>
      <c r="U19" s="20">
        <v>0</v>
      </c>
      <c r="V19" s="20">
        <v>0</v>
      </c>
      <c r="W19" s="20">
        <v>0</v>
      </c>
      <c r="X19" s="20">
        <v>1</v>
      </c>
      <c r="Y19" s="20">
        <v>0</v>
      </c>
      <c r="AA19" s="20">
        <v>6.5297872160688539E-2</v>
      </c>
      <c r="AB19" s="20">
        <v>7.4033791003985189E-2</v>
      </c>
      <c r="AC19" s="20">
        <v>8.7890790214118081E-2</v>
      </c>
      <c r="AD19" s="20">
        <v>9.4088876469566443E-2</v>
      </c>
      <c r="AF19" s="20">
        <v>9.2377412659770966E-2</v>
      </c>
      <c r="AG19" s="20">
        <v>3.2655010762945087E-2</v>
      </c>
      <c r="AI19" s="20">
        <v>9.7181552675884672E-2</v>
      </c>
      <c r="AJ19" s="20">
        <v>6.6710436921880029E-2</v>
      </c>
      <c r="AK19" s="20">
        <v>0.11339734475677971</v>
      </c>
      <c r="AL19" s="20">
        <v>6.429397767341978E-2</v>
      </c>
      <c r="AM19" s="20">
        <v>9.7095260896980978E-2</v>
      </c>
      <c r="AN19" s="20">
        <v>0</v>
      </c>
      <c r="AO19" s="20">
        <v>8.2648636929407229E-2</v>
      </c>
      <c r="AP19" s="20">
        <v>6.2739674596304557E-2</v>
      </c>
      <c r="AQ19" s="20">
        <v>7.4237330809345206E-2</v>
      </c>
      <c r="AS19" s="20">
        <v>8.0637759407853338E-2</v>
      </c>
      <c r="AT19" s="20">
        <v>6.4294697219824615E-2</v>
      </c>
    </row>
    <row r="21" spans="2:46" x14ac:dyDescent="0.35">
      <c r="B21" t="s">
        <v>409</v>
      </c>
    </row>
    <row r="22" spans="2:46" x14ac:dyDescent="0.35">
      <c r="B22" t="s">
        <v>9</v>
      </c>
    </row>
    <row r="24" spans="2:46" x14ac:dyDescent="0.35">
      <c r="B24"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V2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02" customHeight="1" x14ac:dyDescent="0.35">
      <c r="B9" s="22" t="s">
        <v>74</v>
      </c>
      <c r="C9" s="20">
        <v>0.15982935428857811</v>
      </c>
      <c r="D9" s="20">
        <v>0.23928432612336301</v>
      </c>
      <c r="E9" s="20">
        <v>0.17714180323615769</v>
      </c>
      <c r="F9" s="20">
        <v>0.17846145818289691</v>
      </c>
      <c r="G9" s="20">
        <v>0.16289836785109851</v>
      </c>
      <c r="H9" s="20">
        <v>0.1379079107739952</v>
      </c>
      <c r="I9" s="20">
        <v>8.9903439532652757E-2</v>
      </c>
      <c r="K9" s="20">
        <v>0.15731556221771639</v>
      </c>
      <c r="L9" s="20">
        <v>0.1629330370299239</v>
      </c>
      <c r="N9" s="20">
        <v>0.141085872761186</v>
      </c>
      <c r="O9" s="20">
        <v>0.13935032044116091</v>
      </c>
      <c r="P9" s="20">
        <v>0.13337793196731759</v>
      </c>
      <c r="Q9" s="20">
        <v>0.20022134130559069</v>
      </c>
      <c r="R9" s="20">
        <v>0.1541892493441466</v>
      </c>
      <c r="S9" s="20">
        <v>0.1214065740907201</v>
      </c>
      <c r="T9" s="20">
        <v>0.19214224112433251</v>
      </c>
      <c r="U9" s="20">
        <v>0.19236862529836951</v>
      </c>
      <c r="V9" s="20">
        <v>0.12899985466975061</v>
      </c>
      <c r="W9" s="20">
        <v>0.1398929142309194</v>
      </c>
      <c r="X9" s="20">
        <v>0.21260993829544911</v>
      </c>
      <c r="Y9" s="20">
        <v>0.19560026573708181</v>
      </c>
      <c r="AA9" s="20">
        <v>0</v>
      </c>
      <c r="AB9" s="20">
        <v>0</v>
      </c>
      <c r="AC9" s="20">
        <v>0</v>
      </c>
      <c r="AD9" s="20">
        <v>0.6403669724770642</v>
      </c>
      <c r="AF9" s="20">
        <v>0.15492733721854421</v>
      </c>
      <c r="AG9" s="20">
        <v>0.18213394164668309</v>
      </c>
      <c r="AI9" s="20">
        <v>8.8721764233546968E-2</v>
      </c>
      <c r="AJ9" s="20">
        <v>0.15291724620844771</v>
      </c>
      <c r="AK9" s="20">
        <v>7.693774983053453E-2</v>
      </c>
      <c r="AL9" s="20">
        <v>0.19131214038995431</v>
      </c>
      <c r="AM9" s="20">
        <v>0.2034902621972145</v>
      </c>
      <c r="AN9" s="20">
        <v>8.721862061812205E-2</v>
      </c>
      <c r="AO9" s="20">
        <v>0.17737113454797401</v>
      </c>
      <c r="AP9" s="20">
        <v>0.1744245733266373</v>
      </c>
      <c r="AQ9" s="20">
        <v>0.21986031133325101</v>
      </c>
      <c r="AS9" s="20">
        <v>0.1568308309079611</v>
      </c>
      <c r="AT9" s="20">
        <v>0.2164930362112446</v>
      </c>
    </row>
    <row r="10" spans="2:48" ht="102" customHeight="1" x14ac:dyDescent="0.35">
      <c r="B10" s="22" t="s">
        <v>75</v>
      </c>
      <c r="C10" s="20">
        <v>0.2198226076175285</v>
      </c>
      <c r="D10" s="20">
        <v>0.29354136350404902</v>
      </c>
      <c r="E10" s="20">
        <v>0.20666543465086279</v>
      </c>
      <c r="F10" s="20">
        <v>0.22571233199727059</v>
      </c>
      <c r="G10" s="20">
        <v>0.2444991542041958</v>
      </c>
      <c r="H10" s="20">
        <v>0.2478563072851056</v>
      </c>
      <c r="I10" s="20">
        <v>0.13776800810890941</v>
      </c>
      <c r="K10" s="20">
        <v>0.2477750532727814</v>
      </c>
      <c r="L10" s="20">
        <v>0.1934219268806775</v>
      </c>
      <c r="N10" s="20">
        <v>0.28771343637387498</v>
      </c>
      <c r="O10" s="20">
        <v>0.13354804086388111</v>
      </c>
      <c r="P10" s="20">
        <v>0.148081600787003</v>
      </c>
      <c r="Q10" s="20">
        <v>0.15198591408543999</v>
      </c>
      <c r="R10" s="20">
        <v>0.2292419400090977</v>
      </c>
      <c r="S10" s="20">
        <v>0.24591152893954449</v>
      </c>
      <c r="T10" s="20">
        <v>0.18328279204146519</v>
      </c>
      <c r="U10" s="20">
        <v>0.27117936887373251</v>
      </c>
      <c r="V10" s="20">
        <v>0.2357758287479623</v>
      </c>
      <c r="W10" s="20">
        <v>0.17028026274292879</v>
      </c>
      <c r="X10" s="20">
        <v>0.2420603598516006</v>
      </c>
      <c r="Y10" s="20">
        <v>0.2201097154116064</v>
      </c>
      <c r="AA10" s="20">
        <v>0</v>
      </c>
      <c r="AB10" s="20">
        <v>0</v>
      </c>
      <c r="AC10" s="20">
        <v>1</v>
      </c>
      <c r="AD10" s="20">
        <v>0</v>
      </c>
      <c r="AF10" s="20">
        <v>0.21975985690918071</v>
      </c>
      <c r="AG10" s="20">
        <v>0.2152897247554382</v>
      </c>
      <c r="AI10" s="20">
        <v>0.19130859155738411</v>
      </c>
      <c r="AJ10" s="20">
        <v>0.1879614967810084</v>
      </c>
      <c r="AK10" s="20">
        <v>0.1601716607337918</v>
      </c>
      <c r="AL10" s="20">
        <v>0.27190710121864731</v>
      </c>
      <c r="AM10" s="20">
        <v>0.25705065663863019</v>
      </c>
      <c r="AN10" s="20">
        <v>0.30064804504879128</v>
      </c>
      <c r="AO10" s="20">
        <v>0.2275037532472593</v>
      </c>
      <c r="AP10" s="20">
        <v>0.2140930811793538</v>
      </c>
      <c r="AQ10" s="20">
        <v>0.21982635631143579</v>
      </c>
      <c r="AS10" s="20">
        <v>0.2186404938376881</v>
      </c>
      <c r="AT10" s="20">
        <v>0.24216124257707919</v>
      </c>
    </row>
    <row r="11" spans="2:48" ht="116" customHeight="1" x14ac:dyDescent="0.35">
      <c r="B11" s="22" t="s">
        <v>76</v>
      </c>
      <c r="C11" s="20">
        <v>0.2495184311014976</v>
      </c>
      <c r="D11" s="20">
        <v>0.1530648234893803</v>
      </c>
      <c r="E11" s="20">
        <v>0.19132587884977989</v>
      </c>
      <c r="F11" s="20">
        <v>0.24573742531836479</v>
      </c>
      <c r="G11" s="20">
        <v>0.26183450891646748</v>
      </c>
      <c r="H11" s="20">
        <v>0.33094261285213378</v>
      </c>
      <c r="I11" s="20">
        <v>0.2994769018405557</v>
      </c>
      <c r="K11" s="20">
        <v>0.22759840800275291</v>
      </c>
      <c r="L11" s="20">
        <v>0.27193513725781893</v>
      </c>
      <c r="N11" s="20">
        <v>0.24051834171008529</v>
      </c>
      <c r="O11" s="20">
        <v>0.35077761042248601</v>
      </c>
      <c r="P11" s="20">
        <v>0.29475933827881828</v>
      </c>
      <c r="Q11" s="20">
        <v>0.28974565160514992</v>
      </c>
      <c r="R11" s="20">
        <v>0.25299702822908371</v>
      </c>
      <c r="S11" s="20">
        <v>0.25487496123630943</v>
      </c>
      <c r="T11" s="20">
        <v>0.20461165901900469</v>
      </c>
      <c r="U11" s="20">
        <v>0.2034639775490753</v>
      </c>
      <c r="V11" s="20">
        <v>0.23596663112999</v>
      </c>
      <c r="W11" s="20">
        <v>0.28955191920746848</v>
      </c>
      <c r="X11" s="20">
        <v>0.22382525537737821</v>
      </c>
      <c r="Y11" s="20">
        <v>0.2398789304385808</v>
      </c>
      <c r="AA11" s="20">
        <v>0</v>
      </c>
      <c r="AB11" s="20">
        <v>0.96092270287933068</v>
      </c>
      <c r="AC11" s="20">
        <v>0</v>
      </c>
      <c r="AD11" s="20">
        <v>0</v>
      </c>
      <c r="AF11" s="20">
        <v>0.26300065696043501</v>
      </c>
      <c r="AG11" s="20">
        <v>0.19991584902205969</v>
      </c>
      <c r="AI11" s="20">
        <v>0.25479006752384459</v>
      </c>
      <c r="AJ11" s="20">
        <v>0.26195915275523779</v>
      </c>
      <c r="AK11" s="20">
        <v>0.32102409514967151</v>
      </c>
      <c r="AL11" s="20">
        <v>0.2161308348675588</v>
      </c>
      <c r="AM11" s="20">
        <v>0.2248439942454781</v>
      </c>
      <c r="AN11" s="20">
        <v>0.26446167763579109</v>
      </c>
      <c r="AO11" s="20">
        <v>0.19728769425516099</v>
      </c>
      <c r="AP11" s="20">
        <v>0.27312628589430699</v>
      </c>
      <c r="AQ11" s="20">
        <v>0.2776519713667584</v>
      </c>
      <c r="AS11" s="20">
        <v>0.25285480773315572</v>
      </c>
      <c r="AT11" s="20">
        <v>0.1864702703125746</v>
      </c>
    </row>
    <row r="12" spans="2:48" ht="158" customHeight="1" x14ac:dyDescent="0.35">
      <c r="B12" s="22" t="s">
        <v>77</v>
      </c>
      <c r="C12" s="20">
        <v>0.22943984670079551</v>
      </c>
      <c r="D12" s="20">
        <v>0.1182755117816499</v>
      </c>
      <c r="E12" s="20">
        <v>0.26809216000549679</v>
      </c>
      <c r="F12" s="20">
        <v>0.22897163051945749</v>
      </c>
      <c r="G12" s="20">
        <v>0.2055263464618069</v>
      </c>
      <c r="H12" s="20">
        <v>0.1885108937808429</v>
      </c>
      <c r="I12" s="20">
        <v>0.31942680496382803</v>
      </c>
      <c r="K12" s="20">
        <v>0.24373212009575901</v>
      </c>
      <c r="L12" s="20">
        <v>0.21537981425857841</v>
      </c>
      <c r="N12" s="20">
        <v>0.181496031277873</v>
      </c>
      <c r="O12" s="20">
        <v>0.19750600271830079</v>
      </c>
      <c r="P12" s="20">
        <v>0.2497268076511836</v>
      </c>
      <c r="Q12" s="20">
        <v>0.20303834723970579</v>
      </c>
      <c r="R12" s="20">
        <v>0.24359852280364369</v>
      </c>
      <c r="S12" s="20">
        <v>0.21121553095416309</v>
      </c>
      <c r="T12" s="20">
        <v>0.30628501150935172</v>
      </c>
      <c r="U12" s="20">
        <v>0.18519134538915721</v>
      </c>
      <c r="V12" s="20">
        <v>0.2304279617079151</v>
      </c>
      <c r="W12" s="20">
        <v>0.28055159284240871</v>
      </c>
      <c r="X12" s="20">
        <v>0.1964361792179361</v>
      </c>
      <c r="Y12" s="20">
        <v>0.22530937706263229</v>
      </c>
      <c r="AA12" s="20">
        <v>0.85204081632653061</v>
      </c>
      <c r="AB12" s="20">
        <v>0</v>
      </c>
      <c r="AC12" s="20">
        <v>0</v>
      </c>
      <c r="AD12" s="20">
        <v>0</v>
      </c>
      <c r="AF12" s="20">
        <v>0.2254654612815179</v>
      </c>
      <c r="AG12" s="20">
        <v>0.24523523512978401</v>
      </c>
      <c r="AI12" s="20">
        <v>0.33033288620795898</v>
      </c>
      <c r="AJ12" s="20">
        <v>0.25881264801835241</v>
      </c>
      <c r="AK12" s="20">
        <v>0.33702621619295631</v>
      </c>
      <c r="AL12" s="20">
        <v>0.20268530680221211</v>
      </c>
      <c r="AM12" s="20">
        <v>0.19577736265672241</v>
      </c>
      <c r="AN12" s="20">
        <v>0.22690929004405841</v>
      </c>
      <c r="AO12" s="20">
        <v>9.2514294189791485E-2</v>
      </c>
      <c r="AP12" s="20">
        <v>0.18706956407714159</v>
      </c>
      <c r="AQ12" s="20">
        <v>0.17083762404562661</v>
      </c>
      <c r="AS12" s="20">
        <v>0.23333568364225021</v>
      </c>
      <c r="AT12" s="20">
        <v>0.15581945517736989</v>
      </c>
    </row>
    <row r="13" spans="2:48" ht="144" customHeight="1" x14ac:dyDescent="0.35">
      <c r="B13" s="22" t="s">
        <v>78</v>
      </c>
      <c r="C13" s="20">
        <v>3.9842847630677053E-2</v>
      </c>
      <c r="D13" s="20">
        <v>7.7158150459323185E-2</v>
      </c>
      <c r="E13" s="20">
        <v>9.8145392975673068E-2</v>
      </c>
      <c r="F13" s="20">
        <v>2.7738644255981711E-2</v>
      </c>
      <c r="G13" s="20">
        <v>2.7242280260828589E-2</v>
      </c>
      <c r="H13" s="20">
        <v>1.1646370684895871E-2</v>
      </c>
      <c r="I13" s="20">
        <v>6.6803233983192493E-3</v>
      </c>
      <c r="K13" s="20">
        <v>3.7375353005045867E-2</v>
      </c>
      <c r="L13" s="20">
        <v>4.1499009245686599E-2</v>
      </c>
      <c r="N13" s="20">
        <v>3.6207335552269647E-2</v>
      </c>
      <c r="O13" s="20">
        <v>7.3806199240903148E-2</v>
      </c>
      <c r="P13" s="20">
        <v>2.2553186554130491E-2</v>
      </c>
      <c r="Q13" s="20">
        <v>2.8340851822072629E-2</v>
      </c>
      <c r="R13" s="20">
        <v>4.2632808056258437E-2</v>
      </c>
      <c r="S13" s="20">
        <v>5.0354397473085698E-2</v>
      </c>
      <c r="T13" s="20">
        <v>1.167484397118582E-2</v>
      </c>
      <c r="U13" s="20">
        <v>4.196420993659334E-2</v>
      </c>
      <c r="V13" s="20">
        <v>6.5111019573362641E-2</v>
      </c>
      <c r="W13" s="20">
        <v>2.8714132328437052E-2</v>
      </c>
      <c r="X13" s="20">
        <v>2.386429063744688E-2</v>
      </c>
      <c r="Y13" s="20">
        <v>4.4991099353887079E-2</v>
      </c>
      <c r="AA13" s="20">
        <v>0.14795918367346941</v>
      </c>
      <c r="AB13" s="20">
        <v>0</v>
      </c>
      <c r="AC13" s="20">
        <v>0</v>
      </c>
      <c r="AD13" s="20">
        <v>0</v>
      </c>
      <c r="AF13" s="20">
        <v>3.1164984543948119E-2</v>
      </c>
      <c r="AG13" s="20">
        <v>7.4364055076416594E-2</v>
      </c>
      <c r="AI13" s="20">
        <v>4.9935494809777867E-2</v>
      </c>
      <c r="AJ13" s="20">
        <v>7.9434201800088394E-2</v>
      </c>
      <c r="AK13" s="20">
        <v>3.2008762015027878E-2</v>
      </c>
      <c r="AL13" s="20">
        <v>4.5771826186973848E-2</v>
      </c>
      <c r="AM13" s="20">
        <v>1.430014259362883E-2</v>
      </c>
      <c r="AN13" s="20">
        <v>6.1447885253908853E-2</v>
      </c>
      <c r="AO13" s="20">
        <v>1.8549046140468019E-2</v>
      </c>
      <c r="AP13" s="20">
        <v>4.4745709379685359E-3</v>
      </c>
      <c r="AQ13" s="20">
        <v>2.2781450421331891E-2</v>
      </c>
      <c r="AS13" s="20">
        <v>4.0469578516227643E-2</v>
      </c>
      <c r="AT13" s="20">
        <v>2.799939168849163E-2</v>
      </c>
    </row>
    <row r="14" spans="2:48" ht="19" customHeight="1" x14ac:dyDescent="0.35">
      <c r="B14" s="22" t="s">
        <v>79</v>
      </c>
      <c r="C14" s="20">
        <v>1.0147024146707959E-2</v>
      </c>
      <c r="D14" s="20">
        <v>5.6154919167548042E-2</v>
      </c>
      <c r="E14" s="20">
        <v>2.7344271606565391E-3</v>
      </c>
      <c r="F14" s="20">
        <v>2.5671211073720569E-3</v>
      </c>
      <c r="G14" s="20">
        <v>5.1053359601554099E-3</v>
      </c>
      <c r="H14" s="20">
        <v>0</v>
      </c>
      <c r="I14" s="20">
        <v>2.5237461665335728E-3</v>
      </c>
      <c r="K14" s="20">
        <v>5.1631053006974872E-3</v>
      </c>
      <c r="L14" s="20">
        <v>1.4059818410251669E-2</v>
      </c>
      <c r="N14" s="20">
        <v>9.8793711886279584E-3</v>
      </c>
      <c r="O14" s="20">
        <v>0</v>
      </c>
      <c r="P14" s="20">
        <v>3.4386174898728347E-2</v>
      </c>
      <c r="Q14" s="20">
        <v>9.7374304817571151E-3</v>
      </c>
      <c r="R14" s="20">
        <v>3.7385372918520609E-3</v>
      </c>
      <c r="S14" s="20">
        <v>4.8170967913886793E-3</v>
      </c>
      <c r="T14" s="20">
        <v>5.8298696577855193E-3</v>
      </c>
      <c r="U14" s="20">
        <v>9.2729476751685358E-3</v>
      </c>
      <c r="V14" s="20">
        <v>2.094113178527152E-2</v>
      </c>
      <c r="W14" s="20">
        <v>6.3004395803791706E-3</v>
      </c>
      <c r="X14" s="20">
        <v>1.7027775345577791E-2</v>
      </c>
      <c r="Y14" s="20">
        <v>0</v>
      </c>
      <c r="AA14" s="20">
        <v>0</v>
      </c>
      <c r="AB14" s="20">
        <v>3.9077297120669187E-2</v>
      </c>
      <c r="AC14" s="20">
        <v>0</v>
      </c>
      <c r="AD14" s="20">
        <v>0</v>
      </c>
      <c r="AF14" s="20">
        <v>7.5047887252964142E-3</v>
      </c>
      <c r="AG14" s="20">
        <v>1.855593549260897E-2</v>
      </c>
      <c r="AI14" s="20">
        <v>8.7834624498702579E-3</v>
      </c>
      <c r="AJ14" s="20">
        <v>3.7918601517051361E-3</v>
      </c>
      <c r="AK14" s="20">
        <v>8.2454882623264926E-3</v>
      </c>
      <c r="AL14" s="20">
        <v>3.1800848397979482E-2</v>
      </c>
      <c r="AM14" s="20">
        <v>9.6843056309106196E-3</v>
      </c>
      <c r="AN14" s="20">
        <v>0</v>
      </c>
      <c r="AO14" s="20">
        <v>2.159169755401678E-2</v>
      </c>
      <c r="AP14" s="20">
        <v>0</v>
      </c>
      <c r="AQ14" s="20">
        <v>1.249210418930506E-2</v>
      </c>
      <c r="AS14" s="20">
        <v>1.0683983414358691E-2</v>
      </c>
      <c r="AT14" s="20">
        <v>0</v>
      </c>
    </row>
    <row r="15" spans="2:48" ht="32" customHeight="1" x14ac:dyDescent="0.35">
      <c r="B15" s="22" t="s">
        <v>80</v>
      </c>
      <c r="C15" s="20">
        <v>4.7084114126411669E-3</v>
      </c>
      <c r="D15" s="20">
        <v>9.4064051213634085E-3</v>
      </c>
      <c r="E15" s="20">
        <v>2.7257753698408291E-3</v>
      </c>
      <c r="F15" s="20">
        <v>8.8844717441840231E-3</v>
      </c>
      <c r="G15" s="20">
        <v>8.3443353931266246E-3</v>
      </c>
      <c r="H15" s="20">
        <v>0</v>
      </c>
      <c r="I15" s="20">
        <v>0</v>
      </c>
      <c r="K15" s="20">
        <v>3.9262930470084631E-3</v>
      </c>
      <c r="L15" s="20">
        <v>5.4912154674400474E-3</v>
      </c>
      <c r="N15" s="20">
        <v>5.0636754451922556E-3</v>
      </c>
      <c r="O15" s="20">
        <v>0</v>
      </c>
      <c r="P15" s="20">
        <v>0</v>
      </c>
      <c r="Q15" s="20">
        <v>1.0459482291397889E-2</v>
      </c>
      <c r="R15" s="20">
        <v>8.1517376652966312E-3</v>
      </c>
      <c r="S15" s="20">
        <v>0</v>
      </c>
      <c r="T15" s="20">
        <v>0</v>
      </c>
      <c r="U15" s="20">
        <v>0</v>
      </c>
      <c r="V15" s="20">
        <v>1.769275167874354E-2</v>
      </c>
      <c r="W15" s="20">
        <v>0</v>
      </c>
      <c r="X15" s="20">
        <v>0</v>
      </c>
      <c r="Y15" s="20">
        <v>5.1489146041451793E-3</v>
      </c>
      <c r="AA15" s="20">
        <v>0</v>
      </c>
      <c r="AB15" s="20">
        <v>0</v>
      </c>
      <c r="AC15" s="20">
        <v>0</v>
      </c>
      <c r="AD15" s="20">
        <v>1.8864564490735421E-2</v>
      </c>
      <c r="AF15" s="20">
        <v>2.8641239154566728E-3</v>
      </c>
      <c r="AG15" s="20">
        <v>1.1968367983140431E-2</v>
      </c>
      <c r="AI15" s="20">
        <v>0</v>
      </c>
      <c r="AJ15" s="20">
        <v>4.1275080114478932E-3</v>
      </c>
      <c r="AK15" s="20">
        <v>7.9116022838657107E-3</v>
      </c>
      <c r="AL15" s="20">
        <v>0</v>
      </c>
      <c r="AM15" s="20">
        <v>0</v>
      </c>
      <c r="AN15" s="20">
        <v>0</v>
      </c>
      <c r="AO15" s="20">
        <v>1.7904558571255409E-2</v>
      </c>
      <c r="AP15" s="20">
        <v>1.1143209540340719E-2</v>
      </c>
      <c r="AQ15" s="20">
        <v>1.408504309315811E-2</v>
      </c>
      <c r="AS15" s="20">
        <v>3.4444866677702099E-3</v>
      </c>
      <c r="AT15" s="20">
        <v>2.8593044155714471E-2</v>
      </c>
    </row>
    <row r="16" spans="2:48" ht="32" customHeight="1" x14ac:dyDescent="0.35">
      <c r="B16" s="22" t="s">
        <v>81</v>
      </c>
      <c r="C16" s="20">
        <v>5.5515469186838747E-3</v>
      </c>
      <c r="D16" s="20">
        <v>6.2815364772322068E-3</v>
      </c>
      <c r="E16" s="20">
        <v>1.090869159561802E-2</v>
      </c>
      <c r="F16" s="20">
        <v>8.1938061608074157E-3</v>
      </c>
      <c r="G16" s="20">
        <v>5.3223093502490128E-3</v>
      </c>
      <c r="H16" s="20">
        <v>3.7077689633505549E-3</v>
      </c>
      <c r="I16" s="20">
        <v>0</v>
      </c>
      <c r="K16" s="20">
        <v>1.8494078012216289E-3</v>
      </c>
      <c r="L16" s="20">
        <v>9.1889596543553165E-3</v>
      </c>
      <c r="N16" s="20">
        <v>5.0636754451922556E-3</v>
      </c>
      <c r="O16" s="20">
        <v>3.0061550731319459E-2</v>
      </c>
      <c r="P16" s="20">
        <v>9.5280770621167833E-3</v>
      </c>
      <c r="Q16" s="20">
        <v>0</v>
      </c>
      <c r="R16" s="20">
        <v>4.4000689088910814E-3</v>
      </c>
      <c r="S16" s="20">
        <v>5.6694787742529217E-3</v>
      </c>
      <c r="T16" s="20">
        <v>0</v>
      </c>
      <c r="U16" s="20">
        <v>2.1420499852086321E-2</v>
      </c>
      <c r="V16" s="20">
        <v>0</v>
      </c>
      <c r="W16" s="20">
        <v>6.587093342083376E-3</v>
      </c>
      <c r="X16" s="20">
        <v>0</v>
      </c>
      <c r="Y16" s="20">
        <v>0</v>
      </c>
      <c r="AA16" s="20">
        <v>0</v>
      </c>
      <c r="AB16" s="20">
        <v>0</v>
      </c>
      <c r="AC16" s="20">
        <v>0</v>
      </c>
      <c r="AD16" s="20">
        <v>2.224264315341741E-2</v>
      </c>
      <c r="AF16" s="20">
        <v>5.8091993633615198E-3</v>
      </c>
      <c r="AG16" s="20">
        <v>4.6640974276295124E-3</v>
      </c>
      <c r="AI16" s="20">
        <v>6.8833110829965329E-3</v>
      </c>
      <c r="AJ16" s="20">
        <v>5.8649087584526517E-3</v>
      </c>
      <c r="AK16" s="20">
        <v>0</v>
      </c>
      <c r="AL16" s="20">
        <v>0</v>
      </c>
      <c r="AM16" s="20">
        <v>2.1717302862189181E-3</v>
      </c>
      <c r="AN16" s="20">
        <v>0</v>
      </c>
      <c r="AO16" s="20">
        <v>1.8537117332620132E-2</v>
      </c>
      <c r="AP16" s="20">
        <v>1.553799171184924E-2</v>
      </c>
      <c r="AQ16" s="20">
        <v>0</v>
      </c>
      <c r="AS16" s="20">
        <v>5.845323155409623E-3</v>
      </c>
      <c r="AT16" s="20">
        <v>0</v>
      </c>
    </row>
    <row r="17" spans="2:46" ht="32" customHeight="1" x14ac:dyDescent="0.35">
      <c r="B17" s="22" t="s">
        <v>82</v>
      </c>
      <c r="C17" s="20">
        <v>3.6287717568024597E-2</v>
      </c>
      <c r="D17" s="20">
        <v>4.0282959261657564E-3</v>
      </c>
      <c r="E17" s="20">
        <v>2.7975507093319762E-3</v>
      </c>
      <c r="F17" s="20">
        <v>5.6351923428234682E-3</v>
      </c>
      <c r="G17" s="20">
        <v>8.0954434419394476E-3</v>
      </c>
      <c r="H17" s="20">
        <v>3.0289226534828129E-2</v>
      </c>
      <c r="I17" s="20">
        <v>0.13668709718415761</v>
      </c>
      <c r="K17" s="20">
        <v>3.4728596149767199E-2</v>
      </c>
      <c r="L17" s="20">
        <v>3.6842337231466397E-2</v>
      </c>
      <c r="N17" s="20">
        <v>5.6327219991525991E-2</v>
      </c>
      <c r="O17" s="20">
        <v>0</v>
      </c>
      <c r="P17" s="20">
        <v>4.2642083688629429E-2</v>
      </c>
      <c r="Q17" s="20">
        <v>2.6475641623652749E-2</v>
      </c>
      <c r="R17" s="20">
        <v>2.0361843193491311E-2</v>
      </c>
      <c r="S17" s="20">
        <v>3.2223884526004831E-2</v>
      </c>
      <c r="T17" s="20">
        <v>5.4760394142150462E-2</v>
      </c>
      <c r="U17" s="20">
        <v>2.271677935478348E-2</v>
      </c>
      <c r="V17" s="20">
        <v>1.2329593215139909E-2</v>
      </c>
      <c r="W17" s="20">
        <v>4.468162284690224E-2</v>
      </c>
      <c r="X17" s="20">
        <v>6.2885627053374124E-2</v>
      </c>
      <c r="Y17" s="20">
        <v>5.289090525209534E-2</v>
      </c>
      <c r="AA17" s="20">
        <v>0</v>
      </c>
      <c r="AB17" s="20">
        <v>0</v>
      </c>
      <c r="AC17" s="20">
        <v>0</v>
      </c>
      <c r="AD17" s="20">
        <v>0.14538916171295149</v>
      </c>
      <c r="AF17" s="20">
        <v>4.4363925287264107E-2</v>
      </c>
      <c r="AG17" s="20">
        <v>5.6580437506571187E-3</v>
      </c>
      <c r="AI17" s="20">
        <v>5.0964513176218702E-2</v>
      </c>
      <c r="AJ17" s="20">
        <v>1.41069676218864E-2</v>
      </c>
      <c r="AK17" s="20">
        <v>4.2414095303102792E-2</v>
      </c>
      <c r="AL17" s="20">
        <v>1.5883152988372711E-2</v>
      </c>
      <c r="AM17" s="20">
        <v>5.7430636921599998E-2</v>
      </c>
      <c r="AN17" s="20">
        <v>4.1159813474647013E-2</v>
      </c>
      <c r="AO17" s="20">
        <v>5.6682288460998202E-2</v>
      </c>
      <c r="AP17" s="20">
        <v>2.5924273805207058E-2</v>
      </c>
      <c r="AQ17" s="20">
        <v>2.446810019879778E-2</v>
      </c>
      <c r="AS17" s="20">
        <v>3.7644643237600937E-2</v>
      </c>
      <c r="AT17" s="20">
        <v>1.0645628188099689E-2</v>
      </c>
    </row>
    <row r="18" spans="2:46" ht="32" customHeight="1" x14ac:dyDescent="0.35">
      <c r="B18" s="22" t="s">
        <v>83</v>
      </c>
      <c r="C18" s="20">
        <v>3.93947244197893E-2</v>
      </c>
      <c r="D18" s="20">
        <v>3.9833001228246893E-2</v>
      </c>
      <c r="E18" s="20">
        <v>3.5629522459414593E-2</v>
      </c>
      <c r="F18" s="20">
        <v>5.8986883960221462E-2</v>
      </c>
      <c r="G18" s="20">
        <v>6.7340443408986275E-2</v>
      </c>
      <c r="H18" s="20">
        <v>3.678257657965249E-2</v>
      </c>
      <c r="I18" s="20">
        <v>5.3467770941084394E-3</v>
      </c>
      <c r="K18" s="20">
        <v>3.5508105964597157E-2</v>
      </c>
      <c r="L18" s="20">
        <v>4.3349722454847847E-2</v>
      </c>
      <c r="N18" s="20">
        <v>3.664504025417261E-2</v>
      </c>
      <c r="O18" s="20">
        <v>7.4950275581948514E-2</v>
      </c>
      <c r="P18" s="20">
        <v>4.6068381200716747E-2</v>
      </c>
      <c r="Q18" s="20">
        <v>7.9995339545233246E-2</v>
      </c>
      <c r="R18" s="20">
        <v>2.7780989479885079E-2</v>
      </c>
      <c r="S18" s="20">
        <v>6.0086366813525319E-2</v>
      </c>
      <c r="T18" s="20">
        <v>4.1413188534724282E-2</v>
      </c>
      <c r="U18" s="20">
        <v>4.5019120979970552E-2</v>
      </c>
      <c r="V18" s="20">
        <v>4.9628212204013158E-2</v>
      </c>
      <c r="W18" s="20">
        <v>2.8021133198994269E-2</v>
      </c>
      <c r="X18" s="20">
        <v>1.8725560432683551E-2</v>
      </c>
      <c r="Y18" s="20">
        <v>1.6070792139970681E-2</v>
      </c>
      <c r="AA18" s="20">
        <v>0</v>
      </c>
      <c r="AB18" s="20">
        <v>0</v>
      </c>
      <c r="AC18" s="20">
        <v>0</v>
      </c>
      <c r="AD18" s="20">
        <v>0.15783759197775571</v>
      </c>
      <c r="AF18" s="20">
        <v>3.8508389682742353E-2</v>
      </c>
      <c r="AG18" s="20">
        <v>4.1205201322556277E-2</v>
      </c>
      <c r="AI18" s="20">
        <v>1.6647416103348911E-2</v>
      </c>
      <c r="AJ18" s="20">
        <v>2.4393733434747031E-2</v>
      </c>
      <c r="AK18" s="20">
        <v>8.1140591343062621E-3</v>
      </c>
      <c r="AL18" s="20">
        <v>2.003168996932557E-2</v>
      </c>
      <c r="AM18" s="20">
        <v>2.837815737945279E-2</v>
      </c>
      <c r="AN18" s="20">
        <v>1.8154667924681199E-2</v>
      </c>
      <c r="AO18" s="20">
        <v>0.16940325376615309</v>
      </c>
      <c r="AP18" s="20">
        <v>8.2680539575629652E-2</v>
      </c>
      <c r="AQ18" s="20">
        <v>3.4919495305606361E-2</v>
      </c>
      <c r="AS18" s="20">
        <v>3.5048618588568788E-2</v>
      </c>
      <c r="AT18" s="20">
        <v>0.1215239350887594</v>
      </c>
    </row>
    <row r="19" spans="2:46" ht="32" customHeight="1" x14ac:dyDescent="0.35">
      <c r="B19" s="22" t="s">
        <v>84</v>
      </c>
      <c r="C19" s="20">
        <v>3.8184977913519099E-3</v>
      </c>
      <c r="D19" s="20">
        <v>2.971666721678182E-3</v>
      </c>
      <c r="E19" s="20">
        <v>2.7469425906176169E-3</v>
      </c>
      <c r="F19" s="20">
        <v>5.5402577188463668E-3</v>
      </c>
      <c r="G19" s="20">
        <v>2.681052636700162E-3</v>
      </c>
      <c r="H19" s="20">
        <v>1.093979834402419E-2</v>
      </c>
      <c r="I19" s="20">
        <v>0</v>
      </c>
      <c r="K19" s="20">
        <v>2.8614767108328929E-3</v>
      </c>
      <c r="L19" s="20">
        <v>4.7684670040350693E-3</v>
      </c>
      <c r="N19" s="20">
        <v>0</v>
      </c>
      <c r="O19" s="20">
        <v>0</v>
      </c>
      <c r="P19" s="20">
        <v>1.887641791135521E-2</v>
      </c>
      <c r="Q19" s="20">
        <v>0</v>
      </c>
      <c r="R19" s="20">
        <v>9.0505614828182875E-3</v>
      </c>
      <c r="S19" s="20">
        <v>1.1141687536939809E-2</v>
      </c>
      <c r="T19" s="20">
        <v>0</v>
      </c>
      <c r="U19" s="20">
        <v>5.1889177709842941E-3</v>
      </c>
      <c r="V19" s="20">
        <v>0</v>
      </c>
      <c r="W19" s="20">
        <v>3.9712771268046601E-3</v>
      </c>
      <c r="X19" s="20">
        <v>0</v>
      </c>
      <c r="Y19" s="20">
        <v>0</v>
      </c>
      <c r="AA19" s="20">
        <v>0</v>
      </c>
      <c r="AB19" s="20">
        <v>0</v>
      </c>
      <c r="AC19" s="20">
        <v>0</v>
      </c>
      <c r="AD19" s="20">
        <v>1.529906618807584E-2</v>
      </c>
      <c r="AF19" s="20">
        <v>4.8216233248281094E-3</v>
      </c>
      <c r="AG19" s="20">
        <v>0</v>
      </c>
      <c r="AI19" s="20">
        <v>0</v>
      </c>
      <c r="AJ19" s="20">
        <v>3.9933636381176262E-3</v>
      </c>
      <c r="AK19" s="20">
        <v>0</v>
      </c>
      <c r="AL19" s="20">
        <v>4.4770991789758723E-3</v>
      </c>
      <c r="AM19" s="20">
        <v>6.8727514501435646E-3</v>
      </c>
      <c r="AN19" s="20">
        <v>0</v>
      </c>
      <c r="AO19" s="20">
        <v>0</v>
      </c>
      <c r="AP19" s="20">
        <v>1.1525909951564941E-2</v>
      </c>
      <c r="AQ19" s="20">
        <v>0</v>
      </c>
      <c r="AS19" s="20">
        <v>3.4758279555409119E-3</v>
      </c>
      <c r="AT19" s="20">
        <v>1.029399660066635E-2</v>
      </c>
    </row>
    <row r="20" spans="2:46" ht="19" customHeight="1" x14ac:dyDescent="0.35">
      <c r="B20" s="22" t="s">
        <v>85</v>
      </c>
      <c r="C20" s="20">
        <v>1.6389904037244179E-3</v>
      </c>
      <c r="D20" s="20">
        <v>0</v>
      </c>
      <c r="E20" s="20">
        <v>1.086420396550055E-3</v>
      </c>
      <c r="F20" s="20">
        <v>3.570776691773581E-3</v>
      </c>
      <c r="G20" s="20">
        <v>1.110422114445833E-3</v>
      </c>
      <c r="H20" s="20">
        <v>1.416534201171475E-3</v>
      </c>
      <c r="I20" s="20">
        <v>2.1869017109351681E-3</v>
      </c>
      <c r="K20" s="20">
        <v>2.166518431819712E-3</v>
      </c>
      <c r="L20" s="20">
        <v>1.1305551049181049E-3</v>
      </c>
      <c r="N20" s="20">
        <v>0</v>
      </c>
      <c r="O20" s="20">
        <v>0</v>
      </c>
      <c r="P20" s="20">
        <v>0</v>
      </c>
      <c r="Q20" s="20">
        <v>0</v>
      </c>
      <c r="R20" s="20">
        <v>3.8567135355353369E-3</v>
      </c>
      <c r="S20" s="20">
        <v>2.2984928640655908E-3</v>
      </c>
      <c r="T20" s="20">
        <v>0</v>
      </c>
      <c r="U20" s="20">
        <v>2.214207320079035E-3</v>
      </c>
      <c r="V20" s="20">
        <v>3.1270152878509418E-3</v>
      </c>
      <c r="W20" s="20">
        <v>1.447612552673793E-3</v>
      </c>
      <c r="X20" s="20">
        <v>2.5650137885534999E-3</v>
      </c>
      <c r="Y20" s="20">
        <v>0</v>
      </c>
      <c r="AA20" s="20">
        <v>0</v>
      </c>
      <c r="AB20" s="20">
        <v>0</v>
      </c>
      <c r="AC20" s="20">
        <v>0</v>
      </c>
      <c r="AD20" s="20">
        <v>0</v>
      </c>
      <c r="AF20" s="20">
        <v>1.8096527874248531E-3</v>
      </c>
      <c r="AG20" s="20">
        <v>1.009548393025906E-3</v>
      </c>
      <c r="AI20" s="20">
        <v>1.632492855052986E-3</v>
      </c>
      <c r="AJ20" s="20">
        <v>2.6369128205085499E-3</v>
      </c>
      <c r="AK20" s="20">
        <v>6.146271094416708E-3</v>
      </c>
      <c r="AL20" s="20">
        <v>0</v>
      </c>
      <c r="AM20" s="20">
        <v>0</v>
      </c>
      <c r="AN20" s="20">
        <v>0</v>
      </c>
      <c r="AO20" s="20">
        <v>2.6551619343028968E-3</v>
      </c>
      <c r="AP20" s="20">
        <v>0</v>
      </c>
      <c r="AQ20" s="20">
        <v>3.0775437347289802E-3</v>
      </c>
      <c r="AS20" s="20">
        <v>1.725722343468147E-3</v>
      </c>
      <c r="AT20" s="20">
        <v>0</v>
      </c>
    </row>
    <row r="22" spans="2:46" x14ac:dyDescent="0.35">
      <c r="B22" t="s">
        <v>409</v>
      </c>
    </row>
    <row r="23" spans="2:46" x14ac:dyDescent="0.35">
      <c r="B23" t="s">
        <v>9</v>
      </c>
    </row>
    <row r="25" spans="2:46" x14ac:dyDescent="0.35">
      <c r="B25"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V3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87</v>
      </c>
      <c r="C9" s="20">
        <v>1.1203129255350721E-2</v>
      </c>
      <c r="D9" s="20">
        <v>1.8949465016648698E-2</v>
      </c>
      <c r="E9" s="20">
        <v>1.072633819110741E-2</v>
      </c>
      <c r="F9" s="20">
        <v>1.4044484631060681E-2</v>
      </c>
      <c r="G9" s="20">
        <v>1.5891809928516531E-2</v>
      </c>
      <c r="H9" s="20">
        <v>7.7815917331669092E-3</v>
      </c>
      <c r="I9" s="20">
        <v>2.6117739907356289E-3</v>
      </c>
      <c r="K9" s="20">
        <v>1.0048889742317541E-2</v>
      </c>
      <c r="L9" s="20">
        <v>1.1380814333358E-2</v>
      </c>
      <c r="N9" s="20">
        <v>1.010978453177484E-2</v>
      </c>
      <c r="O9" s="20">
        <v>2.8744855096235301E-2</v>
      </c>
      <c r="P9" s="20">
        <v>1.9574527493779831E-2</v>
      </c>
      <c r="Q9" s="20">
        <v>1.146046214615723E-2</v>
      </c>
      <c r="R9" s="20">
        <v>1.346940570517759E-2</v>
      </c>
      <c r="S9" s="20">
        <v>5.708738606011724E-3</v>
      </c>
      <c r="T9" s="20">
        <v>1.395078594197773E-2</v>
      </c>
      <c r="U9" s="20">
        <v>1.524484888348283E-2</v>
      </c>
      <c r="V9" s="20">
        <v>1.046478643780969E-2</v>
      </c>
      <c r="W9" s="20">
        <v>1.0869615796899931E-2</v>
      </c>
      <c r="X9" s="20">
        <v>1.0398432497004031E-2</v>
      </c>
      <c r="Y9" s="20">
        <v>0</v>
      </c>
      <c r="AA9" s="20">
        <v>0</v>
      </c>
      <c r="AB9" s="20">
        <v>8.5721830632045481E-3</v>
      </c>
      <c r="AC9" s="20">
        <v>2.0018802460190781E-3</v>
      </c>
      <c r="AD9" s="20">
        <v>3.4204744856400772E-2</v>
      </c>
      <c r="AF9" s="20">
        <v>1.1427490433832069E-2</v>
      </c>
      <c r="AG9" s="20">
        <v>1.056039339759416E-2</v>
      </c>
      <c r="AI9" s="20">
        <v>6.9905379228773334E-3</v>
      </c>
      <c r="AJ9" s="20">
        <v>3.7744250121685579E-3</v>
      </c>
      <c r="AK9" s="20">
        <v>7.0281089068635807E-3</v>
      </c>
      <c r="AL9" s="20">
        <v>1.509155159869463E-2</v>
      </c>
      <c r="AM9" s="20">
        <v>1.090593058259224E-2</v>
      </c>
      <c r="AN9" s="20">
        <v>0</v>
      </c>
      <c r="AO9" s="20">
        <v>4.2708983234688747E-2</v>
      </c>
      <c r="AP9" s="20">
        <v>1.6733675386728909E-2</v>
      </c>
      <c r="AQ9" s="20">
        <v>6.5065500699249537E-3</v>
      </c>
      <c r="AS9" s="20">
        <v>9.8290702867650254E-3</v>
      </c>
      <c r="AT9" s="20">
        <v>3.7168989932717403E-2</v>
      </c>
    </row>
    <row r="10" spans="2:48" ht="19" customHeight="1" x14ac:dyDescent="0.35">
      <c r="B10" s="22" t="s">
        <v>88</v>
      </c>
      <c r="C10" s="20">
        <v>5.2832040202829597E-2</v>
      </c>
      <c r="D10" s="20">
        <v>0.1162397075491466</v>
      </c>
      <c r="E10" s="20">
        <v>5.6533971915603352E-2</v>
      </c>
      <c r="F10" s="20">
        <v>5.7565449266354179E-2</v>
      </c>
      <c r="G10" s="20">
        <v>4.6079212574744177E-2</v>
      </c>
      <c r="H10" s="20">
        <v>3.195151573981049E-2</v>
      </c>
      <c r="I10" s="20">
        <v>2.318125855481554E-2</v>
      </c>
      <c r="K10" s="20">
        <v>4.1407760513096421E-2</v>
      </c>
      <c r="L10" s="20">
        <v>6.4201582839903445E-2</v>
      </c>
      <c r="N10" s="20">
        <v>3.4204828853818259E-2</v>
      </c>
      <c r="O10" s="20">
        <v>4.0075463033105163E-2</v>
      </c>
      <c r="P10" s="20">
        <v>5.2824972676362533E-2</v>
      </c>
      <c r="Q10" s="20">
        <v>7.7887479004016477E-2</v>
      </c>
      <c r="R10" s="20">
        <v>3.8477954455137471E-2</v>
      </c>
      <c r="S10" s="20">
        <v>5.5114687170101949E-2</v>
      </c>
      <c r="T10" s="20">
        <v>4.8457459943461033E-2</v>
      </c>
      <c r="U10" s="20">
        <v>7.3786412190749967E-2</v>
      </c>
      <c r="V10" s="20">
        <v>6.7069689645045422E-2</v>
      </c>
      <c r="W10" s="20">
        <v>5.2991001142711699E-2</v>
      </c>
      <c r="X10" s="20">
        <v>3.9205457058133157E-2</v>
      </c>
      <c r="Y10" s="20">
        <v>5.2282209112367167E-2</v>
      </c>
      <c r="AA10" s="20">
        <v>1.4848822026921039E-2</v>
      </c>
      <c r="AB10" s="20">
        <v>2.36543707681489E-2</v>
      </c>
      <c r="AC10" s="20">
        <v>3.8627540260189747E-2</v>
      </c>
      <c r="AD10" s="20">
        <v>0.13620463686750661</v>
      </c>
      <c r="AF10" s="20">
        <v>4.6772300565769358E-2</v>
      </c>
      <c r="AG10" s="20">
        <v>7.7448825994702E-2</v>
      </c>
      <c r="AI10" s="20">
        <v>4.1188453108502547E-2</v>
      </c>
      <c r="AJ10" s="20">
        <v>3.3456316269158182E-2</v>
      </c>
      <c r="AK10" s="20">
        <v>2.2187293782075269E-2</v>
      </c>
      <c r="AL10" s="20">
        <v>6.9729731109487963E-2</v>
      </c>
      <c r="AM10" s="20">
        <v>4.3277465668623553E-2</v>
      </c>
      <c r="AN10" s="20">
        <v>0</v>
      </c>
      <c r="AO10" s="20">
        <v>0.1332618911927094</v>
      </c>
      <c r="AP10" s="20">
        <v>8.6026087772952342E-2</v>
      </c>
      <c r="AQ10" s="20">
        <v>6.8834289229000326E-2</v>
      </c>
      <c r="AS10" s="20">
        <v>4.8534226931964179E-2</v>
      </c>
      <c r="AT10" s="20">
        <v>0.13404865692743331</v>
      </c>
    </row>
    <row r="11" spans="2:48" ht="19" customHeight="1" x14ac:dyDescent="0.35">
      <c r="B11" s="22" t="s">
        <v>89</v>
      </c>
      <c r="C11" s="20">
        <v>6.0445820883593973E-2</v>
      </c>
      <c r="D11" s="20">
        <v>7.4438831447347406E-2</v>
      </c>
      <c r="E11" s="20">
        <v>5.4113764944349163E-2</v>
      </c>
      <c r="F11" s="20">
        <v>5.0398085619388591E-2</v>
      </c>
      <c r="G11" s="20">
        <v>4.5520258558440357E-2</v>
      </c>
      <c r="H11" s="20">
        <v>7.8836931994310397E-2</v>
      </c>
      <c r="I11" s="20">
        <v>6.4173130050343946E-2</v>
      </c>
      <c r="K11" s="20">
        <v>4.1397159335668267E-2</v>
      </c>
      <c r="L11" s="20">
        <v>7.9290931970164763E-2</v>
      </c>
      <c r="N11" s="20">
        <v>7.6319983774699396E-2</v>
      </c>
      <c r="O11" s="20">
        <v>6.3535484140851098E-2</v>
      </c>
      <c r="P11" s="20">
        <v>7.2799986887348442E-2</v>
      </c>
      <c r="Q11" s="20">
        <v>5.9477947054937343E-2</v>
      </c>
      <c r="R11" s="20">
        <v>5.667922447473283E-2</v>
      </c>
      <c r="S11" s="20">
        <v>7.4977656550240052E-2</v>
      </c>
      <c r="T11" s="20">
        <v>3.5632212492264663E-2</v>
      </c>
      <c r="U11" s="20">
        <v>8.7193391571710785E-2</v>
      </c>
      <c r="V11" s="20">
        <v>5.3162065171475752E-2</v>
      </c>
      <c r="W11" s="20">
        <v>4.8572937740962857E-2</v>
      </c>
      <c r="X11" s="20">
        <v>5.042496831444343E-2</v>
      </c>
      <c r="Y11" s="20">
        <v>5.8799774563517447E-2</v>
      </c>
      <c r="AA11" s="20">
        <v>1.314428946837122E-2</v>
      </c>
      <c r="AB11" s="20">
        <v>4.6909804151718179E-2</v>
      </c>
      <c r="AC11" s="20">
        <v>4.7271270256459282E-2</v>
      </c>
      <c r="AD11" s="20">
        <v>0.13756202947282409</v>
      </c>
      <c r="AF11" s="20">
        <v>6.3391851214714676E-2</v>
      </c>
      <c r="AG11" s="20">
        <v>5.0236716984614189E-2</v>
      </c>
      <c r="AI11" s="20">
        <v>3.047590594969005E-2</v>
      </c>
      <c r="AJ11" s="20">
        <v>4.9284975740046102E-2</v>
      </c>
      <c r="AK11" s="20">
        <v>5.2268576073330762E-2</v>
      </c>
      <c r="AL11" s="20">
        <v>4.7856583589495287E-2</v>
      </c>
      <c r="AM11" s="20">
        <v>5.6396781810505371E-2</v>
      </c>
      <c r="AN11" s="20">
        <v>7.2464566617866794E-2</v>
      </c>
      <c r="AO11" s="20">
        <v>0.13334559477361499</v>
      </c>
      <c r="AP11" s="20">
        <v>8.5289030793035389E-2</v>
      </c>
      <c r="AQ11" s="20">
        <v>8.006980383170112E-2</v>
      </c>
      <c r="AS11" s="20">
        <v>6.2252798775921069E-2</v>
      </c>
      <c r="AT11" s="20">
        <v>2.6299006757020609E-2</v>
      </c>
    </row>
    <row r="12" spans="2:48" ht="19" customHeight="1" x14ac:dyDescent="0.35">
      <c r="B12" s="22" t="s">
        <v>90</v>
      </c>
      <c r="C12" s="20">
        <v>5.9776731790615538E-2</v>
      </c>
      <c r="D12" s="20">
        <v>6.9564607759302205E-2</v>
      </c>
      <c r="E12" s="20">
        <v>3.5719397864562762E-2</v>
      </c>
      <c r="F12" s="20">
        <v>6.0739246970104882E-2</v>
      </c>
      <c r="G12" s="20">
        <v>5.886278528027955E-2</v>
      </c>
      <c r="H12" s="20">
        <v>6.5375956838800833E-2</v>
      </c>
      <c r="I12" s="20">
        <v>6.8943981033706081E-2</v>
      </c>
      <c r="K12" s="20">
        <v>4.781559989479716E-2</v>
      </c>
      <c r="L12" s="20">
        <v>7.1698676925638596E-2</v>
      </c>
      <c r="N12" s="20">
        <v>5.2022177049684357E-2</v>
      </c>
      <c r="O12" s="20">
        <v>1.518765548058198E-2</v>
      </c>
      <c r="P12" s="20">
        <v>1.682738185965503E-2</v>
      </c>
      <c r="Q12" s="20">
        <v>6.8670843960377634E-2</v>
      </c>
      <c r="R12" s="20">
        <v>7.3801107575087399E-2</v>
      </c>
      <c r="S12" s="20">
        <v>4.7209355870333897E-2</v>
      </c>
      <c r="T12" s="20">
        <v>8.249746285985976E-2</v>
      </c>
      <c r="U12" s="20">
        <v>5.535495945026795E-2</v>
      </c>
      <c r="V12" s="20">
        <v>5.6488487733454468E-2</v>
      </c>
      <c r="W12" s="20">
        <v>4.4986224338059239E-2</v>
      </c>
      <c r="X12" s="20">
        <v>6.5345765981111303E-2</v>
      </c>
      <c r="Y12" s="20">
        <v>0.1045936569381032</v>
      </c>
      <c r="AA12" s="20">
        <v>2.4299053811548489E-2</v>
      </c>
      <c r="AB12" s="20">
        <v>3.1659853887704113E-2</v>
      </c>
      <c r="AC12" s="20">
        <v>6.460672159554541E-2</v>
      </c>
      <c r="AD12" s="20">
        <v>0.12268844766365759</v>
      </c>
      <c r="AF12" s="20">
        <v>5.9523178401362273E-2</v>
      </c>
      <c r="AG12" s="20">
        <v>6.1982195139460877E-2</v>
      </c>
      <c r="AI12" s="20">
        <v>4.1308195885852529E-2</v>
      </c>
      <c r="AJ12" s="20">
        <v>6.1813336981011602E-2</v>
      </c>
      <c r="AK12" s="20">
        <v>2.335110072813602E-2</v>
      </c>
      <c r="AL12" s="20">
        <v>3.8306997218182343E-2</v>
      </c>
      <c r="AM12" s="20">
        <v>8.4688814691298686E-2</v>
      </c>
      <c r="AN12" s="20">
        <v>5.5983223467637927E-2</v>
      </c>
      <c r="AO12" s="20">
        <v>7.8469445834773305E-2</v>
      </c>
      <c r="AP12" s="20">
        <v>6.3633540232471031E-2</v>
      </c>
      <c r="AQ12" s="20">
        <v>4.9909598290266102E-2</v>
      </c>
      <c r="AS12" s="20">
        <v>5.8301975914096971E-2</v>
      </c>
      <c r="AT12" s="20">
        <v>8.7645481602877329E-2</v>
      </c>
    </row>
    <row r="13" spans="2:48" ht="19" customHeight="1" x14ac:dyDescent="0.35">
      <c r="B13" s="22" t="s">
        <v>91</v>
      </c>
      <c r="C13" s="20">
        <v>7.6753956480870827E-2</v>
      </c>
      <c r="D13" s="20">
        <v>0.1050295114292827</v>
      </c>
      <c r="E13" s="20">
        <v>2.6723534319226111E-2</v>
      </c>
      <c r="F13" s="20">
        <v>7.0832143976989656E-2</v>
      </c>
      <c r="G13" s="20">
        <v>8.5482123855377207E-2</v>
      </c>
      <c r="H13" s="20">
        <v>8.1061218028088217E-2</v>
      </c>
      <c r="I13" s="20">
        <v>9.3284529958383267E-2</v>
      </c>
      <c r="K13" s="20">
        <v>7.2189764467485554E-2</v>
      </c>
      <c r="L13" s="20">
        <v>8.1522290386115318E-2</v>
      </c>
      <c r="N13" s="20">
        <v>9.1997385292320322E-2</v>
      </c>
      <c r="O13" s="20">
        <v>8.8123340739513542E-2</v>
      </c>
      <c r="P13" s="20">
        <v>9.2194474441428129E-2</v>
      </c>
      <c r="Q13" s="20">
        <v>0.16030788478776911</v>
      </c>
      <c r="R13" s="20">
        <v>0.12329246367864299</v>
      </c>
      <c r="S13" s="20">
        <v>7.4287639347402998E-2</v>
      </c>
      <c r="T13" s="20">
        <v>4.3542575885238792E-2</v>
      </c>
      <c r="U13" s="20">
        <v>6.8292411059355407E-2</v>
      </c>
      <c r="V13" s="20">
        <v>7.5254696619142511E-2</v>
      </c>
      <c r="W13" s="20">
        <v>3.6010748464700273E-2</v>
      </c>
      <c r="X13" s="20">
        <v>8.9538441486010242E-2</v>
      </c>
      <c r="Y13" s="20">
        <v>4.1688262780074009E-2</v>
      </c>
      <c r="AA13" s="20">
        <v>3.6971118015272357E-2</v>
      </c>
      <c r="AB13" s="20">
        <v>7.2364073984794747E-2</v>
      </c>
      <c r="AC13" s="20">
        <v>9.0304485150903488E-2</v>
      </c>
      <c r="AD13" s="20">
        <v>0.1128123246734211</v>
      </c>
      <c r="AF13" s="20">
        <v>8.197348212281956E-2</v>
      </c>
      <c r="AG13" s="20">
        <v>5.0914641654765613E-2</v>
      </c>
      <c r="AI13" s="20">
        <v>6.4692000526219928E-2</v>
      </c>
      <c r="AJ13" s="20">
        <v>5.7995709952760557E-2</v>
      </c>
      <c r="AK13" s="20">
        <v>6.612216324606103E-2</v>
      </c>
      <c r="AL13" s="20">
        <v>8.010220483956644E-2</v>
      </c>
      <c r="AM13" s="20">
        <v>9.0131921056858022E-2</v>
      </c>
      <c r="AN13" s="20">
        <v>7.0794885909930355E-2</v>
      </c>
      <c r="AO13" s="20">
        <v>8.7849958459812916E-2</v>
      </c>
      <c r="AP13" s="20">
        <v>0.1041550314381073</v>
      </c>
      <c r="AQ13" s="20">
        <v>8.4517369019982816E-2</v>
      </c>
      <c r="AS13" s="20">
        <v>7.5974391748810877E-2</v>
      </c>
      <c r="AT13" s="20">
        <v>9.1485543468357994E-2</v>
      </c>
    </row>
    <row r="14" spans="2:48" ht="19" customHeight="1" x14ac:dyDescent="0.35">
      <c r="B14" s="22" t="s">
        <v>92</v>
      </c>
      <c r="C14" s="20">
        <v>0.1114303740639259</v>
      </c>
      <c r="D14" s="20">
        <v>9.4865611335773911E-2</v>
      </c>
      <c r="E14" s="20">
        <v>0.1120278764757862</v>
      </c>
      <c r="F14" s="20">
        <v>8.784402214643712E-2</v>
      </c>
      <c r="G14" s="20">
        <v>9.8461201494778369E-2</v>
      </c>
      <c r="H14" s="20">
        <v>0.1504572916038987</v>
      </c>
      <c r="I14" s="20">
        <v>0.12550014794902309</v>
      </c>
      <c r="K14" s="20">
        <v>0.1174318412325747</v>
      </c>
      <c r="L14" s="20">
        <v>0.1060229624320939</v>
      </c>
      <c r="N14" s="20">
        <v>9.162631589762453E-2</v>
      </c>
      <c r="O14" s="20">
        <v>0.14740537613454291</v>
      </c>
      <c r="P14" s="20">
        <v>0.15098140097468879</v>
      </c>
      <c r="Q14" s="20">
        <v>0.1717931923693064</v>
      </c>
      <c r="R14" s="20">
        <v>0.1177887756931084</v>
      </c>
      <c r="S14" s="20">
        <v>0.1415147673139964</v>
      </c>
      <c r="T14" s="20">
        <v>0.13360012621817319</v>
      </c>
      <c r="U14" s="20">
        <v>0.1058358859198905</v>
      </c>
      <c r="V14" s="20">
        <v>6.7046985448531743E-2</v>
      </c>
      <c r="W14" s="20">
        <v>0.1189523517808949</v>
      </c>
      <c r="X14" s="20">
        <v>0.1016723232704997</v>
      </c>
      <c r="Y14" s="20">
        <v>9.0985998371965499E-2</v>
      </c>
      <c r="AA14" s="20">
        <v>6.179785619532456E-2</v>
      </c>
      <c r="AB14" s="20">
        <v>0.1466546512233331</v>
      </c>
      <c r="AC14" s="20">
        <v>0.13515543506614841</v>
      </c>
      <c r="AD14" s="20">
        <v>0.10644316037821699</v>
      </c>
      <c r="AF14" s="20">
        <v>0.11918677894599621</v>
      </c>
      <c r="AG14" s="20">
        <v>8.3577254413653421E-2</v>
      </c>
      <c r="AI14" s="20">
        <v>9.280684863802105E-2</v>
      </c>
      <c r="AJ14" s="20">
        <v>0.11302907622232081</v>
      </c>
      <c r="AK14" s="20">
        <v>0.17172908182747471</v>
      </c>
      <c r="AL14" s="20">
        <v>0.1134417723020342</v>
      </c>
      <c r="AM14" s="20">
        <v>0.11098454256505511</v>
      </c>
      <c r="AN14" s="20">
        <v>0.1219956886447128</v>
      </c>
      <c r="AO14" s="20">
        <v>9.1330343584831136E-2</v>
      </c>
      <c r="AP14" s="20">
        <v>7.7841374666939814E-2</v>
      </c>
      <c r="AQ14" s="20">
        <v>0.14851001054373761</v>
      </c>
      <c r="AS14" s="20">
        <v>0.1130123367423094</v>
      </c>
      <c r="AT14" s="20">
        <v>8.1535716379780604E-2</v>
      </c>
    </row>
    <row r="15" spans="2:48" ht="19" customHeight="1" x14ac:dyDescent="0.35">
      <c r="B15" s="22" t="s">
        <v>93</v>
      </c>
      <c r="C15" s="20">
        <v>0.10108731249617341</v>
      </c>
      <c r="D15" s="20">
        <v>9.1787164320748502E-2</v>
      </c>
      <c r="E15" s="20">
        <v>0.1004244487137428</v>
      </c>
      <c r="F15" s="20">
        <v>0.1286233530000149</v>
      </c>
      <c r="G15" s="20">
        <v>9.5884946465814774E-2</v>
      </c>
      <c r="H15" s="20">
        <v>7.9266234633141378E-2</v>
      </c>
      <c r="I15" s="20">
        <v>0.1042913288404875</v>
      </c>
      <c r="K15" s="20">
        <v>0.1012928396123218</v>
      </c>
      <c r="L15" s="20">
        <v>0.10129719900020551</v>
      </c>
      <c r="N15" s="20">
        <v>7.5833949024511002E-2</v>
      </c>
      <c r="O15" s="20">
        <v>8.722181163332407E-2</v>
      </c>
      <c r="P15" s="20">
        <v>0.1104570676010377</v>
      </c>
      <c r="Q15" s="20">
        <v>8.7984615540610989E-2</v>
      </c>
      <c r="R15" s="20">
        <v>0.1024916252771587</v>
      </c>
      <c r="S15" s="20">
        <v>0.12063877854664271</v>
      </c>
      <c r="T15" s="20">
        <v>0.134935595092053</v>
      </c>
      <c r="U15" s="20">
        <v>0.11973073362771711</v>
      </c>
      <c r="V15" s="20">
        <v>8.479931549008933E-2</v>
      </c>
      <c r="W15" s="20">
        <v>8.0648434246949452E-2</v>
      </c>
      <c r="X15" s="20">
        <v>0.1224978436069743</v>
      </c>
      <c r="Y15" s="20">
        <v>0.10325651071093821</v>
      </c>
      <c r="AA15" s="20">
        <v>6.7029771734718829E-2</v>
      </c>
      <c r="AB15" s="20">
        <v>0.1073566428104317</v>
      </c>
      <c r="AC15" s="20">
        <v>0.13498794670223979</v>
      </c>
      <c r="AD15" s="20">
        <v>0.10211593100183</v>
      </c>
      <c r="AF15" s="20">
        <v>0.1009532745617603</v>
      </c>
      <c r="AG15" s="20">
        <v>0.1036720581000749</v>
      </c>
      <c r="AI15" s="20">
        <v>0.10873854728071169</v>
      </c>
      <c r="AJ15" s="20">
        <v>0.10036985798521381</v>
      </c>
      <c r="AK15" s="20">
        <v>6.366480614604185E-2</v>
      </c>
      <c r="AL15" s="20">
        <v>0.1147902063327539</v>
      </c>
      <c r="AM15" s="20">
        <v>0.11764805287767389</v>
      </c>
      <c r="AN15" s="20">
        <v>7.1261710789851343E-2</v>
      </c>
      <c r="AO15" s="20">
        <v>7.3369062707150989E-2</v>
      </c>
      <c r="AP15" s="20">
        <v>8.2016444432170627E-2</v>
      </c>
      <c r="AQ15" s="20">
        <v>0.12044920800728159</v>
      </c>
      <c r="AS15" s="20">
        <v>9.9624472848014733E-2</v>
      </c>
      <c r="AT15" s="20">
        <v>0.12873087901392741</v>
      </c>
    </row>
    <row r="16" spans="2:48" ht="19" customHeight="1" x14ac:dyDescent="0.35">
      <c r="B16" s="22" t="s">
        <v>94</v>
      </c>
      <c r="C16" s="20">
        <v>7.7128223321106651E-2</v>
      </c>
      <c r="D16" s="20">
        <v>5.6465733839186391E-2</v>
      </c>
      <c r="E16" s="20">
        <v>6.1113635824049717E-2</v>
      </c>
      <c r="F16" s="20">
        <v>7.6580237805078263E-2</v>
      </c>
      <c r="G16" s="20">
        <v>7.9988249673522166E-2</v>
      </c>
      <c r="H16" s="20">
        <v>7.9820651834244305E-2</v>
      </c>
      <c r="I16" s="20">
        <v>0.10019972898498</v>
      </c>
      <c r="K16" s="20">
        <v>8.3621498737850894E-2</v>
      </c>
      <c r="L16" s="20">
        <v>7.110127831172508E-2</v>
      </c>
      <c r="N16" s="20">
        <v>0.1197856678268553</v>
      </c>
      <c r="O16" s="20">
        <v>5.7568271777401862E-2</v>
      </c>
      <c r="P16" s="20">
        <v>7.2603587270640271E-2</v>
      </c>
      <c r="Q16" s="20">
        <v>4.4901548682627343E-2</v>
      </c>
      <c r="R16" s="20">
        <v>7.7289829816326303E-2</v>
      </c>
      <c r="S16" s="20">
        <v>9.315406640433932E-2</v>
      </c>
      <c r="T16" s="20">
        <v>9.6089995896328384E-2</v>
      </c>
      <c r="U16" s="20">
        <v>9.519457505738034E-2</v>
      </c>
      <c r="V16" s="20">
        <v>6.1392964901697343E-2</v>
      </c>
      <c r="W16" s="20">
        <v>5.7787031566824347E-2</v>
      </c>
      <c r="X16" s="20">
        <v>0.1010701626776376</v>
      </c>
      <c r="Y16" s="20">
        <v>4.1660056130527742E-2</v>
      </c>
      <c r="AA16" s="20">
        <v>6.7658026843779598E-2</v>
      </c>
      <c r="AB16" s="20">
        <v>0.1154902527811283</v>
      </c>
      <c r="AC16" s="20">
        <v>7.4148765702705399E-2</v>
      </c>
      <c r="AD16" s="20">
        <v>4.8832070035098277E-2</v>
      </c>
      <c r="AF16" s="20">
        <v>7.7921493013335369E-2</v>
      </c>
      <c r="AG16" s="20">
        <v>7.5621783058860345E-2</v>
      </c>
      <c r="AI16" s="20">
        <v>8.9993470724419738E-2</v>
      </c>
      <c r="AJ16" s="20">
        <v>8.5543561503884979E-2</v>
      </c>
      <c r="AK16" s="20">
        <v>9.2824951840408093E-2</v>
      </c>
      <c r="AL16" s="20">
        <v>7.1474281729997105E-2</v>
      </c>
      <c r="AM16" s="20">
        <v>7.8939569809488783E-2</v>
      </c>
      <c r="AN16" s="20">
        <v>0.17471013255250689</v>
      </c>
      <c r="AO16" s="20">
        <v>5.7501803625620247E-2</v>
      </c>
      <c r="AP16" s="20">
        <v>5.1615714341411878E-2</v>
      </c>
      <c r="AQ16" s="20">
        <v>2.059642223524295E-2</v>
      </c>
      <c r="AS16" s="20">
        <v>7.7355128289678499E-2</v>
      </c>
      <c r="AT16" s="20">
        <v>7.2840355816407562E-2</v>
      </c>
    </row>
    <row r="17" spans="2:46" ht="19" customHeight="1" x14ac:dyDescent="0.35">
      <c r="B17" s="22" t="s">
        <v>95</v>
      </c>
      <c r="C17" s="20">
        <v>5.3103396657976427E-2</v>
      </c>
      <c r="D17" s="20">
        <v>5.0740674447498343E-2</v>
      </c>
      <c r="E17" s="20">
        <v>6.7107978202628885E-2</v>
      </c>
      <c r="F17" s="20">
        <v>4.3392635508517019E-2</v>
      </c>
      <c r="G17" s="20">
        <v>5.4198432246963517E-2</v>
      </c>
      <c r="H17" s="20">
        <v>5.547530693820913E-2</v>
      </c>
      <c r="I17" s="20">
        <v>4.8747649434210658E-2</v>
      </c>
      <c r="K17" s="20">
        <v>4.6431127322379397E-2</v>
      </c>
      <c r="L17" s="20">
        <v>5.8797494717928653E-2</v>
      </c>
      <c r="N17" s="20">
        <v>5.4478983072118833E-2</v>
      </c>
      <c r="O17" s="20">
        <v>4.567296959573932E-2</v>
      </c>
      <c r="P17" s="20">
        <v>8.2551854810939351E-2</v>
      </c>
      <c r="Q17" s="20">
        <v>4.720301906548733E-2</v>
      </c>
      <c r="R17" s="20">
        <v>2.9346997462227312E-2</v>
      </c>
      <c r="S17" s="20">
        <v>5.3754275140693808E-2</v>
      </c>
      <c r="T17" s="20">
        <v>3.1481043932695227E-2</v>
      </c>
      <c r="U17" s="20">
        <v>6.1232962334847707E-2</v>
      </c>
      <c r="V17" s="20">
        <v>4.8894855756899058E-2</v>
      </c>
      <c r="W17" s="20">
        <v>4.6958146858056771E-2</v>
      </c>
      <c r="X17" s="20">
        <v>6.8788991317744991E-2</v>
      </c>
      <c r="Y17" s="20">
        <v>7.9219743507840626E-2</v>
      </c>
      <c r="AA17" s="20">
        <v>5.3096443694559202E-2</v>
      </c>
      <c r="AB17" s="20">
        <v>6.1245915615096881E-2</v>
      </c>
      <c r="AC17" s="20">
        <v>5.5754208266760363E-2</v>
      </c>
      <c r="AD17" s="20">
        <v>4.2653746013794923E-2</v>
      </c>
      <c r="AF17" s="20">
        <v>5.4203139133938233E-2</v>
      </c>
      <c r="AG17" s="20">
        <v>4.9915953765686069E-2</v>
      </c>
      <c r="AI17" s="20">
        <v>5.1906047092840912E-2</v>
      </c>
      <c r="AJ17" s="20">
        <v>4.9166551104414473E-2</v>
      </c>
      <c r="AK17" s="20">
        <v>4.0462105941970618E-2</v>
      </c>
      <c r="AL17" s="20">
        <v>3.6775463870131808E-2</v>
      </c>
      <c r="AM17" s="20">
        <v>6.6276662049839619E-2</v>
      </c>
      <c r="AN17" s="20">
        <v>3.3599972593362427E-2</v>
      </c>
      <c r="AO17" s="20">
        <v>5.3601896973463223E-2</v>
      </c>
      <c r="AP17" s="20">
        <v>6.2714975625961011E-2</v>
      </c>
      <c r="AQ17" s="20">
        <v>5.686182802428897E-2</v>
      </c>
      <c r="AS17" s="20">
        <v>5.5447116026194197E-2</v>
      </c>
      <c r="AT17" s="20">
        <v>8.8136740381186025E-3</v>
      </c>
    </row>
    <row r="18" spans="2:46" ht="19" customHeight="1" x14ac:dyDescent="0.35">
      <c r="B18" s="22" t="s">
        <v>96</v>
      </c>
      <c r="C18" s="20">
        <v>6.76592940430219E-2</v>
      </c>
      <c r="D18" s="20">
        <v>6.2065816869894909E-2</v>
      </c>
      <c r="E18" s="20">
        <v>7.0076499435290387E-2</v>
      </c>
      <c r="F18" s="20">
        <v>5.3508339562240458E-2</v>
      </c>
      <c r="G18" s="20">
        <v>5.9625593958378638E-2</v>
      </c>
      <c r="H18" s="20">
        <v>6.5804599320382212E-2</v>
      </c>
      <c r="I18" s="20">
        <v>8.8679359727071458E-2</v>
      </c>
      <c r="K18" s="20">
        <v>7.1684976379362733E-2</v>
      </c>
      <c r="L18" s="20">
        <v>6.4003312863129588E-2</v>
      </c>
      <c r="N18" s="20">
        <v>9.289294984285941E-2</v>
      </c>
      <c r="O18" s="20">
        <v>5.8807137639189037E-2</v>
      </c>
      <c r="P18" s="20">
        <v>4.6106667250798213E-2</v>
      </c>
      <c r="Q18" s="20">
        <v>3.4973217815775948E-2</v>
      </c>
      <c r="R18" s="20">
        <v>4.342594339115799E-2</v>
      </c>
      <c r="S18" s="20">
        <v>5.8994789868015388E-2</v>
      </c>
      <c r="T18" s="20">
        <v>2.0432182010104261E-2</v>
      </c>
      <c r="U18" s="20">
        <v>7.589656500407535E-2</v>
      </c>
      <c r="V18" s="20">
        <v>6.5811189316308E-2</v>
      </c>
      <c r="W18" s="20">
        <v>9.1899164141953107E-2</v>
      </c>
      <c r="X18" s="20">
        <v>6.0876506939227651E-2</v>
      </c>
      <c r="Y18" s="20">
        <v>0.1116683716392791</v>
      </c>
      <c r="AA18" s="20">
        <v>6.972460094241166E-2</v>
      </c>
      <c r="AB18" s="20">
        <v>7.1217801560066102E-2</v>
      </c>
      <c r="AC18" s="20">
        <v>9.3456221560757877E-2</v>
      </c>
      <c r="AD18" s="20">
        <v>3.9452952829583693E-2</v>
      </c>
      <c r="AF18" s="20">
        <v>6.7827917501800256E-2</v>
      </c>
      <c r="AG18" s="20">
        <v>6.6412470049472358E-2</v>
      </c>
      <c r="AI18" s="20">
        <v>7.1309732817632934E-2</v>
      </c>
      <c r="AJ18" s="20">
        <v>4.7700131486064279E-2</v>
      </c>
      <c r="AK18" s="20">
        <v>8.671762698030247E-2</v>
      </c>
      <c r="AL18" s="20">
        <v>8.2530621557889733E-2</v>
      </c>
      <c r="AM18" s="20">
        <v>8.1276433262465989E-2</v>
      </c>
      <c r="AN18" s="20">
        <v>0.1029379678960191</v>
      </c>
      <c r="AO18" s="20">
        <v>5.587586827260476E-2</v>
      </c>
      <c r="AP18" s="20">
        <v>5.3992412080804221E-2</v>
      </c>
      <c r="AQ18" s="20">
        <v>6.3016976984367964E-2</v>
      </c>
      <c r="AS18" s="20">
        <v>6.7133734320475494E-2</v>
      </c>
      <c r="AT18" s="20">
        <v>7.7590898759609936E-2</v>
      </c>
    </row>
    <row r="19" spans="2:46" ht="19" customHeight="1" x14ac:dyDescent="0.35">
      <c r="B19" s="22" t="s">
        <v>97</v>
      </c>
      <c r="C19" s="20">
        <v>8.6053054797304074E-2</v>
      </c>
      <c r="D19" s="20">
        <v>4.4659899750935983E-2</v>
      </c>
      <c r="E19" s="20">
        <v>7.8552684639799308E-2</v>
      </c>
      <c r="F19" s="20">
        <v>8.7350220501030834E-2</v>
      </c>
      <c r="G19" s="20">
        <v>9.3751473599278101E-2</v>
      </c>
      <c r="H19" s="20">
        <v>0.1152719109798046</v>
      </c>
      <c r="I19" s="20">
        <v>9.2848895124262837E-2</v>
      </c>
      <c r="K19" s="20">
        <v>9.8878294559534369E-2</v>
      </c>
      <c r="L19" s="20">
        <v>7.3879663405136603E-2</v>
      </c>
      <c r="N19" s="20">
        <v>8.2987093765508238E-2</v>
      </c>
      <c r="O19" s="20">
        <v>0.1035927587156556</v>
      </c>
      <c r="P19" s="20">
        <v>9.0731112903949515E-2</v>
      </c>
      <c r="Q19" s="20">
        <v>6.7283898138277107E-2</v>
      </c>
      <c r="R19" s="20">
        <v>0.1178806969289255</v>
      </c>
      <c r="S19" s="20">
        <v>6.1241703991864412E-2</v>
      </c>
      <c r="T19" s="20">
        <v>0.1201644365387409</v>
      </c>
      <c r="U19" s="20">
        <v>7.4370436547731067E-2</v>
      </c>
      <c r="V19" s="20">
        <v>6.9927297717534462E-2</v>
      </c>
      <c r="W19" s="20">
        <v>8.83737221598168E-2</v>
      </c>
      <c r="X19" s="20">
        <v>7.1414120754320853E-2</v>
      </c>
      <c r="Y19" s="20">
        <v>9.199392949099075E-2</v>
      </c>
      <c r="AA19" s="20">
        <v>0.1169582239079047</v>
      </c>
      <c r="AB19" s="20">
        <v>0.1111989106255135</v>
      </c>
      <c r="AC19" s="20">
        <v>8.9846892453553054E-2</v>
      </c>
      <c r="AD19" s="20">
        <v>2.3772303389168029E-2</v>
      </c>
      <c r="AF19" s="20">
        <v>8.3871540261831301E-2</v>
      </c>
      <c r="AG19" s="20">
        <v>9.3955768039872128E-2</v>
      </c>
      <c r="AI19" s="20">
        <v>6.893241433452478E-2</v>
      </c>
      <c r="AJ19" s="20">
        <v>9.3353867861122306E-2</v>
      </c>
      <c r="AK19" s="20">
        <v>7.947401682127081E-2</v>
      </c>
      <c r="AL19" s="20">
        <v>9.5519088630737062E-2</v>
      </c>
      <c r="AM19" s="20">
        <v>9.5325491584692112E-2</v>
      </c>
      <c r="AN19" s="20">
        <v>7.2206742759756498E-2</v>
      </c>
      <c r="AO19" s="20">
        <v>6.2221774448990012E-2</v>
      </c>
      <c r="AP19" s="20">
        <v>8.6338302977119405E-2</v>
      </c>
      <c r="AQ19" s="20">
        <v>9.2435804972977167E-2</v>
      </c>
      <c r="AS19" s="20">
        <v>8.9178308626324351E-2</v>
      </c>
      <c r="AT19" s="20">
        <v>2.6994522841231341E-2</v>
      </c>
    </row>
    <row r="20" spans="2:46" ht="19" customHeight="1" x14ac:dyDescent="0.35">
      <c r="B20" s="22" t="s">
        <v>98</v>
      </c>
      <c r="C20" s="20">
        <v>5.6195987892404271E-2</v>
      </c>
      <c r="D20" s="20">
        <v>5.0320574246015159E-2</v>
      </c>
      <c r="E20" s="20">
        <v>7.7691505965210614E-2</v>
      </c>
      <c r="F20" s="20">
        <v>4.9567288071833172E-2</v>
      </c>
      <c r="G20" s="20">
        <v>6.8486941052588193E-2</v>
      </c>
      <c r="H20" s="20">
        <v>6.2990865378421815E-2</v>
      </c>
      <c r="I20" s="20">
        <v>3.3575830879699342E-2</v>
      </c>
      <c r="K20" s="20">
        <v>6.5371783160073568E-2</v>
      </c>
      <c r="L20" s="20">
        <v>4.7464743905294697E-2</v>
      </c>
      <c r="N20" s="20">
        <v>5.6988127776956443E-2</v>
      </c>
      <c r="O20" s="20">
        <v>1.363386077461652E-2</v>
      </c>
      <c r="P20" s="20">
        <v>6.0519824525808001E-2</v>
      </c>
      <c r="Q20" s="20">
        <v>4.4797399007282537E-2</v>
      </c>
      <c r="R20" s="20">
        <v>2.6355233567157209E-2</v>
      </c>
      <c r="S20" s="20">
        <v>4.0604808952737687E-2</v>
      </c>
      <c r="T20" s="20">
        <v>7.17015016757791E-2</v>
      </c>
      <c r="U20" s="20">
        <v>5.0040918746128607E-2</v>
      </c>
      <c r="V20" s="20">
        <v>5.1171537508465752E-2</v>
      </c>
      <c r="W20" s="20">
        <v>9.2879671233719013E-2</v>
      </c>
      <c r="X20" s="20">
        <v>7.4312007394717328E-2</v>
      </c>
      <c r="Y20" s="20">
        <v>5.5267524673429672E-2</v>
      </c>
      <c r="AA20" s="20">
        <v>9.475067721765193E-2</v>
      </c>
      <c r="AB20" s="20">
        <v>6.6035176701732312E-2</v>
      </c>
      <c r="AC20" s="20">
        <v>4.1992980010508017E-2</v>
      </c>
      <c r="AD20" s="20">
        <v>1.724109660513207E-2</v>
      </c>
      <c r="AF20" s="20">
        <v>5.5313568091936202E-2</v>
      </c>
      <c r="AG20" s="20">
        <v>5.854986985220733E-2</v>
      </c>
      <c r="AI20" s="20">
        <v>4.6966076562101798E-2</v>
      </c>
      <c r="AJ20" s="20">
        <v>6.9011987268127933E-2</v>
      </c>
      <c r="AK20" s="20">
        <v>7.7264315884756185E-2</v>
      </c>
      <c r="AL20" s="20">
        <v>5.0062587761766877E-2</v>
      </c>
      <c r="AM20" s="20">
        <v>4.9571652183169689E-2</v>
      </c>
      <c r="AN20" s="20">
        <v>6.7165722038346712E-2</v>
      </c>
      <c r="AO20" s="20">
        <v>3.5310296290176263E-2</v>
      </c>
      <c r="AP20" s="20">
        <v>5.3080892013576297E-2</v>
      </c>
      <c r="AQ20" s="20">
        <v>6.4215226599012826E-2</v>
      </c>
      <c r="AS20" s="20">
        <v>5.694850425927013E-2</v>
      </c>
      <c r="AT20" s="20">
        <v>4.1975539144422973E-2</v>
      </c>
    </row>
    <row r="21" spans="2:46" ht="19" customHeight="1" x14ac:dyDescent="0.35">
      <c r="B21" s="22" t="s">
        <v>99</v>
      </c>
      <c r="C21" s="20">
        <v>3.7719665662586971E-2</v>
      </c>
      <c r="D21" s="20">
        <v>2.6786871616217942E-2</v>
      </c>
      <c r="E21" s="20">
        <v>5.1085817183531203E-2</v>
      </c>
      <c r="F21" s="20">
        <v>4.6558565578431223E-2</v>
      </c>
      <c r="G21" s="20">
        <v>3.016042651636586E-2</v>
      </c>
      <c r="H21" s="20">
        <v>4.3948658486105151E-2</v>
      </c>
      <c r="I21" s="20">
        <v>2.8947157684594649E-2</v>
      </c>
      <c r="K21" s="20">
        <v>4.4323619296732217E-2</v>
      </c>
      <c r="L21" s="20">
        <v>3.1424592764443537E-2</v>
      </c>
      <c r="N21" s="20">
        <v>3.8688734912607957E-2</v>
      </c>
      <c r="O21" s="20">
        <v>5.6212758348297677E-2</v>
      </c>
      <c r="P21" s="20">
        <v>3.7366101180415813E-2</v>
      </c>
      <c r="Q21" s="20">
        <v>5.1258898583358747E-2</v>
      </c>
      <c r="R21" s="20">
        <v>1.9486857048089449E-2</v>
      </c>
      <c r="S21" s="20">
        <v>2.7183856456754051E-2</v>
      </c>
      <c r="T21" s="20">
        <v>1.325272331072452E-2</v>
      </c>
      <c r="U21" s="20">
        <v>1.455021430372504E-2</v>
      </c>
      <c r="V21" s="20">
        <v>4.2855164385718202E-2</v>
      </c>
      <c r="W21" s="20">
        <v>5.7785116253272713E-2</v>
      </c>
      <c r="X21" s="20">
        <v>4.4953959858776323E-2</v>
      </c>
      <c r="Y21" s="20">
        <v>5.5317750998315228E-2</v>
      </c>
      <c r="AA21" s="20">
        <v>6.5329836375101327E-2</v>
      </c>
      <c r="AB21" s="20">
        <v>3.9778660844382301E-2</v>
      </c>
      <c r="AC21" s="20">
        <v>3.3554595689990301E-2</v>
      </c>
      <c r="AD21" s="20">
        <v>9.7049803849969234E-3</v>
      </c>
      <c r="AF21" s="20">
        <v>3.6454617042511087E-2</v>
      </c>
      <c r="AG21" s="20">
        <v>4.3403724729518242E-2</v>
      </c>
      <c r="AI21" s="20">
        <v>5.1149447593483457E-2</v>
      </c>
      <c r="AJ21" s="20">
        <v>4.5735105919946173E-2</v>
      </c>
      <c r="AK21" s="20">
        <v>4.7034094146263118E-2</v>
      </c>
      <c r="AL21" s="20">
        <v>3.124064542966255E-2</v>
      </c>
      <c r="AM21" s="20">
        <v>2.7399064918851929E-2</v>
      </c>
      <c r="AN21" s="20">
        <v>1.895589176230553E-2</v>
      </c>
      <c r="AO21" s="20">
        <v>2.380291307564255E-2</v>
      </c>
      <c r="AP21" s="20">
        <v>4.1409148937119188E-2</v>
      </c>
      <c r="AQ21" s="20">
        <v>3.4240283783885522E-2</v>
      </c>
      <c r="AS21" s="20">
        <v>3.8213509432058541E-2</v>
      </c>
      <c r="AT21" s="20">
        <v>2.838740350524812E-2</v>
      </c>
    </row>
    <row r="22" spans="2:46" ht="19" customHeight="1" x14ac:dyDescent="0.35">
      <c r="B22" s="22" t="s">
        <v>100</v>
      </c>
      <c r="C22" s="20">
        <v>2.4794084590515731E-2</v>
      </c>
      <c r="D22" s="20">
        <v>8.6888855317142979E-3</v>
      </c>
      <c r="E22" s="20">
        <v>3.0369817805152851E-2</v>
      </c>
      <c r="F22" s="20">
        <v>2.9556513636725811E-2</v>
      </c>
      <c r="G22" s="20">
        <v>3.7780935486445059E-2</v>
      </c>
      <c r="H22" s="20">
        <v>1.3699246688526481E-2</v>
      </c>
      <c r="I22" s="20">
        <v>2.406179702630222E-2</v>
      </c>
      <c r="K22" s="20">
        <v>3.2407231678085201E-2</v>
      </c>
      <c r="L22" s="20">
        <v>1.7461111380940812E-2</v>
      </c>
      <c r="N22" s="20">
        <v>1.630492000502675E-2</v>
      </c>
      <c r="O22" s="20">
        <v>1.369203713847037E-2</v>
      </c>
      <c r="P22" s="20">
        <v>3.4410515781840748E-2</v>
      </c>
      <c r="Q22" s="20">
        <v>0</v>
      </c>
      <c r="R22" s="20">
        <v>2.4904156384509941E-2</v>
      </c>
      <c r="S22" s="20">
        <v>1.0750240754151661E-2</v>
      </c>
      <c r="T22" s="20">
        <v>3.976888875971539E-2</v>
      </c>
      <c r="U22" s="20">
        <v>1.9272258065001671E-2</v>
      </c>
      <c r="V22" s="20">
        <v>3.8912150476417148E-2</v>
      </c>
      <c r="W22" s="20">
        <v>3.3531140405107358E-2</v>
      </c>
      <c r="X22" s="20">
        <v>1.765345618623124E-2</v>
      </c>
      <c r="Y22" s="20">
        <v>2.0569276426897109E-2</v>
      </c>
      <c r="AA22" s="20">
        <v>4.6052435362432441E-2</v>
      </c>
      <c r="AB22" s="20">
        <v>2.2568544312983191E-2</v>
      </c>
      <c r="AC22" s="20">
        <v>2.7563586514046789E-2</v>
      </c>
      <c r="AD22" s="20">
        <v>1.897469612345011E-3</v>
      </c>
      <c r="AF22" s="20">
        <v>2.577156391757723E-2</v>
      </c>
      <c r="AG22" s="20">
        <v>1.9382511719504222E-2</v>
      </c>
      <c r="AI22" s="20">
        <v>3.620023668047765E-2</v>
      </c>
      <c r="AJ22" s="20">
        <v>2.9823414776927161E-2</v>
      </c>
      <c r="AK22" s="20">
        <v>1.376516128310705E-2</v>
      </c>
      <c r="AL22" s="20">
        <v>3.0549392159467149E-2</v>
      </c>
      <c r="AM22" s="20">
        <v>1.9091906194257581E-2</v>
      </c>
      <c r="AN22" s="20">
        <v>1.6480829511108609E-2</v>
      </c>
      <c r="AO22" s="20">
        <v>0</v>
      </c>
      <c r="AP22" s="20">
        <v>2.2566852922051191E-2</v>
      </c>
      <c r="AQ22" s="20">
        <v>4.0059696365454443E-2</v>
      </c>
      <c r="AS22" s="20">
        <v>2.6106135622552831E-2</v>
      </c>
      <c r="AT22" s="20">
        <v>0</v>
      </c>
    </row>
    <row r="23" spans="2:46" ht="19" customHeight="1" x14ac:dyDescent="0.35">
      <c r="B23" s="22" t="s">
        <v>101</v>
      </c>
      <c r="C23" s="20">
        <v>2.9881501691864411E-2</v>
      </c>
      <c r="D23" s="20">
        <v>3.078077099290908E-2</v>
      </c>
      <c r="E23" s="20">
        <v>3.5387470368544033E-2</v>
      </c>
      <c r="F23" s="20">
        <v>4.3948854766539563E-2</v>
      </c>
      <c r="G23" s="20">
        <v>2.7539906485806141E-2</v>
      </c>
      <c r="H23" s="20">
        <v>2.073047210711217E-2</v>
      </c>
      <c r="I23" s="20">
        <v>2.1422422008816978E-2</v>
      </c>
      <c r="K23" s="20">
        <v>3.1735378091891753E-2</v>
      </c>
      <c r="L23" s="20">
        <v>2.8192692952763991E-2</v>
      </c>
      <c r="N23" s="20">
        <v>3.5872855812574447E-2</v>
      </c>
      <c r="O23" s="20">
        <v>5.7427118062150277E-2</v>
      </c>
      <c r="P23" s="20">
        <v>2.6942297458510751E-2</v>
      </c>
      <c r="Q23" s="20">
        <v>3.2311713717534031E-2</v>
      </c>
      <c r="R23" s="20">
        <v>2.9694502284639011E-2</v>
      </c>
      <c r="S23" s="20">
        <v>3.1854959347240842E-2</v>
      </c>
      <c r="T23" s="20">
        <v>2.4484071720100382E-2</v>
      </c>
      <c r="U23" s="20">
        <v>2.692394379648903E-2</v>
      </c>
      <c r="V23" s="20">
        <v>4.2261383172161091E-2</v>
      </c>
      <c r="W23" s="20">
        <v>2.62490472297555E-2</v>
      </c>
      <c r="X23" s="20">
        <v>2.2032630138045919E-2</v>
      </c>
      <c r="Y23" s="20">
        <v>1.391544565488026E-2</v>
      </c>
      <c r="AA23" s="20">
        <v>7.6620132328548862E-2</v>
      </c>
      <c r="AB23" s="20">
        <v>2.0085074471535569E-2</v>
      </c>
      <c r="AC23" s="20">
        <v>1.6278077697094481E-2</v>
      </c>
      <c r="AD23" s="20">
        <v>1.824336172188918E-3</v>
      </c>
      <c r="AF23" s="20">
        <v>2.932556044610795E-2</v>
      </c>
      <c r="AG23" s="20">
        <v>3.2651108649246641E-2</v>
      </c>
      <c r="AI23" s="20">
        <v>5.6989536590148257E-2</v>
      </c>
      <c r="AJ23" s="20">
        <v>3.9968942714078588E-2</v>
      </c>
      <c r="AK23" s="20">
        <v>2.216528801889419E-2</v>
      </c>
      <c r="AL23" s="20">
        <v>3.0512946169745661E-2</v>
      </c>
      <c r="AM23" s="20">
        <v>2.2733599371430119E-2</v>
      </c>
      <c r="AN23" s="20">
        <v>3.4410137066022847E-2</v>
      </c>
      <c r="AO23" s="20">
        <v>0</v>
      </c>
      <c r="AP23" s="20">
        <v>9.6242095947982279E-3</v>
      </c>
      <c r="AQ23" s="20">
        <v>2.6330442324719979E-2</v>
      </c>
      <c r="AS23" s="20">
        <v>2.9733771283714551E-2</v>
      </c>
      <c r="AT23" s="20">
        <v>3.2673192065806933E-2</v>
      </c>
    </row>
    <row r="24" spans="2:46" ht="19" customHeight="1" x14ac:dyDescent="0.35">
      <c r="B24" s="22" t="s">
        <v>102</v>
      </c>
      <c r="C24" s="20">
        <v>5.8755001573484802E-2</v>
      </c>
      <c r="D24" s="20">
        <v>3.9432033512481757E-2</v>
      </c>
      <c r="E24" s="20">
        <v>0.1245210792912205</v>
      </c>
      <c r="F24" s="20">
        <v>8.6078539849183441E-2</v>
      </c>
      <c r="G24" s="20">
        <v>5.9542889577931288E-2</v>
      </c>
      <c r="H24" s="20">
        <v>2.3053740862678609E-2</v>
      </c>
      <c r="I24" s="20">
        <v>1.945478980429621E-2</v>
      </c>
      <c r="K24" s="20">
        <v>6.1732956717266772E-2</v>
      </c>
      <c r="L24" s="20">
        <v>5.5170896460764708E-2</v>
      </c>
      <c r="N24" s="20">
        <v>4.5655835502115723E-2</v>
      </c>
      <c r="O24" s="20">
        <v>9.5585939144088305E-2</v>
      </c>
      <c r="P24" s="20">
        <v>2.4381398630556481E-2</v>
      </c>
      <c r="Q24" s="20">
        <v>2.9950449644724649E-2</v>
      </c>
      <c r="R24" s="20">
        <v>7.7190677448853523E-2</v>
      </c>
      <c r="S24" s="20">
        <v>4.2223621077711861E-2</v>
      </c>
      <c r="T24" s="20">
        <v>2.4980644760716111E-2</v>
      </c>
      <c r="U24" s="20">
        <v>3.1571170946884872E-2</v>
      </c>
      <c r="V24" s="20">
        <v>0.1093324170274029</v>
      </c>
      <c r="W24" s="20">
        <v>7.9804570895830249E-2</v>
      </c>
      <c r="X24" s="20">
        <v>2.9242514869039019E-2</v>
      </c>
      <c r="Y24" s="20">
        <v>5.4270978255350863E-2</v>
      </c>
      <c r="AA24" s="20">
        <v>0.16607634648514361</v>
      </c>
      <c r="AB24" s="20">
        <v>1.863688226573015E-2</v>
      </c>
      <c r="AC24" s="20">
        <v>2.5316316450284111E-2</v>
      </c>
      <c r="AD24" s="20">
        <v>1.3008535095527881E-2</v>
      </c>
      <c r="AF24" s="20">
        <v>5.0619830734179319E-2</v>
      </c>
      <c r="AG24" s="20">
        <v>8.9348026061164168E-2</v>
      </c>
      <c r="AI24" s="20">
        <v>8.5456699483266493E-2</v>
      </c>
      <c r="AJ24" s="20">
        <v>0.10279098511230909</v>
      </c>
      <c r="AK24" s="20">
        <v>8.8116648885294552E-2</v>
      </c>
      <c r="AL24" s="20">
        <v>3.6329280936075257E-2</v>
      </c>
      <c r="AM24" s="20">
        <v>2.8379620535221969E-2</v>
      </c>
      <c r="AN24" s="20">
        <v>6.764422381156511E-2</v>
      </c>
      <c r="AO24" s="20">
        <v>1.0214510981283859E-2</v>
      </c>
      <c r="AP24" s="20">
        <v>3.6741944916173747E-2</v>
      </c>
      <c r="AQ24" s="20">
        <v>3.011041687302677E-2</v>
      </c>
      <c r="AS24" s="20">
        <v>6.0961117941685329E-2</v>
      </c>
      <c r="AT24" s="20">
        <v>1.7065589718246361E-2</v>
      </c>
    </row>
    <row r="25" spans="2:46" ht="19" customHeight="1" x14ac:dyDescent="0.35">
      <c r="B25" s="22" t="s">
        <v>103</v>
      </c>
      <c r="C25" s="20">
        <v>3.5180424596374743E-2</v>
      </c>
      <c r="D25" s="20">
        <v>5.9183840334896078E-2</v>
      </c>
      <c r="E25" s="20">
        <v>7.8241788601945556E-3</v>
      </c>
      <c r="F25" s="20">
        <v>1.3412019110070009E-2</v>
      </c>
      <c r="G25" s="20">
        <v>4.2742813244770098E-2</v>
      </c>
      <c r="H25" s="20">
        <v>2.447380683329875E-2</v>
      </c>
      <c r="I25" s="20">
        <v>6.0076218948270588E-2</v>
      </c>
      <c r="K25" s="20">
        <v>3.2229279258561651E-2</v>
      </c>
      <c r="L25" s="20">
        <v>3.7089755350392731E-2</v>
      </c>
      <c r="N25" s="20">
        <v>2.423040705894404E-2</v>
      </c>
      <c r="O25" s="20">
        <v>2.7513162546236931E-2</v>
      </c>
      <c r="P25" s="20">
        <v>8.7268282522401392E-3</v>
      </c>
      <c r="Q25" s="20">
        <v>9.7374304817571151E-3</v>
      </c>
      <c r="R25" s="20">
        <v>2.84245488090684E-2</v>
      </c>
      <c r="S25" s="20">
        <v>6.0786054601761258E-2</v>
      </c>
      <c r="T25" s="20">
        <v>6.5028292962067705E-2</v>
      </c>
      <c r="U25" s="20">
        <v>2.5508312494561768E-2</v>
      </c>
      <c r="V25" s="20">
        <v>5.5155013191846888E-2</v>
      </c>
      <c r="W25" s="20">
        <v>3.1701075744485753E-2</v>
      </c>
      <c r="X25" s="20">
        <v>3.0572417650082871E-2</v>
      </c>
      <c r="Y25" s="20">
        <v>2.451051074552274E-2</v>
      </c>
      <c r="AA25" s="20">
        <v>2.564236559031028E-2</v>
      </c>
      <c r="AB25" s="20">
        <v>3.6571200932496273E-2</v>
      </c>
      <c r="AC25" s="20">
        <v>2.9133076376794471E-2</v>
      </c>
      <c r="AD25" s="20">
        <v>4.9581234948307178E-2</v>
      </c>
      <c r="AF25" s="20">
        <v>3.5462413610528563E-2</v>
      </c>
      <c r="AG25" s="20">
        <v>3.2366698389603252E-2</v>
      </c>
      <c r="AI25" s="20">
        <v>5.4895848809228917E-2</v>
      </c>
      <c r="AJ25" s="20">
        <v>1.718175409044536E-2</v>
      </c>
      <c r="AK25" s="20">
        <v>4.5824659487749712E-2</v>
      </c>
      <c r="AL25" s="20">
        <v>5.5686644764312017E-2</v>
      </c>
      <c r="AM25" s="20">
        <v>1.6972490837975241E-2</v>
      </c>
      <c r="AN25" s="20">
        <v>1.938830457900699E-2</v>
      </c>
      <c r="AO25" s="20">
        <v>6.1135656544637727E-2</v>
      </c>
      <c r="AP25" s="20">
        <v>6.6220361868579325E-2</v>
      </c>
      <c r="AQ25" s="20">
        <v>1.333607284512873E-2</v>
      </c>
      <c r="AS25" s="20">
        <v>3.1393400950163783E-2</v>
      </c>
      <c r="AT25" s="20">
        <v>0.10674455002879341</v>
      </c>
    </row>
    <row r="27" spans="2:46" x14ac:dyDescent="0.35">
      <c r="B27" t="s">
        <v>409</v>
      </c>
    </row>
    <row r="28" spans="2:46" x14ac:dyDescent="0.35">
      <c r="B28" t="s">
        <v>9</v>
      </c>
    </row>
    <row r="30" spans="2:46" x14ac:dyDescent="0.35">
      <c r="B3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V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104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46" customHeight="1" x14ac:dyDescent="0.35">
      <c r="B9" s="22" t="s">
        <v>105</v>
      </c>
      <c r="C9" s="20">
        <v>0.48358799262643432</v>
      </c>
      <c r="D9" s="20">
        <v>0.34101131940378882</v>
      </c>
      <c r="E9" s="20">
        <v>0.6975873377604358</v>
      </c>
      <c r="F9" s="20">
        <v>0.64074518344195996</v>
      </c>
      <c r="G9" s="20">
        <v>0.65459525368721183</v>
      </c>
      <c r="H9" s="20">
        <v>0.498647973347422</v>
      </c>
      <c r="I9" s="20">
        <v>0.12897659825006941</v>
      </c>
      <c r="K9" s="20">
        <v>0.56537182290834453</v>
      </c>
      <c r="L9" s="20">
        <v>0.40465967608830578</v>
      </c>
      <c r="N9" s="20">
        <v>0.48425596475497962</v>
      </c>
      <c r="O9" s="20">
        <v>0.51753812172588409</v>
      </c>
      <c r="P9" s="20">
        <v>0.48122664887430572</v>
      </c>
      <c r="Q9" s="20">
        <v>0.39036439774309339</v>
      </c>
      <c r="R9" s="20">
        <v>0.52439036104312109</v>
      </c>
      <c r="S9" s="20">
        <v>0.41144181964273357</v>
      </c>
      <c r="T9" s="20">
        <v>0.48362045092125738</v>
      </c>
      <c r="U9" s="20">
        <v>0.47905016615082863</v>
      </c>
      <c r="V9" s="20">
        <v>0.54393156380644481</v>
      </c>
      <c r="W9" s="20">
        <v>0.50180247024589175</v>
      </c>
      <c r="X9" s="20">
        <v>0.44693144953874869</v>
      </c>
      <c r="Y9" s="20">
        <v>0.4455688384452417</v>
      </c>
      <c r="AA9" s="20">
        <v>0.59067174362288011</v>
      </c>
      <c r="AB9" s="20">
        <v>0.50898441942538331</v>
      </c>
      <c r="AC9" s="20">
        <v>0.55402644387384026</v>
      </c>
      <c r="AD9" s="20">
        <v>0.28120794789126818</v>
      </c>
      <c r="AF9" s="20">
        <v>0.4690824118244859</v>
      </c>
      <c r="AG9" s="20">
        <v>0.54117794467422364</v>
      </c>
      <c r="AI9" s="20">
        <v>0.49886126321315488</v>
      </c>
      <c r="AJ9" s="20">
        <v>0.57037098341304659</v>
      </c>
      <c r="AK9" s="20">
        <v>0.48667360377090241</v>
      </c>
      <c r="AL9" s="20">
        <v>0.44863918968471761</v>
      </c>
      <c r="AM9" s="20">
        <v>0.48893735160135338</v>
      </c>
      <c r="AN9" s="20">
        <v>0.58144018137412945</v>
      </c>
      <c r="AO9" s="20">
        <v>0.34236325021055269</v>
      </c>
      <c r="AP9" s="20">
        <v>0.35099740203113278</v>
      </c>
      <c r="AQ9" s="20">
        <v>0.46844840703866758</v>
      </c>
      <c r="AS9" s="20">
        <v>0.49191369969712001</v>
      </c>
      <c r="AT9" s="20">
        <v>0.32625548013571959</v>
      </c>
    </row>
    <row r="10" spans="2:48" ht="46" customHeight="1" x14ac:dyDescent="0.35">
      <c r="B10" s="22" t="s">
        <v>106</v>
      </c>
      <c r="C10" s="20">
        <v>0.18571288604140329</v>
      </c>
      <c r="D10" s="20">
        <v>0.30262005620679577</v>
      </c>
      <c r="E10" s="20">
        <v>0.17298511595493229</v>
      </c>
      <c r="F10" s="20">
        <v>0.20197285900978809</v>
      </c>
      <c r="G10" s="20">
        <v>0.1486863438521405</v>
      </c>
      <c r="H10" s="20">
        <v>0.21039261029033629</v>
      </c>
      <c r="I10" s="20">
        <v>0.1183220032845721</v>
      </c>
      <c r="K10" s="20">
        <v>0.1385311950839988</v>
      </c>
      <c r="L10" s="20">
        <v>0.23253659447631561</v>
      </c>
      <c r="N10" s="20">
        <v>0.15362889438641411</v>
      </c>
      <c r="O10" s="20">
        <v>0.1627078614806528</v>
      </c>
      <c r="P10" s="20">
        <v>0.1040303218320308</v>
      </c>
      <c r="Q10" s="20">
        <v>0.21221185883714139</v>
      </c>
      <c r="R10" s="20">
        <v>0.19105338272537889</v>
      </c>
      <c r="S10" s="20">
        <v>0.1739176059298162</v>
      </c>
      <c r="T10" s="20">
        <v>0.20249172421556391</v>
      </c>
      <c r="U10" s="20">
        <v>0.16241919056308099</v>
      </c>
      <c r="V10" s="20">
        <v>0.21508291127992649</v>
      </c>
      <c r="W10" s="20">
        <v>0.19326744744704999</v>
      </c>
      <c r="X10" s="20">
        <v>0.19391062233509351</v>
      </c>
      <c r="Y10" s="20">
        <v>0.20935021639552939</v>
      </c>
      <c r="AA10" s="20">
        <v>0.145927274507966</v>
      </c>
      <c r="AB10" s="20">
        <v>0.16755676728668151</v>
      </c>
      <c r="AC10" s="20">
        <v>0.21260778419865839</v>
      </c>
      <c r="AD10" s="20">
        <v>0.22505884771448589</v>
      </c>
      <c r="AF10" s="20">
        <v>0.17333746391295479</v>
      </c>
      <c r="AG10" s="20">
        <v>0.23028332785494271</v>
      </c>
      <c r="AI10" s="20">
        <v>0.14323994316237451</v>
      </c>
      <c r="AJ10" s="20">
        <v>0.1835036543058704</v>
      </c>
      <c r="AK10" s="20">
        <v>0.17536255777443999</v>
      </c>
      <c r="AL10" s="20">
        <v>0.24589365413533559</v>
      </c>
      <c r="AM10" s="20">
        <v>0.16982182104338209</v>
      </c>
      <c r="AN10" s="20">
        <v>0.1166082549305384</v>
      </c>
      <c r="AO10" s="20">
        <v>0.2165986714874277</v>
      </c>
      <c r="AP10" s="20">
        <v>0.23602630364647459</v>
      </c>
      <c r="AQ10" s="20">
        <v>0.18831436067472851</v>
      </c>
      <c r="AS10" s="20">
        <v>0.18527182182875099</v>
      </c>
      <c r="AT10" s="20">
        <v>0.1940477626058992</v>
      </c>
    </row>
    <row r="11" spans="2:48" ht="46" customHeight="1" x14ac:dyDescent="0.35">
      <c r="B11" s="22" t="s">
        <v>107</v>
      </c>
      <c r="C11" s="20">
        <v>4.7216475890202857E-2</v>
      </c>
      <c r="D11" s="20">
        <v>5.1819441157942153E-2</v>
      </c>
      <c r="E11" s="20">
        <v>4.4922880347733542E-2</v>
      </c>
      <c r="F11" s="20">
        <v>6.5108924924554959E-2</v>
      </c>
      <c r="G11" s="20">
        <v>6.7941502996675909E-2</v>
      </c>
      <c r="H11" s="20">
        <v>5.3768785828770288E-2</v>
      </c>
      <c r="I11" s="20">
        <v>1.0287130198952331E-2</v>
      </c>
      <c r="K11" s="20">
        <v>5.4162951148551998E-2</v>
      </c>
      <c r="L11" s="20">
        <v>4.0625527484015357E-2</v>
      </c>
      <c r="N11" s="20">
        <v>5.2991454762227982E-2</v>
      </c>
      <c r="O11" s="20">
        <v>7.1127310091211621E-2</v>
      </c>
      <c r="P11" s="20">
        <v>3.5654786132138419E-2</v>
      </c>
      <c r="Q11" s="20">
        <v>7.7214149497155452E-2</v>
      </c>
      <c r="R11" s="20">
        <v>4.0173346891790238E-2</v>
      </c>
      <c r="S11" s="20">
        <v>4.9893644064005573E-2</v>
      </c>
      <c r="T11" s="20">
        <v>4.7362819615526658E-2</v>
      </c>
      <c r="U11" s="20">
        <v>8.0436414669738443E-2</v>
      </c>
      <c r="V11" s="20">
        <v>6.0677894241859077E-2</v>
      </c>
      <c r="W11" s="20">
        <v>2.3935055172880949E-2</v>
      </c>
      <c r="X11" s="20">
        <v>2.1678638323731361E-2</v>
      </c>
      <c r="Y11" s="20">
        <v>3.4984071515098379E-2</v>
      </c>
      <c r="AA11" s="20">
        <v>6.0454426783326191E-3</v>
      </c>
      <c r="AB11" s="20">
        <v>2.9898023773428761E-2</v>
      </c>
      <c r="AC11" s="20">
        <v>4.3529459031880068E-2</v>
      </c>
      <c r="AD11" s="20">
        <v>0.1123904850244954</v>
      </c>
      <c r="AF11" s="20">
        <v>4.1533684602189321E-2</v>
      </c>
      <c r="AG11" s="20">
        <v>7.0254407022349724E-2</v>
      </c>
      <c r="AI11" s="20">
        <v>1.291383729947875E-2</v>
      </c>
      <c r="AJ11" s="20">
        <v>4.9708258411170499E-2</v>
      </c>
      <c r="AK11" s="20">
        <v>3.5799317157087437E-2</v>
      </c>
      <c r="AL11" s="20">
        <v>4.2150217616508993E-2</v>
      </c>
      <c r="AM11" s="20">
        <v>3.2899449502061563E-2</v>
      </c>
      <c r="AN11" s="20">
        <v>5.2288831921799318E-2</v>
      </c>
      <c r="AO11" s="20">
        <v>0.12876726253667961</v>
      </c>
      <c r="AP11" s="20">
        <v>8.727031719069904E-2</v>
      </c>
      <c r="AQ11" s="20">
        <v>2.595807522995024E-2</v>
      </c>
      <c r="AS11" s="20">
        <v>4.5302223592387211E-2</v>
      </c>
      <c r="AT11" s="20">
        <v>8.3390475407538897E-2</v>
      </c>
    </row>
    <row r="12" spans="2:48" ht="32" customHeight="1" x14ac:dyDescent="0.35">
      <c r="B12" s="22" t="s">
        <v>108</v>
      </c>
      <c r="C12" s="20">
        <v>2.9345062773713439E-2</v>
      </c>
      <c r="D12" s="20">
        <v>2.9524241627426229E-2</v>
      </c>
      <c r="E12" s="20">
        <v>2.4366928711298471E-2</v>
      </c>
      <c r="F12" s="20">
        <v>4.2088838885565229E-2</v>
      </c>
      <c r="G12" s="20">
        <v>4.9443668592712431E-2</v>
      </c>
      <c r="H12" s="20">
        <v>3.9224918941912053E-2</v>
      </c>
      <c r="I12" s="20">
        <v>0</v>
      </c>
      <c r="K12" s="20">
        <v>2.5446252749241661E-2</v>
      </c>
      <c r="L12" s="20">
        <v>3.3271148033967607E-2</v>
      </c>
      <c r="N12" s="20">
        <v>2.2277183615577002E-2</v>
      </c>
      <c r="O12" s="20">
        <v>7.4258468716254161E-2</v>
      </c>
      <c r="P12" s="20">
        <v>3.8281821179664478E-2</v>
      </c>
      <c r="Q12" s="20">
        <v>3.4922795843856588E-2</v>
      </c>
      <c r="R12" s="20">
        <v>1.7326716749893639E-2</v>
      </c>
      <c r="S12" s="20">
        <v>3.122459043054714E-2</v>
      </c>
      <c r="T12" s="20">
        <v>3.2811163246484067E-2</v>
      </c>
      <c r="U12" s="20">
        <v>4.0291759693300642E-2</v>
      </c>
      <c r="V12" s="20">
        <v>2.7538714486123779E-2</v>
      </c>
      <c r="W12" s="20">
        <v>2.9213828284555401E-2</v>
      </c>
      <c r="X12" s="20">
        <v>2.441442964210053E-2</v>
      </c>
      <c r="Y12" s="20">
        <v>2.0836407158252471E-2</v>
      </c>
      <c r="AA12" s="20">
        <v>8.2524322276396576E-3</v>
      </c>
      <c r="AB12" s="20">
        <v>8.45438127989275E-3</v>
      </c>
      <c r="AC12" s="20">
        <v>1.153185065075117E-2</v>
      </c>
      <c r="AD12" s="20">
        <v>8.8961668264417662E-2</v>
      </c>
      <c r="AF12" s="20">
        <v>3.1929389412757192E-2</v>
      </c>
      <c r="AG12" s="20">
        <v>1.9905888947486801E-2</v>
      </c>
      <c r="AI12" s="20">
        <v>2.3280897321361439E-2</v>
      </c>
      <c r="AJ12" s="20">
        <v>2.049808411225303E-2</v>
      </c>
      <c r="AK12" s="20">
        <v>1.6963792021093278E-2</v>
      </c>
      <c r="AL12" s="20">
        <v>2.7328307364621891E-2</v>
      </c>
      <c r="AM12" s="20">
        <v>2.2757797370962229E-2</v>
      </c>
      <c r="AN12" s="20">
        <v>2.0138094714669409E-2</v>
      </c>
      <c r="AO12" s="20">
        <v>8.4261184276686538E-2</v>
      </c>
      <c r="AP12" s="20">
        <v>3.4138111216875773E-2</v>
      </c>
      <c r="AQ12" s="20">
        <v>4.3727962047630457E-2</v>
      </c>
      <c r="AS12" s="20">
        <v>2.5799104421719558E-2</v>
      </c>
      <c r="AT12" s="20">
        <v>9.6353730262262738E-2</v>
      </c>
    </row>
    <row r="13" spans="2:48" ht="19" customHeight="1" x14ac:dyDescent="0.35">
      <c r="B13" s="22" t="s">
        <v>79</v>
      </c>
      <c r="C13" s="20">
        <v>4.3080398649514219E-2</v>
      </c>
      <c r="D13" s="20">
        <v>0.2458370666093071</v>
      </c>
      <c r="E13" s="20">
        <v>2.1702644435081481E-2</v>
      </c>
      <c r="F13" s="20">
        <v>1.3802886213457341E-2</v>
      </c>
      <c r="G13" s="20">
        <v>1.270618402584827E-2</v>
      </c>
      <c r="H13" s="20">
        <v>0</v>
      </c>
      <c r="I13" s="20">
        <v>2.4948612474535682E-3</v>
      </c>
      <c r="K13" s="20">
        <v>4.0765025280137597E-2</v>
      </c>
      <c r="L13" s="20">
        <v>4.2491197797797149E-2</v>
      </c>
      <c r="N13" s="20">
        <v>4.9666585305706182E-2</v>
      </c>
      <c r="O13" s="20">
        <v>1.75430501178446E-2</v>
      </c>
      <c r="P13" s="20">
        <v>6.6761027666258493E-2</v>
      </c>
      <c r="Q13" s="20">
        <v>4.0715822721262153E-2</v>
      </c>
      <c r="R13" s="20">
        <v>3.9519376698690108E-2</v>
      </c>
      <c r="S13" s="20">
        <v>5.0304812122824713E-2</v>
      </c>
      <c r="T13" s="20">
        <v>4.0878226093755063E-2</v>
      </c>
      <c r="U13" s="20">
        <v>4.209947168015641E-2</v>
      </c>
      <c r="V13" s="20">
        <v>6.2170915259557473E-2</v>
      </c>
      <c r="W13" s="20">
        <v>3.5786868664062749E-2</v>
      </c>
      <c r="X13" s="20">
        <v>3.2831393390536527E-2</v>
      </c>
      <c r="Y13" s="20">
        <v>2.3413199630980409E-2</v>
      </c>
      <c r="AA13" s="20">
        <v>2.7059652564012621E-2</v>
      </c>
      <c r="AB13" s="20">
        <v>4.9249836614296362E-2</v>
      </c>
      <c r="AC13" s="20">
        <v>4.8971767260636109E-2</v>
      </c>
      <c r="AD13" s="20">
        <v>4.9040856193413897E-2</v>
      </c>
      <c r="AF13" s="20">
        <v>3.0120527630713979E-2</v>
      </c>
      <c r="AG13" s="20">
        <v>9.2238845738270334E-2</v>
      </c>
      <c r="AI13" s="20">
        <v>1.8406619162446309E-2</v>
      </c>
      <c r="AJ13" s="20">
        <v>3.2160887716207821E-2</v>
      </c>
      <c r="AK13" s="20">
        <v>3.3424984232794767E-2</v>
      </c>
      <c r="AL13" s="20">
        <v>0.1486779842345384</v>
      </c>
      <c r="AM13" s="20">
        <v>2.580467226184284E-2</v>
      </c>
      <c r="AN13" s="20">
        <v>0</v>
      </c>
      <c r="AO13" s="20">
        <v>5.3311662196778957E-2</v>
      </c>
      <c r="AP13" s="20">
        <v>3.1269654548068203E-2</v>
      </c>
      <c r="AQ13" s="20">
        <v>7.3396858737906245E-2</v>
      </c>
      <c r="AS13" s="20">
        <v>4.0692094006825122E-2</v>
      </c>
      <c r="AT13" s="20">
        <v>8.8212657908375514E-2</v>
      </c>
    </row>
    <row r="14" spans="2:48" ht="32" customHeight="1" x14ac:dyDescent="0.35">
      <c r="B14" s="22" t="s">
        <v>109</v>
      </c>
      <c r="C14" s="20">
        <v>4.3724031551985343E-2</v>
      </c>
      <c r="D14" s="20">
        <v>3.2751345783696051E-3</v>
      </c>
      <c r="E14" s="20">
        <v>0</v>
      </c>
      <c r="F14" s="20">
        <v>0</v>
      </c>
      <c r="G14" s="20">
        <v>0</v>
      </c>
      <c r="H14" s="20">
        <v>7.3731569266275903E-3</v>
      </c>
      <c r="I14" s="20">
        <v>0.20142097695697819</v>
      </c>
      <c r="K14" s="20">
        <v>3.9475534349044959E-2</v>
      </c>
      <c r="L14" s="20">
        <v>4.8049960999650372E-2</v>
      </c>
      <c r="N14" s="20">
        <v>5.0836604357805772E-2</v>
      </c>
      <c r="O14" s="20">
        <v>1.6107525787388669E-2</v>
      </c>
      <c r="P14" s="20">
        <v>6.2796449002141708E-2</v>
      </c>
      <c r="Q14" s="20">
        <v>5.2060295692574747E-2</v>
      </c>
      <c r="R14" s="20">
        <v>2.9834608842434988E-2</v>
      </c>
      <c r="S14" s="20">
        <v>4.9606615662664187E-2</v>
      </c>
      <c r="T14" s="20">
        <v>4.587422587510092E-2</v>
      </c>
      <c r="U14" s="20">
        <v>3.5069353931670599E-2</v>
      </c>
      <c r="V14" s="20">
        <v>3.3159906213085517E-2</v>
      </c>
      <c r="W14" s="20">
        <v>3.6397837038859009E-2</v>
      </c>
      <c r="X14" s="20">
        <v>7.7343834135553582E-2</v>
      </c>
      <c r="Y14" s="20">
        <v>4.7402802212809583E-2</v>
      </c>
      <c r="AA14" s="20">
        <v>2.598838655480918E-2</v>
      </c>
      <c r="AB14" s="20">
        <v>1.164838438591485E-2</v>
      </c>
      <c r="AC14" s="20">
        <v>2.6928873622738849E-2</v>
      </c>
      <c r="AD14" s="20">
        <v>0.1103804614799696</v>
      </c>
      <c r="AF14" s="20">
        <v>5.317572536268645E-2</v>
      </c>
      <c r="AG14" s="20">
        <v>7.9033618506126925E-3</v>
      </c>
      <c r="AI14" s="20">
        <v>7.0309611727599669E-2</v>
      </c>
      <c r="AJ14" s="20">
        <v>2.1895004594429342E-2</v>
      </c>
      <c r="AK14" s="20">
        <v>5.0111594351137267E-2</v>
      </c>
      <c r="AL14" s="20">
        <v>1.121411232870949E-2</v>
      </c>
      <c r="AM14" s="20">
        <v>7.6269800270478749E-2</v>
      </c>
      <c r="AN14" s="20">
        <v>2.10217187599776E-2</v>
      </c>
      <c r="AO14" s="20">
        <v>3.629628607954391E-2</v>
      </c>
      <c r="AP14" s="20">
        <v>3.1627113686876068E-2</v>
      </c>
      <c r="AQ14" s="20">
        <v>3.1270567548892063E-2</v>
      </c>
      <c r="AS14" s="20">
        <v>4.4941381922988688E-2</v>
      </c>
      <c r="AT14" s="20">
        <v>2.0719523847669709E-2</v>
      </c>
    </row>
    <row r="15" spans="2:48" ht="32" customHeight="1" x14ac:dyDescent="0.35">
      <c r="B15" s="22" t="s">
        <v>110</v>
      </c>
      <c r="C15" s="20">
        <v>0.1314711089740847</v>
      </c>
      <c r="D15" s="20">
        <v>0</v>
      </c>
      <c r="E15" s="20">
        <v>5.6839818922077368E-3</v>
      </c>
      <c r="F15" s="20">
        <v>2.5963160596064109E-3</v>
      </c>
      <c r="G15" s="20">
        <v>7.9796206411569624E-3</v>
      </c>
      <c r="H15" s="20">
        <v>0.1198147066765802</v>
      </c>
      <c r="I15" s="20">
        <v>0.53357597024958425</v>
      </c>
      <c r="K15" s="20">
        <v>0.1239149831653171</v>
      </c>
      <c r="L15" s="20">
        <v>0.13938307993216401</v>
      </c>
      <c r="N15" s="20">
        <v>0.15956557255697579</v>
      </c>
      <c r="O15" s="20">
        <v>0.1104069159467624</v>
      </c>
      <c r="P15" s="20">
        <v>0.11836954338750159</v>
      </c>
      <c r="Q15" s="20">
        <v>0.14838936130842781</v>
      </c>
      <c r="R15" s="20">
        <v>0.12519476241689589</v>
      </c>
      <c r="S15" s="20">
        <v>0.1777386709557856</v>
      </c>
      <c r="T15" s="20">
        <v>0.1266137905911883</v>
      </c>
      <c r="U15" s="20">
        <v>0.12463253272850119</v>
      </c>
      <c r="V15" s="20">
        <v>2.9667179266603928E-2</v>
      </c>
      <c r="W15" s="20">
        <v>0.14573342098496039</v>
      </c>
      <c r="X15" s="20">
        <v>0.17984410244793231</v>
      </c>
      <c r="Y15" s="20">
        <v>0.18195364587304699</v>
      </c>
      <c r="AA15" s="20">
        <v>0.18250309767236109</v>
      </c>
      <c r="AB15" s="20">
        <v>0.19458714939947749</v>
      </c>
      <c r="AC15" s="20">
        <v>6.6450482488415605E-2</v>
      </c>
      <c r="AD15" s="20">
        <v>6.7171633062561978E-2</v>
      </c>
      <c r="AF15" s="20">
        <v>0.16419523080799611</v>
      </c>
      <c r="AG15" s="20">
        <v>7.0444239433206206E-3</v>
      </c>
      <c r="AI15" s="20">
        <v>0.2055980646521087</v>
      </c>
      <c r="AJ15" s="20">
        <v>0.1030535188124638</v>
      </c>
      <c r="AK15" s="20">
        <v>0.17190005128578939</v>
      </c>
      <c r="AL15" s="20">
        <v>3.847631958442535E-2</v>
      </c>
      <c r="AM15" s="20">
        <v>0.14376189392725039</v>
      </c>
      <c r="AN15" s="20">
        <v>0.1903482503742045</v>
      </c>
      <c r="AO15" s="20">
        <v>7.9901997365580138E-2</v>
      </c>
      <c r="AP15" s="20">
        <v>0.15076573328102841</v>
      </c>
      <c r="AQ15" s="20">
        <v>0.13775267228386731</v>
      </c>
      <c r="AS15" s="20">
        <v>0.13260107794395931</v>
      </c>
      <c r="AT15" s="20">
        <v>0.1101178646721245</v>
      </c>
    </row>
    <row r="16" spans="2:48" ht="32" customHeight="1" x14ac:dyDescent="0.35">
      <c r="B16" s="22" t="s">
        <v>111</v>
      </c>
      <c r="C16" s="20">
        <v>2.8490155377426461E-2</v>
      </c>
      <c r="D16" s="20">
        <v>1.172531643722176E-2</v>
      </c>
      <c r="E16" s="20">
        <v>2.223524489494462E-2</v>
      </c>
      <c r="F16" s="20">
        <v>2.9623134959942642E-2</v>
      </c>
      <c r="G16" s="20">
        <v>4.7676287267255431E-2</v>
      </c>
      <c r="H16" s="20">
        <v>6.3323409192071051E-2</v>
      </c>
      <c r="I16" s="20">
        <v>4.9224598123901939E-3</v>
      </c>
      <c r="K16" s="20">
        <v>7.3157083353873843E-3</v>
      </c>
      <c r="L16" s="20">
        <v>4.9281150054171739E-2</v>
      </c>
      <c r="N16" s="20">
        <v>1.550561092302259E-2</v>
      </c>
      <c r="O16" s="20">
        <v>3.0310746134001681E-2</v>
      </c>
      <c r="P16" s="20">
        <v>8.322559097951153E-2</v>
      </c>
      <c r="Q16" s="20">
        <v>2.3527262060319319E-2</v>
      </c>
      <c r="R16" s="20">
        <v>3.0711237037809602E-2</v>
      </c>
      <c r="S16" s="20">
        <v>4.5736637658577807E-2</v>
      </c>
      <c r="T16" s="20">
        <v>1.330578864012958E-2</v>
      </c>
      <c r="U16" s="20">
        <v>3.2092394997993101E-2</v>
      </c>
      <c r="V16" s="20">
        <v>1.7133026132071041E-2</v>
      </c>
      <c r="W16" s="20">
        <v>3.0772931299167649E-2</v>
      </c>
      <c r="X16" s="20">
        <v>1.847041020801898E-2</v>
      </c>
      <c r="Y16" s="20">
        <v>2.6027204396845489E-2</v>
      </c>
      <c r="AA16" s="20">
        <v>9.5372234105637818E-3</v>
      </c>
      <c r="AB16" s="20">
        <v>2.622835846568957E-2</v>
      </c>
      <c r="AC16" s="20">
        <v>3.4122003495798359E-2</v>
      </c>
      <c r="AD16" s="20">
        <v>4.6518482282061853E-2</v>
      </c>
      <c r="AF16" s="20">
        <v>3.0249335241188419E-2</v>
      </c>
      <c r="AG16" s="20">
        <v>2.2238665103788451E-2</v>
      </c>
      <c r="AI16" s="20">
        <v>2.7389763461475859E-2</v>
      </c>
      <c r="AJ16" s="20">
        <v>1.352583617949768E-2</v>
      </c>
      <c r="AK16" s="20">
        <v>2.9764099406755389E-2</v>
      </c>
      <c r="AL16" s="20">
        <v>2.9214224117066361E-2</v>
      </c>
      <c r="AM16" s="20">
        <v>3.3369741540840221E-2</v>
      </c>
      <c r="AN16" s="20">
        <v>1.8154667924681199E-2</v>
      </c>
      <c r="AO16" s="20">
        <v>4.7526200742665767E-2</v>
      </c>
      <c r="AP16" s="20">
        <v>4.3544096575098917E-2</v>
      </c>
      <c r="AQ16" s="20">
        <v>2.8053552703628561E-2</v>
      </c>
      <c r="AS16" s="20">
        <v>2.812298037485025E-2</v>
      </c>
      <c r="AT16" s="20">
        <v>3.5428733108860362E-2</v>
      </c>
    </row>
    <row r="17" spans="2:46" ht="19" customHeight="1" x14ac:dyDescent="0.35">
      <c r="B17" s="22" t="s">
        <v>103</v>
      </c>
      <c r="C17" s="20">
        <v>7.3718881152352346E-3</v>
      </c>
      <c r="D17" s="20">
        <v>1.4187423979148491E-2</v>
      </c>
      <c r="E17" s="20">
        <v>1.05158660033661E-2</v>
      </c>
      <c r="F17" s="20">
        <v>4.0618565051252506E-3</v>
      </c>
      <c r="G17" s="20">
        <v>1.0971138936998781E-2</v>
      </c>
      <c r="H17" s="20">
        <v>7.4544387962806116E-3</v>
      </c>
      <c r="I17" s="20">
        <v>0</v>
      </c>
      <c r="K17" s="20">
        <v>5.0165269799760572E-3</v>
      </c>
      <c r="L17" s="20">
        <v>9.7016651336122705E-3</v>
      </c>
      <c r="N17" s="20">
        <v>1.1272129337290909E-2</v>
      </c>
      <c r="O17" s="20">
        <v>0</v>
      </c>
      <c r="P17" s="20">
        <v>9.653810946447048E-3</v>
      </c>
      <c r="Q17" s="20">
        <v>2.0594056296169189E-2</v>
      </c>
      <c r="R17" s="20">
        <v>1.7962075939855679E-3</v>
      </c>
      <c r="S17" s="20">
        <v>1.0135603533045229E-2</v>
      </c>
      <c r="T17" s="20">
        <v>7.04181080099408E-3</v>
      </c>
      <c r="U17" s="20">
        <v>3.908715584729913E-3</v>
      </c>
      <c r="V17" s="20">
        <v>1.063788931432773E-2</v>
      </c>
      <c r="W17" s="20">
        <v>3.0901408625721369E-3</v>
      </c>
      <c r="X17" s="20">
        <v>4.5751199782843909E-3</v>
      </c>
      <c r="Y17" s="20">
        <v>1.046361437219521E-2</v>
      </c>
      <c r="AA17" s="20">
        <v>4.0147467614349243E-3</v>
      </c>
      <c r="AB17" s="20">
        <v>3.392679369235309E-3</v>
      </c>
      <c r="AC17" s="20">
        <v>1.831335377281232E-3</v>
      </c>
      <c r="AD17" s="20">
        <v>1.926961808732541E-2</v>
      </c>
      <c r="AF17" s="20">
        <v>6.3762312050278458E-3</v>
      </c>
      <c r="AG17" s="20">
        <v>8.9531348650049858E-3</v>
      </c>
      <c r="AI17" s="20">
        <v>0</v>
      </c>
      <c r="AJ17" s="20">
        <v>5.283772455060818E-3</v>
      </c>
      <c r="AK17" s="20">
        <v>0</v>
      </c>
      <c r="AL17" s="20">
        <v>8.4059909340762594E-3</v>
      </c>
      <c r="AM17" s="20">
        <v>6.377472481828377E-3</v>
      </c>
      <c r="AN17" s="20">
        <v>0</v>
      </c>
      <c r="AO17" s="20">
        <v>1.097348510408484E-2</v>
      </c>
      <c r="AP17" s="20">
        <v>3.4361267823746197E-2</v>
      </c>
      <c r="AQ17" s="20">
        <v>3.0775437347289802E-3</v>
      </c>
      <c r="AS17" s="20">
        <v>5.355616211398879E-3</v>
      </c>
      <c r="AT17" s="20">
        <v>4.5473772051549337E-2</v>
      </c>
    </row>
    <row r="19" spans="2:46" x14ac:dyDescent="0.35">
      <c r="B19" t="s">
        <v>409</v>
      </c>
    </row>
    <row r="20" spans="2:46" x14ac:dyDescent="0.35">
      <c r="B20" t="s">
        <v>9</v>
      </c>
    </row>
    <row r="22" spans="2:46" x14ac:dyDescent="0.35">
      <c r="B22"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V2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112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46" customHeight="1" x14ac:dyDescent="0.35">
      <c r="B9" s="22" t="s">
        <v>113</v>
      </c>
      <c r="C9" s="20">
        <v>0.75406482929869045</v>
      </c>
      <c r="D9" s="20">
        <v>0.55241695976389749</v>
      </c>
      <c r="E9" s="20">
        <v>0.59939085737337616</v>
      </c>
      <c r="F9" s="20">
        <v>0.70856991809169156</v>
      </c>
      <c r="G9" s="20">
        <v>0.78976344169903112</v>
      </c>
      <c r="H9" s="20">
        <v>0.86484222317184334</v>
      </c>
      <c r="I9" s="20">
        <v>0.94758581983842205</v>
      </c>
      <c r="K9" s="20">
        <v>0.74011188238631342</v>
      </c>
      <c r="L9" s="20">
        <v>0.76864152541771025</v>
      </c>
      <c r="N9" s="20">
        <v>0.85207853991924987</v>
      </c>
      <c r="O9" s="20">
        <v>0.689020689507713</v>
      </c>
      <c r="P9" s="20">
        <v>0.90970954570927476</v>
      </c>
      <c r="Q9" s="20">
        <v>0.79999240531989135</v>
      </c>
      <c r="R9" s="20">
        <v>0.79100396728108224</v>
      </c>
      <c r="S9" s="20">
        <v>0.82771806597243069</v>
      </c>
      <c r="T9" s="20">
        <v>0.76100088020159684</v>
      </c>
      <c r="U9" s="20">
        <v>0.6676838993794626</v>
      </c>
      <c r="V9" s="20">
        <v>0.42578239326080902</v>
      </c>
      <c r="W9" s="20">
        <v>0.85410889654496147</v>
      </c>
      <c r="X9" s="20">
        <v>0.91096520039998385</v>
      </c>
      <c r="Y9" s="20">
        <v>0.76724663376426372</v>
      </c>
      <c r="AA9" s="20">
        <v>0.72310704349939958</v>
      </c>
      <c r="AB9" s="20">
        <v>0.78943051843289624</v>
      </c>
      <c r="AC9" s="20">
        <v>0.762055512422254</v>
      </c>
      <c r="AD9" s="20">
        <v>0.74284388203604923</v>
      </c>
      <c r="AF9" s="20">
        <v>0.9521588771410181</v>
      </c>
      <c r="AG9" s="20">
        <v>0</v>
      </c>
      <c r="AI9" s="20">
        <v>0.78148631672296309</v>
      </c>
      <c r="AJ9" s="20">
        <v>0.66244764206087936</v>
      </c>
      <c r="AK9" s="20">
        <v>0.79074247885890314</v>
      </c>
      <c r="AL9" s="20">
        <v>0.58536301110859812</v>
      </c>
      <c r="AM9" s="20">
        <v>0.89523517467379199</v>
      </c>
      <c r="AN9" s="20">
        <v>0.82926110641548512</v>
      </c>
      <c r="AO9" s="20">
        <v>0.73264271148894244</v>
      </c>
      <c r="AP9" s="20">
        <v>0.78244886130733382</v>
      </c>
      <c r="AQ9" s="20">
        <v>0.71475311466068392</v>
      </c>
      <c r="AS9" s="20">
        <v>0.75894661506989392</v>
      </c>
      <c r="AT9" s="20">
        <v>0.6618127701877955</v>
      </c>
    </row>
    <row r="10" spans="2:48" ht="19" customHeight="1" x14ac:dyDescent="0.35">
      <c r="B10" s="22" t="s">
        <v>114</v>
      </c>
      <c r="C10" s="20">
        <v>3.054451464307651E-2</v>
      </c>
      <c r="D10" s="20">
        <v>4.571342342191001E-2</v>
      </c>
      <c r="E10" s="20">
        <v>4.81444277181216E-2</v>
      </c>
      <c r="F10" s="20">
        <v>2.4877924945981421E-2</v>
      </c>
      <c r="G10" s="20">
        <v>2.3215121177126031E-2</v>
      </c>
      <c r="H10" s="20">
        <v>2.989225399791709E-2</v>
      </c>
      <c r="I10" s="20">
        <v>1.71536993486971E-2</v>
      </c>
      <c r="K10" s="20">
        <v>3.0918603512507942E-2</v>
      </c>
      <c r="L10" s="20">
        <v>2.9388314770168181E-2</v>
      </c>
      <c r="N10" s="20">
        <v>1.5677713845380851E-2</v>
      </c>
      <c r="O10" s="20">
        <v>0.2403702881734264</v>
      </c>
      <c r="P10" s="20">
        <v>1.7301664884994319E-2</v>
      </c>
      <c r="Q10" s="20">
        <v>2.2145621978551529E-2</v>
      </c>
      <c r="R10" s="20">
        <v>1.3129683054666731E-2</v>
      </c>
      <c r="S10" s="20">
        <v>1.519889255444787E-2</v>
      </c>
      <c r="T10" s="20">
        <v>3.1724323799114412E-2</v>
      </c>
      <c r="U10" s="20">
        <v>2.1210233479855289E-2</v>
      </c>
      <c r="V10" s="20">
        <v>6.8864472296358462E-2</v>
      </c>
      <c r="W10" s="20">
        <v>2.976244553495498E-3</v>
      </c>
      <c r="X10" s="20">
        <v>5.6203545546313896E-3</v>
      </c>
      <c r="Y10" s="20">
        <v>3.2799737095581337E-2</v>
      </c>
      <c r="AA10" s="20">
        <v>3.1635791368271257E-2</v>
      </c>
      <c r="AB10" s="20">
        <v>2.886632919999927E-2</v>
      </c>
      <c r="AC10" s="20">
        <v>2.3283986309850419E-2</v>
      </c>
      <c r="AD10" s="20">
        <v>3.7708237065473847E-2</v>
      </c>
      <c r="AF10" s="20">
        <v>3.8568607943719697E-2</v>
      </c>
      <c r="AG10" s="20">
        <v>0</v>
      </c>
      <c r="AI10" s="20">
        <v>1.4015031064451219E-2</v>
      </c>
      <c r="AJ10" s="20">
        <v>2.5149442753202321E-2</v>
      </c>
      <c r="AK10" s="20">
        <v>2.0494533447910902E-2</v>
      </c>
      <c r="AL10" s="20">
        <v>3.1536669718069073E-2</v>
      </c>
      <c r="AM10" s="20">
        <v>2.3888792206670451E-2</v>
      </c>
      <c r="AN10" s="20">
        <v>1.643739785922314E-2</v>
      </c>
      <c r="AO10" s="20">
        <v>3.4686873697162821E-2</v>
      </c>
      <c r="AP10" s="20">
        <v>3.8191647026124299E-2</v>
      </c>
      <c r="AQ10" s="20">
        <v>0.10782640780695819</v>
      </c>
      <c r="AS10" s="20">
        <v>2.9771108747166531E-2</v>
      </c>
      <c r="AT10" s="20">
        <v>4.5159716901042722E-2</v>
      </c>
    </row>
    <row r="11" spans="2:48" ht="32" customHeight="1" x14ac:dyDescent="0.35">
      <c r="B11" s="22" t="s">
        <v>115</v>
      </c>
      <c r="C11" s="20">
        <v>6.8949755236073244E-3</v>
      </c>
      <c r="D11" s="20">
        <v>1.8597621490775571E-2</v>
      </c>
      <c r="E11" s="20">
        <v>5.5181712578671761E-3</v>
      </c>
      <c r="F11" s="20">
        <v>8.2857963532061724E-3</v>
      </c>
      <c r="G11" s="20">
        <v>5.2309474022329688E-3</v>
      </c>
      <c r="H11" s="20">
        <v>7.5308187450345036E-3</v>
      </c>
      <c r="I11" s="20">
        <v>0</v>
      </c>
      <c r="K11" s="20">
        <v>5.4144848999265029E-3</v>
      </c>
      <c r="L11" s="20">
        <v>8.3685692110308987E-3</v>
      </c>
      <c r="N11" s="20">
        <v>1.547243283386048E-2</v>
      </c>
      <c r="O11" s="20">
        <v>1.518765548058198E-2</v>
      </c>
      <c r="P11" s="20">
        <v>0</v>
      </c>
      <c r="Q11" s="20">
        <v>1.170063966929244E-2</v>
      </c>
      <c r="R11" s="20">
        <v>4.1359796403108674E-3</v>
      </c>
      <c r="S11" s="20">
        <v>5.1687427239443182E-3</v>
      </c>
      <c r="T11" s="20">
        <v>6.2554475610891343E-3</v>
      </c>
      <c r="U11" s="20">
        <v>0</v>
      </c>
      <c r="V11" s="20">
        <v>1.340279076336922E-2</v>
      </c>
      <c r="W11" s="20">
        <v>3.3241950268836731E-3</v>
      </c>
      <c r="X11" s="20">
        <v>0</v>
      </c>
      <c r="Y11" s="20">
        <v>1.0750598905829601E-2</v>
      </c>
      <c r="AA11" s="20">
        <v>0</v>
      </c>
      <c r="AB11" s="20">
        <v>4.9898308794943964E-3</v>
      </c>
      <c r="AC11" s="20">
        <v>6.3871674231866793E-3</v>
      </c>
      <c r="AD11" s="20">
        <v>1.68085290915507E-2</v>
      </c>
      <c r="AF11" s="20">
        <v>8.7062967232917655E-3</v>
      </c>
      <c r="AG11" s="20">
        <v>0</v>
      </c>
      <c r="AI11" s="20">
        <v>3.140646262011727E-3</v>
      </c>
      <c r="AJ11" s="20">
        <v>8.005802909190873E-3</v>
      </c>
      <c r="AK11" s="20">
        <v>0</v>
      </c>
      <c r="AL11" s="20">
        <v>9.411585456575727E-3</v>
      </c>
      <c r="AM11" s="20">
        <v>4.1884493959037494E-3</v>
      </c>
      <c r="AN11" s="20">
        <v>1.5669908542045939E-2</v>
      </c>
      <c r="AO11" s="20">
        <v>5.7362440288985222E-3</v>
      </c>
      <c r="AP11" s="20">
        <v>1.2129874257679821E-2</v>
      </c>
      <c r="AQ11" s="20">
        <v>1.39951321119932E-2</v>
      </c>
      <c r="AS11" s="20">
        <v>5.7787415033369567E-3</v>
      </c>
      <c r="AT11" s="20">
        <v>2.7988667800518931E-2</v>
      </c>
    </row>
    <row r="12" spans="2:48" ht="46" customHeight="1" x14ac:dyDescent="0.35">
      <c r="B12" s="22" t="s">
        <v>116</v>
      </c>
      <c r="C12" s="20">
        <v>1.8049438354984501E-2</v>
      </c>
      <c r="D12" s="20">
        <v>3.7237796838583782E-2</v>
      </c>
      <c r="E12" s="20">
        <v>3.4496425530760738E-2</v>
      </c>
      <c r="F12" s="20">
        <v>2.207879191676634E-2</v>
      </c>
      <c r="G12" s="20">
        <v>1.0395283618849321E-2</v>
      </c>
      <c r="H12" s="20">
        <v>1.0381904928733339E-2</v>
      </c>
      <c r="I12" s="20">
        <v>0</v>
      </c>
      <c r="K12" s="20">
        <v>1.3637247856927069E-2</v>
      </c>
      <c r="L12" s="20">
        <v>2.2430924224298359E-2</v>
      </c>
      <c r="N12" s="20">
        <v>4.6443326343710489E-3</v>
      </c>
      <c r="O12" s="20">
        <v>1.4664967060337739E-2</v>
      </c>
      <c r="P12" s="20">
        <v>2.3297050893108819E-2</v>
      </c>
      <c r="Q12" s="20">
        <v>1.0949746341030809E-2</v>
      </c>
      <c r="R12" s="20">
        <v>8.1290101055970943E-3</v>
      </c>
      <c r="S12" s="20">
        <v>9.9913918664470743E-3</v>
      </c>
      <c r="T12" s="20">
        <v>5.2078547737984413E-2</v>
      </c>
      <c r="U12" s="20">
        <v>2.8156391022696521E-2</v>
      </c>
      <c r="V12" s="20">
        <v>2.6227561845457489E-2</v>
      </c>
      <c r="W12" s="20">
        <v>2.9535867176985488E-3</v>
      </c>
      <c r="X12" s="20">
        <v>6.294038653511789E-3</v>
      </c>
      <c r="Y12" s="20">
        <v>3.5064918117920452E-2</v>
      </c>
      <c r="AA12" s="20">
        <v>1.6758748956538391E-2</v>
      </c>
      <c r="AB12" s="20">
        <v>1.000381535994823E-2</v>
      </c>
      <c r="AC12" s="20">
        <v>2.669464524559326E-2</v>
      </c>
      <c r="AD12" s="20">
        <v>2.031676091766671E-2</v>
      </c>
      <c r="AF12" s="20">
        <v>0</v>
      </c>
      <c r="AG12" s="20">
        <v>8.8527909526300283E-2</v>
      </c>
      <c r="AI12" s="20">
        <v>3.45589213867387E-3</v>
      </c>
      <c r="AJ12" s="20">
        <v>1.7321175415564091E-2</v>
      </c>
      <c r="AK12" s="20">
        <v>6.5069565684525363E-3</v>
      </c>
      <c r="AL12" s="20">
        <v>6.4767496480504796E-2</v>
      </c>
      <c r="AM12" s="20">
        <v>1.2330603606954441E-2</v>
      </c>
      <c r="AN12" s="20">
        <v>0</v>
      </c>
      <c r="AO12" s="20">
        <v>2.3474927392007641E-2</v>
      </c>
      <c r="AP12" s="20">
        <v>1.6174564224653801E-2</v>
      </c>
      <c r="AQ12" s="20">
        <v>1.9331956761190421E-2</v>
      </c>
      <c r="AS12" s="20">
        <v>1.779118473646955E-2</v>
      </c>
      <c r="AT12" s="20">
        <v>2.292970741991936E-2</v>
      </c>
    </row>
    <row r="13" spans="2:48" ht="46" customHeight="1" x14ac:dyDescent="0.35">
      <c r="B13" s="22" t="s">
        <v>117</v>
      </c>
      <c r="C13" s="20">
        <v>1.2999876938185769E-2</v>
      </c>
      <c r="D13" s="20">
        <v>3.350777025801091E-2</v>
      </c>
      <c r="E13" s="20">
        <v>2.3672101086678519E-2</v>
      </c>
      <c r="F13" s="20">
        <v>1.952939165644204E-2</v>
      </c>
      <c r="G13" s="20">
        <v>2.8511850403283232E-3</v>
      </c>
      <c r="H13" s="20">
        <v>3.449277382337127E-3</v>
      </c>
      <c r="I13" s="20">
        <v>0</v>
      </c>
      <c r="K13" s="20">
        <v>1.618917015523472E-2</v>
      </c>
      <c r="L13" s="20">
        <v>9.9385673385930535E-3</v>
      </c>
      <c r="N13" s="20">
        <v>1.531212457544835E-2</v>
      </c>
      <c r="O13" s="20">
        <v>1.4664967060337739E-2</v>
      </c>
      <c r="P13" s="20">
        <v>0</v>
      </c>
      <c r="Q13" s="20">
        <v>9.5932915666400789E-3</v>
      </c>
      <c r="R13" s="20">
        <v>1.6163250490154251E-2</v>
      </c>
      <c r="S13" s="20">
        <v>5.4168281935073111E-3</v>
      </c>
      <c r="T13" s="20">
        <v>6.1694711518488383E-3</v>
      </c>
      <c r="U13" s="20">
        <v>9.3081290816993869E-3</v>
      </c>
      <c r="V13" s="20">
        <v>3.0470868959732611E-2</v>
      </c>
      <c r="W13" s="20">
        <v>3.5555197927741168E-3</v>
      </c>
      <c r="X13" s="20">
        <v>2.2572233983730101E-2</v>
      </c>
      <c r="Y13" s="20">
        <v>8.7976633305025861E-3</v>
      </c>
      <c r="AA13" s="20">
        <v>9.7089592684287372E-3</v>
      </c>
      <c r="AB13" s="20">
        <v>1.3306542023263611E-2</v>
      </c>
      <c r="AC13" s="20">
        <v>8.4363197112679554E-3</v>
      </c>
      <c r="AD13" s="20">
        <v>2.0336047135515008E-2</v>
      </c>
      <c r="AF13" s="20">
        <v>0</v>
      </c>
      <c r="AG13" s="20">
        <v>6.3761093658569704E-2</v>
      </c>
      <c r="AI13" s="20">
        <v>1.3455852710563029E-2</v>
      </c>
      <c r="AJ13" s="20">
        <v>1.27272605466242E-2</v>
      </c>
      <c r="AK13" s="20">
        <v>0</v>
      </c>
      <c r="AL13" s="20">
        <v>2.8183306132140151E-2</v>
      </c>
      <c r="AM13" s="20">
        <v>1.904199322914238E-3</v>
      </c>
      <c r="AN13" s="20">
        <v>3.3347885859534028E-2</v>
      </c>
      <c r="AO13" s="20">
        <v>1.8624538699696411E-2</v>
      </c>
      <c r="AP13" s="20">
        <v>1.1297766874866069E-2</v>
      </c>
      <c r="AQ13" s="20">
        <v>2.8168058252709349E-2</v>
      </c>
      <c r="AS13" s="20">
        <v>1.169699491077133E-2</v>
      </c>
      <c r="AT13" s="20">
        <v>3.7620693057678428E-2</v>
      </c>
    </row>
    <row r="14" spans="2:48" ht="32" customHeight="1" x14ac:dyDescent="0.35">
      <c r="B14" s="22" t="s">
        <v>118</v>
      </c>
      <c r="C14" s="20">
        <v>9.577904385899328E-3</v>
      </c>
      <c r="D14" s="20">
        <v>2.3464997639252309E-2</v>
      </c>
      <c r="E14" s="20">
        <v>2.1010167660621099E-2</v>
      </c>
      <c r="F14" s="20">
        <v>1.358470260633126E-2</v>
      </c>
      <c r="G14" s="20">
        <v>2.4468234740141091E-3</v>
      </c>
      <c r="H14" s="20">
        <v>0</v>
      </c>
      <c r="I14" s="20">
        <v>0</v>
      </c>
      <c r="K14" s="20">
        <v>6.1390387199403646E-3</v>
      </c>
      <c r="L14" s="20">
        <v>1.297460321775265E-2</v>
      </c>
      <c r="N14" s="20">
        <v>0</v>
      </c>
      <c r="O14" s="20">
        <v>0</v>
      </c>
      <c r="P14" s="20">
        <v>0</v>
      </c>
      <c r="Q14" s="20">
        <v>3.3733549096764397E-2</v>
      </c>
      <c r="R14" s="20">
        <v>7.7618641809000122E-3</v>
      </c>
      <c r="S14" s="20">
        <v>5.1603802149910276E-3</v>
      </c>
      <c r="T14" s="20">
        <v>7.0052571171096284E-3</v>
      </c>
      <c r="U14" s="20">
        <v>2.316803661342139E-2</v>
      </c>
      <c r="V14" s="20">
        <v>2.18864366511624E-2</v>
      </c>
      <c r="W14" s="20">
        <v>3.310070789748668E-3</v>
      </c>
      <c r="X14" s="20">
        <v>0</v>
      </c>
      <c r="Y14" s="20">
        <v>9.9538141845051005E-3</v>
      </c>
      <c r="AA14" s="20">
        <v>7.6560338912393094E-3</v>
      </c>
      <c r="AB14" s="20">
        <v>9.6113973641988194E-3</v>
      </c>
      <c r="AC14" s="20">
        <v>1.235115117081652E-2</v>
      </c>
      <c r="AD14" s="20">
        <v>9.236966588318074E-3</v>
      </c>
      <c r="AF14" s="20">
        <v>0</v>
      </c>
      <c r="AG14" s="20">
        <v>4.6977187669238057E-2</v>
      </c>
      <c r="AI14" s="20">
        <v>0</v>
      </c>
      <c r="AJ14" s="20">
        <v>1.46205157225144E-2</v>
      </c>
      <c r="AK14" s="20">
        <v>1.4923884472319651E-2</v>
      </c>
      <c r="AL14" s="20">
        <v>1.7925952108984611E-2</v>
      </c>
      <c r="AM14" s="20">
        <v>6.3219722340084007E-3</v>
      </c>
      <c r="AN14" s="20">
        <v>0</v>
      </c>
      <c r="AO14" s="20">
        <v>1.106111256054821E-2</v>
      </c>
      <c r="AP14" s="20">
        <v>4.8484166138101454E-3</v>
      </c>
      <c r="AQ14" s="20">
        <v>1.418117595961035E-2</v>
      </c>
      <c r="AS14" s="20">
        <v>8.6945960018521527E-3</v>
      </c>
      <c r="AT14" s="20">
        <v>2.6269955425693121E-2</v>
      </c>
    </row>
    <row r="15" spans="2:48" ht="32" customHeight="1" x14ac:dyDescent="0.35">
      <c r="B15" s="22" t="s">
        <v>119</v>
      </c>
      <c r="C15" s="20">
        <v>2.0546304976971019E-2</v>
      </c>
      <c r="D15" s="20">
        <v>3.5861001106423672E-2</v>
      </c>
      <c r="E15" s="20">
        <v>3.6455064895679783E-2</v>
      </c>
      <c r="F15" s="20">
        <v>2.9648280222353881E-2</v>
      </c>
      <c r="G15" s="20">
        <v>1.251930580658347E-2</v>
      </c>
      <c r="H15" s="20">
        <v>3.449277382337127E-3</v>
      </c>
      <c r="I15" s="20">
        <v>8.0163093053208945E-3</v>
      </c>
      <c r="K15" s="20">
        <v>2.8710319891305749E-2</v>
      </c>
      <c r="L15" s="20">
        <v>1.265819762489161E-2</v>
      </c>
      <c r="N15" s="20">
        <v>1.0177282094468861E-2</v>
      </c>
      <c r="O15" s="20">
        <v>0</v>
      </c>
      <c r="P15" s="20">
        <v>0</v>
      </c>
      <c r="Q15" s="20">
        <v>1.107760755825764E-2</v>
      </c>
      <c r="R15" s="20">
        <v>7.9773535456296937E-3</v>
      </c>
      <c r="S15" s="20">
        <v>1.5760933373431041E-2</v>
      </c>
      <c r="T15" s="20">
        <v>3.7328821395063973E-2</v>
      </c>
      <c r="U15" s="20">
        <v>4.9241633418028043E-2</v>
      </c>
      <c r="V15" s="20">
        <v>3.7216119901935539E-2</v>
      </c>
      <c r="W15" s="20">
        <v>1.9903266586420928E-2</v>
      </c>
      <c r="X15" s="20">
        <v>5.7392628174950822E-3</v>
      </c>
      <c r="Y15" s="20">
        <v>1.9362167118393819E-2</v>
      </c>
      <c r="AA15" s="20">
        <v>1.7102089859155581E-2</v>
      </c>
      <c r="AB15" s="20">
        <v>1.705816374215368E-2</v>
      </c>
      <c r="AC15" s="20">
        <v>2.0227382437040739E-2</v>
      </c>
      <c r="AD15" s="20">
        <v>2.8307020273011851E-2</v>
      </c>
      <c r="AF15" s="20">
        <v>0</v>
      </c>
      <c r="AG15" s="20">
        <v>0.1007744059581086</v>
      </c>
      <c r="AI15" s="20">
        <v>3.2528151569808469E-2</v>
      </c>
      <c r="AJ15" s="20">
        <v>3.2070669863570697E-2</v>
      </c>
      <c r="AK15" s="20">
        <v>1.4962960693378029E-2</v>
      </c>
      <c r="AL15" s="20">
        <v>2.886824295192628E-2</v>
      </c>
      <c r="AM15" s="20">
        <v>3.8427176607804849E-3</v>
      </c>
      <c r="AN15" s="20">
        <v>1.7226347858109389E-2</v>
      </c>
      <c r="AO15" s="20">
        <v>7.0861448936039547E-3</v>
      </c>
      <c r="AP15" s="20">
        <v>2.0359853142854031E-2</v>
      </c>
      <c r="AQ15" s="20">
        <v>2.0407923328356069E-2</v>
      </c>
      <c r="AS15" s="20">
        <v>1.844938412696984E-2</v>
      </c>
      <c r="AT15" s="20">
        <v>6.0172227799365721E-2</v>
      </c>
    </row>
    <row r="16" spans="2:48" ht="32" customHeight="1" x14ac:dyDescent="0.35">
      <c r="B16" s="22" t="s">
        <v>120</v>
      </c>
      <c r="C16" s="20">
        <v>1.9294372057209509E-2</v>
      </c>
      <c r="D16" s="20">
        <v>5.5294276438017903E-2</v>
      </c>
      <c r="E16" s="20">
        <v>3.0651618261234991E-2</v>
      </c>
      <c r="F16" s="20">
        <v>2.4010875338574721E-2</v>
      </c>
      <c r="G16" s="20">
        <v>1.04745535266898E-2</v>
      </c>
      <c r="H16" s="20">
        <v>0</v>
      </c>
      <c r="I16" s="20">
        <v>2.3394406361094602E-3</v>
      </c>
      <c r="K16" s="20">
        <v>1.4662260284647651E-2</v>
      </c>
      <c r="L16" s="20">
        <v>2.389565111108842E-2</v>
      </c>
      <c r="N16" s="20">
        <v>0</v>
      </c>
      <c r="O16" s="20">
        <v>0</v>
      </c>
      <c r="P16" s="20">
        <v>0</v>
      </c>
      <c r="Q16" s="20">
        <v>0</v>
      </c>
      <c r="R16" s="20">
        <v>2.843040823852494E-2</v>
      </c>
      <c r="S16" s="20">
        <v>2.4206420706864702E-2</v>
      </c>
      <c r="T16" s="20">
        <v>1.2660376209029029E-2</v>
      </c>
      <c r="U16" s="20">
        <v>5.6915442934171792E-2</v>
      </c>
      <c r="V16" s="20">
        <v>3.0661964737545389E-2</v>
      </c>
      <c r="W16" s="20">
        <v>9.8192956055912634E-3</v>
      </c>
      <c r="X16" s="20">
        <v>5.7392628174950822E-3</v>
      </c>
      <c r="Y16" s="20">
        <v>2.434020058329436E-2</v>
      </c>
      <c r="AA16" s="20">
        <v>2.600435787347544E-2</v>
      </c>
      <c r="AB16" s="20">
        <v>1.993578116436959E-2</v>
      </c>
      <c r="AC16" s="20">
        <v>1.388070619463707E-2</v>
      </c>
      <c r="AD16" s="20">
        <v>1.6282373780887399E-2</v>
      </c>
      <c r="AF16" s="20">
        <v>0</v>
      </c>
      <c r="AG16" s="20">
        <v>9.4633993050299875E-2</v>
      </c>
      <c r="AI16" s="20">
        <v>9.3083144009078814E-3</v>
      </c>
      <c r="AJ16" s="20">
        <v>3.167725745859256E-2</v>
      </c>
      <c r="AK16" s="20">
        <v>1.3005267956590631E-2</v>
      </c>
      <c r="AL16" s="20">
        <v>6.3267284006565422E-2</v>
      </c>
      <c r="AM16" s="20">
        <v>2.060681116262016E-3</v>
      </c>
      <c r="AN16" s="20">
        <v>0</v>
      </c>
      <c r="AO16" s="20">
        <v>2.2525695496925058E-2</v>
      </c>
      <c r="AP16" s="20">
        <v>9.8847671783196464E-3</v>
      </c>
      <c r="AQ16" s="20">
        <v>1.367198536702448E-2</v>
      </c>
      <c r="AS16" s="20">
        <v>1.8440303011030772E-2</v>
      </c>
      <c r="AT16" s="20">
        <v>3.5433881618982387E-2</v>
      </c>
    </row>
    <row r="17" spans="2:46" ht="32" customHeight="1" x14ac:dyDescent="0.35">
      <c r="B17" s="22" t="s">
        <v>121</v>
      </c>
      <c r="C17" s="20">
        <v>7.6048764342917024E-3</v>
      </c>
      <c r="D17" s="20">
        <v>2.4036547951742902E-2</v>
      </c>
      <c r="E17" s="20">
        <v>1.067038067537854E-2</v>
      </c>
      <c r="F17" s="20">
        <v>5.7689241041440301E-3</v>
      </c>
      <c r="G17" s="20">
        <v>5.5942183032895989E-3</v>
      </c>
      <c r="H17" s="20">
        <v>3.558325076970857E-3</v>
      </c>
      <c r="I17" s="20">
        <v>0</v>
      </c>
      <c r="K17" s="20">
        <v>8.669149860192623E-3</v>
      </c>
      <c r="L17" s="20">
        <v>6.5965795467287968E-3</v>
      </c>
      <c r="N17" s="20">
        <v>4.7141135914816187E-3</v>
      </c>
      <c r="O17" s="20">
        <v>0</v>
      </c>
      <c r="P17" s="20">
        <v>0</v>
      </c>
      <c r="Q17" s="20">
        <v>0</v>
      </c>
      <c r="R17" s="20">
        <v>4.46138731299497E-3</v>
      </c>
      <c r="S17" s="20">
        <v>4.9274055696185964E-3</v>
      </c>
      <c r="T17" s="20">
        <v>6.8065681434206927E-3</v>
      </c>
      <c r="U17" s="20">
        <v>2.0138127159244741E-2</v>
      </c>
      <c r="V17" s="20">
        <v>2.2040745428381799E-2</v>
      </c>
      <c r="W17" s="20">
        <v>7.0801018942140276E-3</v>
      </c>
      <c r="X17" s="20">
        <v>0</v>
      </c>
      <c r="Y17" s="20">
        <v>0</v>
      </c>
      <c r="AA17" s="20">
        <v>1.5226371812508729E-3</v>
      </c>
      <c r="AB17" s="20">
        <v>6.5953906457700186E-3</v>
      </c>
      <c r="AC17" s="20">
        <v>1.2115152116872179E-2</v>
      </c>
      <c r="AD17" s="20">
        <v>1.1294820690914991E-2</v>
      </c>
      <c r="AF17" s="20">
        <v>0</v>
      </c>
      <c r="AG17" s="20">
        <v>3.7299986830213308E-2</v>
      </c>
      <c r="AI17" s="20">
        <v>3.094156652065768E-3</v>
      </c>
      <c r="AJ17" s="20">
        <v>1.299529860921483E-2</v>
      </c>
      <c r="AK17" s="20">
        <v>0</v>
      </c>
      <c r="AL17" s="20">
        <v>1.386186832197308E-2</v>
      </c>
      <c r="AM17" s="20">
        <v>2.3349803963291409E-3</v>
      </c>
      <c r="AN17" s="20">
        <v>0</v>
      </c>
      <c r="AO17" s="20">
        <v>5.4968013895176212E-3</v>
      </c>
      <c r="AP17" s="20">
        <v>2.256402682145248E-2</v>
      </c>
      <c r="AQ17" s="20">
        <v>0</v>
      </c>
      <c r="AS17" s="20">
        <v>7.0069418049625394E-3</v>
      </c>
      <c r="AT17" s="20">
        <v>1.8904163898871569E-2</v>
      </c>
    </row>
    <row r="18" spans="2:46" ht="32" customHeight="1" x14ac:dyDescent="0.35">
      <c r="B18" s="22" t="s">
        <v>122</v>
      </c>
      <c r="C18" s="20">
        <v>6.1600963112530584E-3</v>
      </c>
      <c r="D18" s="20">
        <v>9.0758700501844623E-3</v>
      </c>
      <c r="E18" s="20">
        <v>5.1200641481952821E-3</v>
      </c>
      <c r="F18" s="20">
        <v>5.1893712250105683E-3</v>
      </c>
      <c r="G18" s="20">
        <v>1.224206624490622E-2</v>
      </c>
      <c r="H18" s="20">
        <v>3.372348956625477E-3</v>
      </c>
      <c r="I18" s="20">
        <v>2.789416602606975E-3</v>
      </c>
      <c r="K18" s="20">
        <v>8.7504646972528799E-3</v>
      </c>
      <c r="L18" s="20">
        <v>3.6558125737363319E-3</v>
      </c>
      <c r="N18" s="20">
        <v>0</v>
      </c>
      <c r="O18" s="20">
        <v>0</v>
      </c>
      <c r="P18" s="20">
        <v>0</v>
      </c>
      <c r="Q18" s="20">
        <v>1.0110066994593389E-2</v>
      </c>
      <c r="R18" s="20">
        <v>0</v>
      </c>
      <c r="S18" s="20">
        <v>0</v>
      </c>
      <c r="T18" s="20">
        <v>1.2413882997103311E-2</v>
      </c>
      <c r="U18" s="20">
        <v>0</v>
      </c>
      <c r="V18" s="20">
        <v>2.3060554938519721E-2</v>
      </c>
      <c r="W18" s="20">
        <v>9.6250581662057234E-3</v>
      </c>
      <c r="X18" s="20">
        <v>0</v>
      </c>
      <c r="Y18" s="20">
        <v>4.5057675656195711E-3</v>
      </c>
      <c r="AA18" s="20">
        <v>9.7037256782639969E-3</v>
      </c>
      <c r="AB18" s="20">
        <v>8.1171191941715008E-3</v>
      </c>
      <c r="AC18" s="20">
        <v>1.835462974112827E-3</v>
      </c>
      <c r="AD18" s="20">
        <v>4.1501589007852686E-3</v>
      </c>
      <c r="AF18" s="20">
        <v>0</v>
      </c>
      <c r="AG18" s="20">
        <v>3.0213707384712411E-2</v>
      </c>
      <c r="AI18" s="20">
        <v>1.593859744643094E-2</v>
      </c>
      <c r="AJ18" s="20">
        <v>1.9329847916244661E-3</v>
      </c>
      <c r="AK18" s="20">
        <v>1.9234433974584391E-2</v>
      </c>
      <c r="AL18" s="20">
        <v>4.4634715381109032E-3</v>
      </c>
      <c r="AM18" s="20">
        <v>1.8653094705547431E-3</v>
      </c>
      <c r="AN18" s="20">
        <v>0</v>
      </c>
      <c r="AO18" s="20">
        <v>7.5847190467232322E-3</v>
      </c>
      <c r="AP18" s="20">
        <v>1.0037513236384729E-2</v>
      </c>
      <c r="AQ18" s="20">
        <v>0</v>
      </c>
      <c r="AS18" s="20">
        <v>6.4860757073917311E-3</v>
      </c>
      <c r="AT18" s="20">
        <v>0</v>
      </c>
    </row>
    <row r="19" spans="2:46" ht="32" customHeight="1" x14ac:dyDescent="0.35">
      <c r="B19" s="22" t="s">
        <v>123</v>
      </c>
      <c r="C19" s="20">
        <v>5.518580033110463E-2</v>
      </c>
      <c r="D19" s="20">
        <v>8.5234917705079877E-2</v>
      </c>
      <c r="E19" s="20">
        <v>0.1228009305423782</v>
      </c>
      <c r="F19" s="20">
        <v>6.7688055565320121E-2</v>
      </c>
      <c r="G19" s="20">
        <v>5.2164393716641312E-2</v>
      </c>
      <c r="H19" s="20">
        <v>1.0363009423429151E-2</v>
      </c>
      <c r="I19" s="20">
        <v>2.7153335106790458E-3</v>
      </c>
      <c r="K19" s="20">
        <v>6.9607057084405247E-2</v>
      </c>
      <c r="L19" s="20">
        <v>4.1328648316946173E-2</v>
      </c>
      <c r="N19" s="20">
        <v>3.5037172123665333E-2</v>
      </c>
      <c r="O19" s="20">
        <v>1.372827211321526E-2</v>
      </c>
      <c r="P19" s="20">
        <v>2.444682599343604E-2</v>
      </c>
      <c r="Q19" s="20">
        <v>5.0471934293826182E-2</v>
      </c>
      <c r="R19" s="20">
        <v>6.4758540888029362E-2</v>
      </c>
      <c r="S19" s="20">
        <v>2.513789155635238E-2</v>
      </c>
      <c r="T19" s="20">
        <v>2.7588120544105411E-2</v>
      </c>
      <c r="U19" s="20">
        <v>4.2448695929689133E-2</v>
      </c>
      <c r="V19" s="20">
        <v>0.1608732128768415</v>
      </c>
      <c r="W19" s="20">
        <v>3.8648540806809767E-2</v>
      </c>
      <c r="X19" s="20">
        <v>3.1867153647919318E-2</v>
      </c>
      <c r="Y19" s="20">
        <v>3.7858525826650308E-2</v>
      </c>
      <c r="AA19" s="20">
        <v>0.10046756825993219</v>
      </c>
      <c r="AB19" s="20">
        <v>3.8761760231621013E-2</v>
      </c>
      <c r="AC19" s="20">
        <v>4.4484393391850653E-2</v>
      </c>
      <c r="AD19" s="20">
        <v>3.2381178288141993E-2</v>
      </c>
      <c r="AF19" s="20">
        <v>0</v>
      </c>
      <c r="AG19" s="20">
        <v>0.27067233022790071</v>
      </c>
      <c r="AI19" s="20">
        <v>7.841816104435588E-2</v>
      </c>
      <c r="AJ19" s="20">
        <v>0.1110517992360181</v>
      </c>
      <c r="AK19" s="20">
        <v>4.3437835375933508E-2</v>
      </c>
      <c r="AL19" s="20">
        <v>5.0046767483640932E-2</v>
      </c>
      <c r="AM19" s="20">
        <v>2.2090975594627679E-2</v>
      </c>
      <c r="AN19" s="20">
        <v>1.6480829511108609E-2</v>
      </c>
      <c r="AO19" s="20">
        <v>4.0474507912253141E-2</v>
      </c>
      <c r="AP19" s="20">
        <v>2.085097316886058E-2</v>
      </c>
      <c r="AQ19" s="20">
        <v>1.2620666188901199E-2</v>
      </c>
      <c r="AS19" s="20">
        <v>5.6619291787630192E-2</v>
      </c>
      <c r="AT19" s="20">
        <v>2.8096832322220669E-2</v>
      </c>
    </row>
    <row r="20" spans="2:46" ht="32" customHeight="1" x14ac:dyDescent="0.35">
      <c r="B20" s="22" t="s">
        <v>124</v>
      </c>
      <c r="C20" s="20">
        <v>1.664107741316144E-2</v>
      </c>
      <c r="D20" s="20">
        <v>3.5548930629695608E-2</v>
      </c>
      <c r="E20" s="20">
        <v>1.6959350748776979E-2</v>
      </c>
      <c r="F20" s="20">
        <v>1.3617882762202211E-2</v>
      </c>
      <c r="G20" s="20">
        <v>1.496597646215311E-2</v>
      </c>
      <c r="H20" s="20">
        <v>2.436278024015754E-2</v>
      </c>
      <c r="I20" s="20">
        <v>2.415295164247828E-3</v>
      </c>
      <c r="K20" s="20">
        <v>1.699271802181938E-2</v>
      </c>
      <c r="L20" s="20">
        <v>1.5328754402603289E-2</v>
      </c>
      <c r="N20" s="20">
        <v>0</v>
      </c>
      <c r="O20" s="20">
        <v>1.236316060438792E-2</v>
      </c>
      <c r="P20" s="20">
        <v>0</v>
      </c>
      <c r="Q20" s="20">
        <v>9.4994960980067447E-3</v>
      </c>
      <c r="R20" s="20">
        <v>1.1672659651396069E-2</v>
      </c>
      <c r="S20" s="20">
        <v>1.0574703179315321E-2</v>
      </c>
      <c r="T20" s="20">
        <v>5.6998474400380911E-3</v>
      </c>
      <c r="U20" s="20">
        <v>3.3037154479718979E-2</v>
      </c>
      <c r="V20" s="20">
        <v>5.8792583494398212E-2</v>
      </c>
      <c r="W20" s="20">
        <v>3.6146708946995969E-3</v>
      </c>
      <c r="X20" s="20">
        <v>5.6012465626166484E-3</v>
      </c>
      <c r="Y20" s="20">
        <v>1.385328127167372E-2</v>
      </c>
      <c r="AA20" s="20">
        <v>2.278638345134236E-2</v>
      </c>
      <c r="AB20" s="20">
        <v>1.738263770197199E-2</v>
      </c>
      <c r="AC20" s="20">
        <v>1.4332329129505361E-2</v>
      </c>
      <c r="AD20" s="20">
        <v>1.13820878869658E-2</v>
      </c>
      <c r="AF20" s="20">
        <v>0</v>
      </c>
      <c r="AG20" s="20">
        <v>8.162025691207607E-2</v>
      </c>
      <c r="AI20" s="20">
        <v>1.571300241541225E-2</v>
      </c>
      <c r="AJ20" s="20">
        <v>2.55000460127544E-2</v>
      </c>
      <c r="AK20" s="20">
        <v>4.188757411118707E-2</v>
      </c>
      <c r="AL20" s="20">
        <v>3.1931957532307632E-2</v>
      </c>
      <c r="AM20" s="20">
        <v>4.3261044647404509E-3</v>
      </c>
      <c r="AN20" s="20">
        <v>0</v>
      </c>
      <c r="AO20" s="20">
        <v>1.28803280080234E-2</v>
      </c>
      <c r="AP20" s="20">
        <v>1.086715343649524E-2</v>
      </c>
      <c r="AQ20" s="20">
        <v>0</v>
      </c>
      <c r="AS20" s="20">
        <v>1.7521688379637679E-2</v>
      </c>
      <c r="AT20" s="20">
        <v>0</v>
      </c>
    </row>
    <row r="21" spans="2:46" ht="19" customHeight="1" x14ac:dyDescent="0.35">
      <c r="B21" s="22" t="s">
        <v>125</v>
      </c>
      <c r="C21" s="20">
        <v>3.507881930576444E-3</v>
      </c>
      <c r="D21" s="20">
        <v>8.9337273091596482E-3</v>
      </c>
      <c r="E21" s="20">
        <v>0</v>
      </c>
      <c r="F21" s="20">
        <v>5.5135581998509856E-3</v>
      </c>
      <c r="G21" s="20">
        <v>4.9117101457098102E-3</v>
      </c>
      <c r="H21" s="20">
        <v>3.4560959410779562E-3</v>
      </c>
      <c r="I21" s="20">
        <v>0</v>
      </c>
      <c r="K21" s="20">
        <v>2.6771311917703918E-3</v>
      </c>
      <c r="L21" s="20">
        <v>4.3332959212564227E-3</v>
      </c>
      <c r="N21" s="20">
        <v>5.1342417257729507E-3</v>
      </c>
      <c r="O21" s="20">
        <v>0</v>
      </c>
      <c r="P21" s="20">
        <v>7.7123040061407551E-3</v>
      </c>
      <c r="Q21" s="20">
        <v>1.092273746560932E-2</v>
      </c>
      <c r="R21" s="20">
        <v>0</v>
      </c>
      <c r="S21" s="20">
        <v>1.6013300893404619E-2</v>
      </c>
      <c r="T21" s="20">
        <v>0</v>
      </c>
      <c r="U21" s="20">
        <v>0</v>
      </c>
      <c r="V21" s="20">
        <v>3.6100066591261909E-3</v>
      </c>
      <c r="W21" s="20">
        <v>3.3329922658648422E-3</v>
      </c>
      <c r="X21" s="20">
        <v>0</v>
      </c>
      <c r="Y21" s="20">
        <v>0</v>
      </c>
      <c r="AA21" s="20">
        <v>1.4320127336784731E-3</v>
      </c>
      <c r="AB21" s="20">
        <v>3.205956769088583E-3</v>
      </c>
      <c r="AC21" s="20">
        <v>1.8264332318028121E-3</v>
      </c>
      <c r="AD21" s="20">
        <v>7.5655925084352951E-3</v>
      </c>
      <c r="AF21" s="20">
        <v>0</v>
      </c>
      <c r="AG21" s="20">
        <v>1.7205269663876008E-2</v>
      </c>
      <c r="AI21" s="20">
        <v>0</v>
      </c>
      <c r="AJ21" s="20">
        <v>7.5708229023336293E-3</v>
      </c>
      <c r="AK21" s="20">
        <v>0</v>
      </c>
      <c r="AL21" s="20">
        <v>0</v>
      </c>
      <c r="AM21" s="20">
        <v>2.2454794392340908E-3</v>
      </c>
      <c r="AN21" s="20">
        <v>0</v>
      </c>
      <c r="AO21" s="20">
        <v>5.6533347815481798E-3</v>
      </c>
      <c r="AP21" s="20">
        <v>0</v>
      </c>
      <c r="AQ21" s="20">
        <v>1.275893699109411E-2</v>
      </c>
      <c r="AS21" s="20">
        <v>3.6935116960341969E-3</v>
      </c>
      <c r="AT21" s="20">
        <v>0</v>
      </c>
    </row>
    <row r="22" spans="2:46" ht="32" customHeight="1" x14ac:dyDescent="0.35">
      <c r="B22" s="22" t="s">
        <v>126</v>
      </c>
      <c r="C22" s="20">
        <v>2.730650558473444E-3</v>
      </c>
      <c r="D22" s="20">
        <v>3.1483154375748679E-3</v>
      </c>
      <c r="E22" s="20">
        <v>5.4483616445373528E-3</v>
      </c>
      <c r="F22" s="20">
        <v>5.2053913546551648E-3</v>
      </c>
      <c r="G22" s="20">
        <v>0</v>
      </c>
      <c r="H22" s="20">
        <v>0</v>
      </c>
      <c r="I22" s="20">
        <v>2.2822348390206569E-3</v>
      </c>
      <c r="K22" s="20">
        <v>1.8481474416977991E-3</v>
      </c>
      <c r="L22" s="20">
        <v>3.6034401742924892E-3</v>
      </c>
      <c r="N22" s="20">
        <v>4.8945154801662127E-3</v>
      </c>
      <c r="O22" s="20">
        <v>0</v>
      </c>
      <c r="P22" s="20">
        <v>0</v>
      </c>
      <c r="Q22" s="20">
        <v>0</v>
      </c>
      <c r="R22" s="20">
        <v>1.2529711655997771E-2</v>
      </c>
      <c r="S22" s="20">
        <v>5.9606835863814439E-3</v>
      </c>
      <c r="T22" s="20">
        <v>0</v>
      </c>
      <c r="U22" s="20">
        <v>0</v>
      </c>
      <c r="V22" s="20">
        <v>0</v>
      </c>
      <c r="W22" s="20">
        <v>3.3213100124953061E-3</v>
      </c>
      <c r="X22" s="20">
        <v>0</v>
      </c>
      <c r="Y22" s="20">
        <v>0</v>
      </c>
      <c r="AA22" s="20">
        <v>5.0210822920823857E-3</v>
      </c>
      <c r="AB22" s="20">
        <v>1.7487577659089141E-3</v>
      </c>
      <c r="AC22" s="20">
        <v>2.0018802460190781E-3</v>
      </c>
      <c r="AD22" s="20">
        <v>1.9408188762333009E-3</v>
      </c>
      <c r="AF22" s="20">
        <v>0</v>
      </c>
      <c r="AG22" s="20">
        <v>1.33931472455884E-2</v>
      </c>
      <c r="AI22" s="20">
        <v>0</v>
      </c>
      <c r="AJ22" s="20">
        <v>3.9052392766640602E-3</v>
      </c>
      <c r="AK22" s="20">
        <v>0</v>
      </c>
      <c r="AL22" s="20">
        <v>9.495665891696075E-3</v>
      </c>
      <c r="AM22" s="20">
        <v>0</v>
      </c>
      <c r="AN22" s="20">
        <v>0</v>
      </c>
      <c r="AO22" s="20">
        <v>6.2823465123483368E-3</v>
      </c>
      <c r="AP22" s="20">
        <v>0</v>
      </c>
      <c r="AQ22" s="20">
        <v>7.0670536526553406E-3</v>
      </c>
      <c r="AS22" s="20">
        <v>2.875150867420048E-3</v>
      </c>
      <c r="AT22" s="20">
        <v>0</v>
      </c>
    </row>
    <row r="23" spans="2:46" ht="19" customHeight="1" x14ac:dyDescent="0.35">
      <c r="B23" s="22" t="s">
        <v>103</v>
      </c>
      <c r="C23" s="20">
        <v>4.1631037903451587E-3</v>
      </c>
      <c r="D23" s="20">
        <v>5.8855893869617379E-3</v>
      </c>
      <c r="E23" s="20">
        <v>0</v>
      </c>
      <c r="F23" s="20">
        <v>8.0053142984174396E-3</v>
      </c>
      <c r="G23" s="20">
        <v>5.5917768738623806E-3</v>
      </c>
      <c r="H23" s="20">
        <v>3.3775197362860112E-3</v>
      </c>
      <c r="I23" s="20">
        <v>2.634415099422738E-3</v>
      </c>
      <c r="K23" s="20">
        <v>4.6886561692388116E-3</v>
      </c>
      <c r="L23" s="20">
        <v>3.6668493135417232E-3</v>
      </c>
      <c r="N23" s="20">
        <v>0</v>
      </c>
      <c r="O23" s="20">
        <v>0</v>
      </c>
      <c r="P23" s="20">
        <v>0</v>
      </c>
      <c r="Q23" s="20">
        <v>0</v>
      </c>
      <c r="R23" s="20">
        <v>4.3115668763070453E-3</v>
      </c>
      <c r="S23" s="20">
        <v>0</v>
      </c>
      <c r="T23" s="20">
        <v>6.40948182047803E-3</v>
      </c>
      <c r="U23" s="20">
        <v>5.0369755949201209E-3</v>
      </c>
      <c r="V23" s="20">
        <v>1.394457091113695E-2</v>
      </c>
      <c r="W23" s="20">
        <v>0</v>
      </c>
      <c r="X23" s="20">
        <v>0</v>
      </c>
      <c r="Y23" s="20">
        <v>9.2847220570911968E-3</v>
      </c>
      <c r="AA23" s="20">
        <v>3.2764000272459928E-3</v>
      </c>
      <c r="AB23" s="20">
        <v>3.4467081485871119E-3</v>
      </c>
      <c r="AC23" s="20">
        <v>8.5933969918581543E-3</v>
      </c>
      <c r="AD23" s="20">
        <v>1.990510378397464E-3</v>
      </c>
      <c r="AF23" s="20">
        <v>0</v>
      </c>
      <c r="AG23" s="20">
        <v>0</v>
      </c>
      <c r="AI23" s="20">
        <v>0</v>
      </c>
      <c r="AJ23" s="20">
        <v>3.6523707406317268E-3</v>
      </c>
      <c r="AK23" s="20">
        <v>0</v>
      </c>
      <c r="AL23" s="20">
        <v>4.5305350627301592E-3</v>
      </c>
      <c r="AM23" s="20">
        <v>1.9991973056224391E-3</v>
      </c>
      <c r="AN23" s="20">
        <v>0</v>
      </c>
      <c r="AO23" s="20">
        <v>6.2444325760144786E-3</v>
      </c>
      <c r="AP23" s="20">
        <v>1.227927308819138E-2</v>
      </c>
      <c r="AQ23" s="20">
        <v>1.4435212792002919E-2</v>
      </c>
      <c r="AS23" s="20">
        <v>4.3834065244371988E-3</v>
      </c>
      <c r="AT23" s="20">
        <v>0</v>
      </c>
    </row>
    <row r="25" spans="2:46" x14ac:dyDescent="0.35">
      <c r="B25" t="s">
        <v>409</v>
      </c>
    </row>
    <row r="26" spans="2:46" x14ac:dyDescent="0.35">
      <c r="B26" t="s">
        <v>9</v>
      </c>
    </row>
    <row r="28" spans="2:46" x14ac:dyDescent="0.35">
      <c r="B28"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V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127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128</v>
      </c>
      <c r="C9" s="20">
        <v>5.0607713381388897E-3</v>
      </c>
      <c r="D9" s="20">
        <v>9.2580867410785618E-3</v>
      </c>
      <c r="E9" s="20">
        <v>0</v>
      </c>
      <c r="F9" s="20">
        <v>2.8104955282939239E-3</v>
      </c>
      <c r="G9" s="20">
        <v>5.2099331655238766E-3</v>
      </c>
      <c r="H9" s="20">
        <v>1.344146433974309E-2</v>
      </c>
      <c r="I9" s="20">
        <v>2.4519481046447731E-3</v>
      </c>
      <c r="K9" s="20">
        <v>3.6628907306354248E-3</v>
      </c>
      <c r="L9" s="20">
        <v>6.4462527915201987E-3</v>
      </c>
      <c r="N9" s="20">
        <v>0</v>
      </c>
      <c r="O9" s="20">
        <v>0</v>
      </c>
      <c r="P9" s="20">
        <v>1.0023247468063681E-2</v>
      </c>
      <c r="Q9" s="20">
        <v>0</v>
      </c>
      <c r="R9" s="20">
        <v>9.2448618844335698E-3</v>
      </c>
      <c r="S9" s="20">
        <v>0</v>
      </c>
      <c r="T9" s="20">
        <v>6.2719759935811782E-3</v>
      </c>
      <c r="U9" s="20">
        <v>2.0085933957061829E-2</v>
      </c>
      <c r="V9" s="20">
        <v>6.20933547761907E-3</v>
      </c>
      <c r="W9" s="20">
        <v>3.2777771125827452E-3</v>
      </c>
      <c r="X9" s="20">
        <v>0</v>
      </c>
      <c r="Y9" s="20">
        <v>0</v>
      </c>
      <c r="AA9" s="20">
        <v>6.6555742302351912E-3</v>
      </c>
      <c r="AB9" s="20">
        <v>3.7003180292424138E-3</v>
      </c>
      <c r="AC9" s="20">
        <v>2.2798552863930351E-3</v>
      </c>
      <c r="AD9" s="20">
        <v>7.2379905066872804E-3</v>
      </c>
      <c r="AF9" s="20">
        <v>4.7562360881487648E-3</v>
      </c>
      <c r="AG9" s="20">
        <v>6.3470215446995628E-3</v>
      </c>
      <c r="AI9" s="20">
        <v>6.4576989406527601E-3</v>
      </c>
      <c r="AJ9" s="20">
        <v>3.8749424382410031E-3</v>
      </c>
      <c r="AK9" s="20">
        <v>6.6541904974271827E-3</v>
      </c>
      <c r="AL9" s="20">
        <v>9.2220754519779617E-3</v>
      </c>
      <c r="AM9" s="20">
        <v>4.6935551461713609E-3</v>
      </c>
      <c r="AN9" s="20">
        <v>0</v>
      </c>
      <c r="AO9" s="20">
        <v>0</v>
      </c>
      <c r="AP9" s="20">
        <v>0</v>
      </c>
      <c r="AQ9" s="20">
        <v>1.496366570222808E-2</v>
      </c>
      <c r="AS9" s="20">
        <v>5.3285767589386912E-3</v>
      </c>
      <c r="AT9" s="20">
        <v>0</v>
      </c>
    </row>
    <row r="10" spans="2:48" ht="19" customHeight="1" x14ac:dyDescent="0.35">
      <c r="B10" s="22" t="s">
        <v>129</v>
      </c>
      <c r="C10" s="20">
        <v>0.51146520180079769</v>
      </c>
      <c r="D10" s="20">
        <v>0.32754902961207222</v>
      </c>
      <c r="E10" s="20">
        <v>0.4934549131109256</v>
      </c>
      <c r="F10" s="20">
        <v>0.47403752183481429</v>
      </c>
      <c r="G10" s="20">
        <v>0.49406635170733831</v>
      </c>
      <c r="H10" s="20">
        <v>0.60642171971876058</v>
      </c>
      <c r="I10" s="20">
        <v>0.62952231029399597</v>
      </c>
      <c r="K10" s="20">
        <v>0.5041054229441434</v>
      </c>
      <c r="L10" s="20">
        <v>0.51969224945172532</v>
      </c>
      <c r="N10" s="20">
        <v>0.56033392527003889</v>
      </c>
      <c r="O10" s="20">
        <v>0.80754410421558664</v>
      </c>
      <c r="P10" s="20">
        <v>0.41383890105156779</v>
      </c>
      <c r="Q10" s="20">
        <v>0.50903325403077437</v>
      </c>
      <c r="R10" s="20">
        <v>0.53358572959336925</v>
      </c>
      <c r="S10" s="20">
        <v>0.51137049206976282</v>
      </c>
      <c r="T10" s="20">
        <v>0.41656009458748561</v>
      </c>
      <c r="U10" s="20">
        <v>0.49922931669023268</v>
      </c>
      <c r="V10" s="20">
        <v>0.56180755933649662</v>
      </c>
      <c r="W10" s="20">
        <v>0.4545263181753092</v>
      </c>
      <c r="X10" s="20">
        <v>0.5001986955613239</v>
      </c>
      <c r="Y10" s="20">
        <v>0.49326343668294959</v>
      </c>
      <c r="AA10" s="20">
        <v>0.61706699798946041</v>
      </c>
      <c r="AB10" s="20">
        <v>0.51418498105381949</v>
      </c>
      <c r="AC10" s="20">
        <v>0.47646852905965309</v>
      </c>
      <c r="AD10" s="20">
        <v>0.42470083583634088</v>
      </c>
      <c r="AF10" s="20">
        <v>0.5089869438903869</v>
      </c>
      <c r="AG10" s="20">
        <v>0.52293227943988574</v>
      </c>
      <c r="AI10" s="20">
        <v>0.65332054466280498</v>
      </c>
      <c r="AJ10" s="20">
        <v>0.53828879616911252</v>
      </c>
      <c r="AK10" s="20">
        <v>0.49030122310861479</v>
      </c>
      <c r="AL10" s="20">
        <v>0.3070756617113703</v>
      </c>
      <c r="AM10" s="20">
        <v>0.53780838058716496</v>
      </c>
      <c r="AN10" s="20">
        <v>0.61257018506325001</v>
      </c>
      <c r="AO10" s="20">
        <v>0.30761580566058938</v>
      </c>
      <c r="AP10" s="20">
        <v>0.46695045462203372</v>
      </c>
      <c r="AQ10" s="20">
        <v>0.59513901511914202</v>
      </c>
      <c r="AS10" s="20">
        <v>0.51679222292829852</v>
      </c>
      <c r="AT10" s="20">
        <v>0.41079944320933798</v>
      </c>
    </row>
    <row r="11" spans="2:48" ht="19" customHeight="1" x14ac:dyDescent="0.35">
      <c r="B11" s="22" t="s">
        <v>130</v>
      </c>
      <c r="C11" s="20">
        <v>1.109727349355526E-2</v>
      </c>
      <c r="D11" s="20">
        <v>2.3387093880654509E-2</v>
      </c>
      <c r="E11" s="20">
        <v>2.1170388492079879E-2</v>
      </c>
      <c r="F11" s="20">
        <v>1.0631594410064589E-2</v>
      </c>
      <c r="G11" s="20">
        <v>4.8101047406591026E-3</v>
      </c>
      <c r="H11" s="20">
        <v>7.314598453606728E-3</v>
      </c>
      <c r="I11" s="20">
        <v>2.7510781750164069E-3</v>
      </c>
      <c r="K11" s="20">
        <v>1.225378776464519E-2</v>
      </c>
      <c r="L11" s="20">
        <v>1.0013094697778099E-2</v>
      </c>
      <c r="N11" s="20">
        <v>4.9874934690978109E-3</v>
      </c>
      <c r="O11" s="20">
        <v>0</v>
      </c>
      <c r="P11" s="20">
        <v>0</v>
      </c>
      <c r="Q11" s="20">
        <v>2.2697780214328809E-2</v>
      </c>
      <c r="R11" s="20">
        <v>1.255266594686387E-2</v>
      </c>
      <c r="S11" s="20">
        <v>0</v>
      </c>
      <c r="T11" s="20">
        <v>2.4043615399546019E-2</v>
      </c>
      <c r="U11" s="20">
        <v>1.868203545209263E-2</v>
      </c>
      <c r="V11" s="20">
        <v>1.9849834560312429E-2</v>
      </c>
      <c r="W11" s="20">
        <v>6.4266246518638274E-3</v>
      </c>
      <c r="X11" s="20">
        <v>0</v>
      </c>
      <c r="Y11" s="20">
        <v>1.534413565228241E-2</v>
      </c>
      <c r="AA11" s="20">
        <v>9.1593518657350787E-3</v>
      </c>
      <c r="AB11" s="20">
        <v>8.5301664463938113E-3</v>
      </c>
      <c r="AC11" s="20">
        <v>1.59366035597856E-2</v>
      </c>
      <c r="AD11" s="20">
        <v>1.166953922318445E-2</v>
      </c>
      <c r="AF11" s="20">
        <v>2.3808878950838598E-3</v>
      </c>
      <c r="AG11" s="20">
        <v>4.5181160057744363E-2</v>
      </c>
      <c r="AI11" s="20">
        <v>1.934220602874593E-2</v>
      </c>
      <c r="AJ11" s="20">
        <v>1.7047877775905319E-2</v>
      </c>
      <c r="AK11" s="20">
        <v>1.342736471431164E-2</v>
      </c>
      <c r="AL11" s="20">
        <v>4.7039116830019162E-3</v>
      </c>
      <c r="AM11" s="20">
        <v>3.8427176607804849E-3</v>
      </c>
      <c r="AN11" s="20">
        <v>1.6207492203292279E-2</v>
      </c>
      <c r="AO11" s="20">
        <v>5.8290275685797177E-3</v>
      </c>
      <c r="AP11" s="20">
        <v>5.1185183768844974E-3</v>
      </c>
      <c r="AQ11" s="20">
        <v>1.5056379663926259E-2</v>
      </c>
      <c r="AS11" s="20">
        <v>1.027626128226908E-2</v>
      </c>
      <c r="AT11" s="20">
        <v>2.6612101590500849E-2</v>
      </c>
    </row>
    <row r="12" spans="2:48" ht="19" customHeight="1" x14ac:dyDescent="0.35">
      <c r="B12" s="22" t="s">
        <v>131</v>
      </c>
      <c r="C12" s="20">
        <v>5.4798080292768392E-2</v>
      </c>
      <c r="D12" s="20">
        <v>0.1480533230667721</v>
      </c>
      <c r="E12" s="20">
        <v>0.1057491923656281</v>
      </c>
      <c r="F12" s="20">
        <v>5.4895536472919428E-2</v>
      </c>
      <c r="G12" s="20">
        <v>3.413833430851361E-2</v>
      </c>
      <c r="H12" s="20">
        <v>3.584128085722422E-3</v>
      </c>
      <c r="I12" s="20">
        <v>2.3394406361094602E-3</v>
      </c>
      <c r="K12" s="20">
        <v>5.5924865879230123E-2</v>
      </c>
      <c r="L12" s="20">
        <v>5.3920421227176843E-2</v>
      </c>
      <c r="N12" s="20">
        <v>1.490501577615946E-2</v>
      </c>
      <c r="O12" s="20">
        <v>1.4664967060337739E-2</v>
      </c>
      <c r="P12" s="20">
        <v>7.7123040061407551E-3</v>
      </c>
      <c r="Q12" s="20">
        <v>1.092273746560932E-2</v>
      </c>
      <c r="R12" s="20">
        <v>9.282943002863292E-2</v>
      </c>
      <c r="S12" s="20">
        <v>5.9751146797066793E-2</v>
      </c>
      <c r="T12" s="20">
        <v>4.6296086656395112E-2</v>
      </c>
      <c r="U12" s="20">
        <v>0.11985637575862949</v>
      </c>
      <c r="V12" s="20">
        <v>0.1130778724690109</v>
      </c>
      <c r="W12" s="20">
        <v>2.6104061085705739E-2</v>
      </c>
      <c r="X12" s="20">
        <v>5.4181478801790294E-3</v>
      </c>
      <c r="Y12" s="20">
        <v>3.8972980906256852E-2</v>
      </c>
      <c r="AA12" s="20">
        <v>5.799277075477318E-2</v>
      </c>
      <c r="AB12" s="20">
        <v>4.2921232788120489E-2</v>
      </c>
      <c r="AC12" s="20">
        <v>5.0172464982195963E-2</v>
      </c>
      <c r="AD12" s="20">
        <v>6.8141391877177812E-2</v>
      </c>
      <c r="AF12" s="20">
        <v>8.5709376896199348E-3</v>
      </c>
      <c r="AG12" s="20">
        <v>0.2354783374697893</v>
      </c>
      <c r="AI12" s="20">
        <v>2.513629751252271E-2</v>
      </c>
      <c r="AJ12" s="20">
        <v>8.8021203968246711E-2</v>
      </c>
      <c r="AK12" s="20">
        <v>4.1626304597594657E-2</v>
      </c>
      <c r="AL12" s="20">
        <v>0.14726988926601081</v>
      </c>
      <c r="AM12" s="20">
        <v>1.2768838264449019E-2</v>
      </c>
      <c r="AN12" s="20">
        <v>0</v>
      </c>
      <c r="AO12" s="20">
        <v>3.5291207603627653E-2</v>
      </c>
      <c r="AP12" s="20">
        <v>4.2856873321321938E-2</v>
      </c>
      <c r="AQ12" s="20">
        <v>8.2308859473975232E-2</v>
      </c>
      <c r="AS12" s="20">
        <v>5.3432732255860087E-2</v>
      </c>
      <c r="AT12" s="20">
        <v>8.0599328793018524E-2</v>
      </c>
    </row>
    <row r="13" spans="2:48" ht="19" customHeight="1" x14ac:dyDescent="0.35">
      <c r="B13" s="22" t="s">
        <v>132</v>
      </c>
      <c r="C13" s="20">
        <v>4.0601774306577446E-3</v>
      </c>
      <c r="D13" s="20">
        <v>9.0433837120668867E-3</v>
      </c>
      <c r="E13" s="20">
        <v>5.1205385350598506E-3</v>
      </c>
      <c r="F13" s="20">
        <v>3.0217619582782549E-3</v>
      </c>
      <c r="G13" s="20">
        <v>2.4921497414630632E-3</v>
      </c>
      <c r="H13" s="20">
        <v>7.033405468059549E-3</v>
      </c>
      <c r="I13" s="20">
        <v>0</v>
      </c>
      <c r="K13" s="20">
        <v>4.5598251289478108E-3</v>
      </c>
      <c r="L13" s="20">
        <v>3.588798920392401E-3</v>
      </c>
      <c r="N13" s="20">
        <v>0</v>
      </c>
      <c r="O13" s="20">
        <v>0</v>
      </c>
      <c r="P13" s="20">
        <v>8.591243386088682E-3</v>
      </c>
      <c r="Q13" s="20">
        <v>0</v>
      </c>
      <c r="R13" s="20">
        <v>4.5753124012341767E-3</v>
      </c>
      <c r="S13" s="20">
        <v>4.9827839437375822E-3</v>
      </c>
      <c r="T13" s="20">
        <v>5.8298696577855193E-3</v>
      </c>
      <c r="U13" s="20">
        <v>4.7306255198837997E-3</v>
      </c>
      <c r="V13" s="20">
        <v>1.0169425983613921E-2</v>
      </c>
      <c r="W13" s="20">
        <v>3.6050687439308018E-3</v>
      </c>
      <c r="X13" s="20">
        <v>0</v>
      </c>
      <c r="Y13" s="20">
        <v>0</v>
      </c>
      <c r="AA13" s="20">
        <v>3.0571849686166219E-3</v>
      </c>
      <c r="AB13" s="20">
        <v>5.3823664999572349E-3</v>
      </c>
      <c r="AC13" s="20">
        <v>0</v>
      </c>
      <c r="AD13" s="20">
        <v>7.3693413906806777E-3</v>
      </c>
      <c r="AF13" s="20">
        <v>4.0473276427795794E-3</v>
      </c>
      <c r="AG13" s="20">
        <v>4.1929948349654633E-3</v>
      </c>
      <c r="AI13" s="20">
        <v>3.4885324731390838E-3</v>
      </c>
      <c r="AJ13" s="20">
        <v>1.8228945068687E-3</v>
      </c>
      <c r="AK13" s="20">
        <v>6.3760063047993186E-3</v>
      </c>
      <c r="AL13" s="20">
        <v>5.0622072076636953E-3</v>
      </c>
      <c r="AM13" s="20">
        <v>3.805949937777589E-3</v>
      </c>
      <c r="AN13" s="20">
        <v>0</v>
      </c>
      <c r="AO13" s="20">
        <v>0</v>
      </c>
      <c r="AP13" s="20">
        <v>0</v>
      </c>
      <c r="AQ13" s="20">
        <v>2.253598653443244E-2</v>
      </c>
      <c r="AS13" s="20">
        <v>3.3118526540174692E-3</v>
      </c>
      <c r="AT13" s="20">
        <v>1.8201416879546111E-2</v>
      </c>
    </row>
    <row r="14" spans="2:48" ht="19" customHeight="1" x14ac:dyDescent="0.35">
      <c r="B14" s="22" t="s">
        <v>133</v>
      </c>
      <c r="C14" s="20">
        <v>6.4911858257780571E-3</v>
      </c>
      <c r="D14" s="20">
        <v>6.1076890537524542E-3</v>
      </c>
      <c r="E14" s="20">
        <v>7.9609774759169406E-3</v>
      </c>
      <c r="F14" s="20">
        <v>8.2880938992265802E-3</v>
      </c>
      <c r="G14" s="20">
        <v>7.4535860763380764E-3</v>
      </c>
      <c r="H14" s="20">
        <v>3.584128085722422E-3</v>
      </c>
      <c r="I14" s="20">
        <v>5.2652311303044881E-3</v>
      </c>
      <c r="K14" s="20">
        <v>5.4952355954087503E-3</v>
      </c>
      <c r="L14" s="20">
        <v>7.490021659816817E-3</v>
      </c>
      <c r="N14" s="20">
        <v>0</v>
      </c>
      <c r="O14" s="20">
        <v>0</v>
      </c>
      <c r="P14" s="20">
        <v>0</v>
      </c>
      <c r="Q14" s="20">
        <v>1.04127367714008E-2</v>
      </c>
      <c r="R14" s="20">
        <v>4.5753124012341767E-3</v>
      </c>
      <c r="S14" s="20">
        <v>0</v>
      </c>
      <c r="T14" s="20">
        <v>0</v>
      </c>
      <c r="U14" s="20">
        <v>3.021006111532977E-2</v>
      </c>
      <c r="V14" s="20">
        <v>3.9849356225344123E-3</v>
      </c>
      <c r="W14" s="20">
        <v>3.6998259735716672E-3</v>
      </c>
      <c r="X14" s="20">
        <v>6.294038653511789E-3</v>
      </c>
      <c r="Y14" s="20">
        <v>1.461385333161614E-2</v>
      </c>
      <c r="AA14" s="20">
        <v>3.171462419169927E-3</v>
      </c>
      <c r="AB14" s="20">
        <v>3.5424184746268659E-3</v>
      </c>
      <c r="AC14" s="20">
        <v>6.3549209055372901E-3</v>
      </c>
      <c r="AD14" s="20">
        <v>1.3303271494401371E-2</v>
      </c>
      <c r="AF14" s="20">
        <v>1.811289081187836E-3</v>
      </c>
      <c r="AG14" s="20">
        <v>2.4801978298945749E-2</v>
      </c>
      <c r="AI14" s="20">
        <v>6.428377379891906E-3</v>
      </c>
      <c r="AJ14" s="20">
        <v>8.0396001413580859E-3</v>
      </c>
      <c r="AK14" s="20">
        <v>0</v>
      </c>
      <c r="AL14" s="20">
        <v>9.8126841291178886E-3</v>
      </c>
      <c r="AM14" s="20">
        <v>0</v>
      </c>
      <c r="AN14" s="20">
        <v>0</v>
      </c>
      <c r="AO14" s="20">
        <v>1.2475516115443709E-2</v>
      </c>
      <c r="AP14" s="20">
        <v>5.0043612601718178E-3</v>
      </c>
      <c r="AQ14" s="20">
        <v>2.2133934656117321E-2</v>
      </c>
      <c r="AS14" s="20">
        <v>5.8675713711394406E-3</v>
      </c>
      <c r="AT14" s="20">
        <v>1.8275749964393781E-2</v>
      </c>
    </row>
    <row r="15" spans="2:48" ht="19" customHeight="1" x14ac:dyDescent="0.35">
      <c r="B15" s="22" t="s">
        <v>134</v>
      </c>
      <c r="C15" s="20">
        <v>0.37460606872282642</v>
      </c>
      <c r="D15" s="20">
        <v>0.44218577750587368</v>
      </c>
      <c r="E15" s="20">
        <v>0.33390101245064951</v>
      </c>
      <c r="F15" s="20">
        <v>0.41498930206885049</v>
      </c>
      <c r="G15" s="20">
        <v>0.40201188927006132</v>
      </c>
      <c r="H15" s="20">
        <v>0.33781837789727331</v>
      </c>
      <c r="I15" s="20">
        <v>0.33217134278659338</v>
      </c>
      <c r="K15" s="20">
        <v>0.38597962742547148</v>
      </c>
      <c r="L15" s="20">
        <v>0.36410711440975918</v>
      </c>
      <c r="N15" s="20">
        <v>0.39727063914257887</v>
      </c>
      <c r="O15" s="20">
        <v>0.14500855823599651</v>
      </c>
      <c r="P15" s="20">
        <v>0.52187913739567171</v>
      </c>
      <c r="Q15" s="20">
        <v>0.41236392419046669</v>
      </c>
      <c r="R15" s="20">
        <v>0.31215136840258673</v>
      </c>
      <c r="S15" s="20">
        <v>0.36395524138039143</v>
      </c>
      <c r="T15" s="20">
        <v>0.48747720842270909</v>
      </c>
      <c r="U15" s="20">
        <v>0.29552764995014019</v>
      </c>
      <c r="V15" s="20">
        <v>0.24219323937728651</v>
      </c>
      <c r="W15" s="20">
        <v>0.46172191349817798</v>
      </c>
      <c r="X15" s="20">
        <v>0.46199170229078912</v>
      </c>
      <c r="Y15" s="20">
        <v>0.40861971571063982</v>
      </c>
      <c r="AA15" s="20">
        <v>0.28680750604661892</v>
      </c>
      <c r="AB15" s="20">
        <v>0.40710016709334679</v>
      </c>
      <c r="AC15" s="20">
        <v>0.40898939182954108</v>
      </c>
      <c r="AD15" s="20">
        <v>0.40614392173956843</v>
      </c>
      <c r="AF15" s="20">
        <v>0.43604490976874588</v>
      </c>
      <c r="AG15" s="20">
        <v>0.13846079976504849</v>
      </c>
      <c r="AI15" s="20">
        <v>0.26861201941047741</v>
      </c>
      <c r="AJ15" s="20">
        <v>0.31516226728004137</v>
      </c>
      <c r="AK15" s="20">
        <v>0.43567277298859208</v>
      </c>
      <c r="AL15" s="20">
        <v>0.47705651729771997</v>
      </c>
      <c r="AM15" s="20">
        <v>0.40961126938226822</v>
      </c>
      <c r="AN15" s="20">
        <v>0.37122232273345768</v>
      </c>
      <c r="AO15" s="20">
        <v>0.55140972831792745</v>
      </c>
      <c r="AP15" s="20">
        <v>0.39315822361637809</v>
      </c>
      <c r="AQ15" s="20">
        <v>0.25754557202645179</v>
      </c>
      <c r="AS15" s="20">
        <v>0.37564901590315941</v>
      </c>
      <c r="AT15" s="20">
        <v>0.35489729217282612</v>
      </c>
    </row>
    <row r="16" spans="2:48" ht="19" customHeight="1" x14ac:dyDescent="0.35">
      <c r="B16" s="22" t="s">
        <v>135</v>
      </c>
      <c r="C16" s="20">
        <v>7.4336420207802619E-3</v>
      </c>
      <c r="D16" s="20">
        <v>9.7602975565754049E-3</v>
      </c>
      <c r="E16" s="20">
        <v>0</v>
      </c>
      <c r="F16" s="20">
        <v>2.7965052870227349E-3</v>
      </c>
      <c r="G16" s="20">
        <v>7.6194390694477188E-3</v>
      </c>
      <c r="H16" s="20">
        <v>1.12043332932232E-2</v>
      </c>
      <c r="I16" s="20">
        <v>1.2993932963710261E-2</v>
      </c>
      <c r="K16" s="20">
        <v>5.8198225593457144E-3</v>
      </c>
      <c r="L16" s="20">
        <v>8.0447630603192044E-3</v>
      </c>
      <c r="N16" s="20">
        <v>1.7514206264936761E-2</v>
      </c>
      <c r="O16" s="20">
        <v>0</v>
      </c>
      <c r="P16" s="20">
        <v>1.9574527493779831E-2</v>
      </c>
      <c r="Q16" s="20">
        <v>1.2439795713738291E-2</v>
      </c>
      <c r="R16" s="20">
        <v>9.6904418948683627E-3</v>
      </c>
      <c r="S16" s="20">
        <v>1.107363474332332E-2</v>
      </c>
      <c r="T16" s="20">
        <v>0</v>
      </c>
      <c r="U16" s="20">
        <v>5.0845490033235253E-3</v>
      </c>
      <c r="V16" s="20">
        <v>8.12948015034776E-3</v>
      </c>
      <c r="W16" s="20">
        <v>0</v>
      </c>
      <c r="X16" s="20">
        <v>0</v>
      </c>
      <c r="Y16" s="20">
        <v>9.2704525965448797E-3</v>
      </c>
      <c r="AA16" s="20">
        <v>0</v>
      </c>
      <c r="AB16" s="20">
        <v>1.081176239628436E-2</v>
      </c>
      <c r="AC16" s="20">
        <v>4.4557294987238264E-3</v>
      </c>
      <c r="AD16" s="20">
        <v>1.461087003123461E-2</v>
      </c>
      <c r="AF16" s="20">
        <v>7.4093785483910464E-3</v>
      </c>
      <c r="AG16" s="20">
        <v>7.6796765679149294E-3</v>
      </c>
      <c r="AI16" s="20">
        <v>0</v>
      </c>
      <c r="AJ16" s="20">
        <v>5.8592442814995359E-3</v>
      </c>
      <c r="AK16" s="20">
        <v>8.1173640527308025E-3</v>
      </c>
      <c r="AL16" s="20">
        <v>1.502694093288256E-2</v>
      </c>
      <c r="AM16" s="20">
        <v>8.6590226280888142E-3</v>
      </c>
      <c r="AN16" s="20">
        <v>0</v>
      </c>
      <c r="AO16" s="20">
        <v>2.2384147033127081E-2</v>
      </c>
      <c r="AP16" s="20">
        <v>6.4670624715681491E-3</v>
      </c>
      <c r="AQ16" s="20">
        <v>0</v>
      </c>
      <c r="AS16" s="20">
        <v>7.8270147887706549E-3</v>
      </c>
      <c r="AT16" s="20">
        <v>0</v>
      </c>
    </row>
    <row r="17" spans="2:46" ht="19" customHeight="1" x14ac:dyDescent="0.35">
      <c r="B17" s="22" t="s">
        <v>103</v>
      </c>
      <c r="C17" s="20">
        <v>3.0965120028222541E-2</v>
      </c>
      <c r="D17" s="20">
        <v>4.5724281928343012E-2</v>
      </c>
      <c r="E17" s="20">
        <v>3.264297756974005E-2</v>
      </c>
      <c r="F17" s="20">
        <v>2.8529188540529431E-2</v>
      </c>
      <c r="G17" s="20">
        <v>4.2198211920655128E-2</v>
      </c>
      <c r="H17" s="20">
        <v>2.7518485086500979E-2</v>
      </c>
      <c r="I17" s="20">
        <v>1.495666401427E-2</v>
      </c>
      <c r="K17" s="20">
        <v>2.6511929654366991E-2</v>
      </c>
      <c r="L17" s="20">
        <v>3.4323966091441761E-2</v>
      </c>
      <c r="N17" s="20">
        <v>4.9887200771881052E-3</v>
      </c>
      <c r="O17" s="20">
        <v>3.2782370488079152E-2</v>
      </c>
      <c r="P17" s="20">
        <v>1.8380639198687189E-2</v>
      </c>
      <c r="Q17" s="20">
        <v>2.2129771613681661E-2</v>
      </c>
      <c r="R17" s="20">
        <v>4.8340988936147231E-2</v>
      </c>
      <c r="S17" s="20">
        <v>4.8866701065718082E-2</v>
      </c>
      <c r="T17" s="20">
        <v>2.518088859806861E-2</v>
      </c>
      <c r="U17" s="20">
        <v>3.0246580152724929E-2</v>
      </c>
      <c r="V17" s="20">
        <v>3.4578317022778249E-2</v>
      </c>
      <c r="W17" s="20">
        <v>4.0638410758858018E-2</v>
      </c>
      <c r="X17" s="20">
        <v>2.6097415614196151E-2</v>
      </c>
      <c r="Y17" s="20">
        <v>1.991542511971019E-2</v>
      </c>
      <c r="AA17" s="20">
        <v>1.7998212207086039E-2</v>
      </c>
      <c r="AB17" s="20">
        <v>1.6677101185159499E-2</v>
      </c>
      <c r="AC17" s="20">
        <v>3.5342504878170117E-2</v>
      </c>
      <c r="AD17" s="20">
        <v>5.534324053476064E-2</v>
      </c>
      <c r="AF17" s="20">
        <v>3.085464157477975E-2</v>
      </c>
      <c r="AG17" s="20">
        <v>2.535623106145966E-2</v>
      </c>
      <c r="AI17" s="20">
        <v>1.7214323591765369E-2</v>
      </c>
      <c r="AJ17" s="20">
        <v>3.0997645973070191E-2</v>
      </c>
      <c r="AK17" s="20">
        <v>1.0576786345528061E-2</v>
      </c>
      <c r="AL17" s="20">
        <v>2.477011232025492E-2</v>
      </c>
      <c r="AM17" s="20">
        <v>2.1186893485251389E-2</v>
      </c>
      <c r="AN17" s="20">
        <v>0</v>
      </c>
      <c r="AO17" s="20">
        <v>6.4994567700705053E-2</v>
      </c>
      <c r="AP17" s="20">
        <v>8.0444506331641602E-2</v>
      </c>
      <c r="AQ17" s="20">
        <v>2.9512290210111491E-2</v>
      </c>
      <c r="AS17" s="20">
        <v>2.780859090163413E-2</v>
      </c>
      <c r="AT17" s="20">
        <v>9.0614667390376283E-2</v>
      </c>
    </row>
    <row r="19" spans="2:46" x14ac:dyDescent="0.35">
      <c r="B19" t="s">
        <v>409</v>
      </c>
    </row>
    <row r="20" spans="2:46" x14ac:dyDescent="0.35">
      <c r="B20" t="s">
        <v>9</v>
      </c>
    </row>
    <row r="22" spans="2:46" x14ac:dyDescent="0.35">
      <c r="B22"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136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137</v>
      </c>
      <c r="C9" s="20">
        <v>0.38023268633154023</v>
      </c>
      <c r="D9" s="20">
        <v>0.80684309729343151</v>
      </c>
      <c r="E9" s="20">
        <v>0.39586605162766869</v>
      </c>
      <c r="F9" s="20">
        <v>0.30042952386253641</v>
      </c>
      <c r="G9" s="20">
        <v>0.33243002299905172</v>
      </c>
      <c r="H9" s="20">
        <v>0.3009970384523295</v>
      </c>
      <c r="I9" s="20">
        <v>0.23983532387352691</v>
      </c>
      <c r="K9" s="20">
        <v>0.4175023738145261</v>
      </c>
      <c r="L9" s="20">
        <v>0.34132439367741191</v>
      </c>
      <c r="N9" s="20">
        <v>0.33292570097950852</v>
      </c>
      <c r="O9" s="20">
        <v>0.35077142954580659</v>
      </c>
      <c r="P9" s="20">
        <v>0.33279227792675542</v>
      </c>
      <c r="Q9" s="20">
        <v>0.33027079005733362</v>
      </c>
      <c r="R9" s="20">
        <v>0.3762417429159296</v>
      </c>
      <c r="S9" s="20">
        <v>0.35915526977489293</v>
      </c>
      <c r="T9" s="20">
        <v>0.35721844115057061</v>
      </c>
      <c r="U9" s="20">
        <v>0.3846776500021909</v>
      </c>
      <c r="V9" s="20">
        <v>0.48211021200842302</v>
      </c>
      <c r="W9" s="20">
        <v>0.3847038666452568</v>
      </c>
      <c r="X9" s="20">
        <v>0.40353180876375128</v>
      </c>
      <c r="Y9" s="20">
        <v>0.33740020872738319</v>
      </c>
      <c r="AA9" s="20">
        <v>0.27589697755674408</v>
      </c>
      <c r="AB9" s="20">
        <v>0.36529847311852442</v>
      </c>
      <c r="AC9" s="20">
        <v>0.42006245335458559</v>
      </c>
      <c r="AD9" s="20">
        <v>0.47496261828351222</v>
      </c>
      <c r="AF9" s="20">
        <v>0.37075891410851758</v>
      </c>
      <c r="AG9" s="20">
        <v>0.41531514870113923</v>
      </c>
      <c r="AI9" s="20">
        <v>0.32372001731409189</v>
      </c>
      <c r="AJ9" s="20">
        <v>0.34751786187408629</v>
      </c>
      <c r="AK9" s="20">
        <v>0.32227428434316802</v>
      </c>
      <c r="AL9" s="20">
        <v>0.58299977592486196</v>
      </c>
      <c r="AM9" s="20">
        <v>0.38450893825166538</v>
      </c>
      <c r="AN9" s="20">
        <v>0.28633951730233331</v>
      </c>
      <c r="AO9" s="20">
        <v>0.47307201831256179</v>
      </c>
      <c r="AP9" s="20">
        <v>0.30569787766734108</v>
      </c>
      <c r="AQ9" s="20">
        <v>0.40008803798263193</v>
      </c>
      <c r="AS9" s="20">
        <v>0.37667911345365029</v>
      </c>
      <c r="AT9" s="20">
        <v>0.44738524700303117</v>
      </c>
    </row>
    <row r="10" spans="2:48" ht="32" customHeight="1" x14ac:dyDescent="0.35">
      <c r="B10" s="22" t="s">
        <v>138</v>
      </c>
      <c r="C10" s="20">
        <v>0.1083116603557903</v>
      </c>
      <c r="D10" s="20">
        <v>0.1015665104663466</v>
      </c>
      <c r="E10" s="20">
        <v>0.33248628117204582</v>
      </c>
      <c r="F10" s="20">
        <v>0.1838379052936602</v>
      </c>
      <c r="G10" s="20">
        <v>2.5612503056538571E-2</v>
      </c>
      <c r="H10" s="20">
        <v>1.0383604358080979E-2</v>
      </c>
      <c r="I10" s="20">
        <v>2.4807267526828799E-3</v>
      </c>
      <c r="K10" s="20">
        <v>0.1066708768787463</v>
      </c>
      <c r="L10" s="20">
        <v>0.110353674440826</v>
      </c>
      <c r="N10" s="20">
        <v>7.4677104990530901E-2</v>
      </c>
      <c r="O10" s="20">
        <v>0.1095043821052154</v>
      </c>
      <c r="P10" s="20">
        <v>8.7205805675455841E-2</v>
      </c>
      <c r="Q10" s="20">
        <v>9.5052445410136646E-2</v>
      </c>
      <c r="R10" s="20">
        <v>9.9787592382091658E-2</v>
      </c>
      <c r="S10" s="20">
        <v>0.1068911679435762</v>
      </c>
      <c r="T10" s="20">
        <v>0.1084295856269526</v>
      </c>
      <c r="U10" s="20">
        <v>0.12981348595444819</v>
      </c>
      <c r="V10" s="20">
        <v>0.15721131648485029</v>
      </c>
      <c r="W10" s="20">
        <v>0.1157230148283061</v>
      </c>
      <c r="X10" s="20">
        <v>7.1278350552638411E-2</v>
      </c>
      <c r="Y10" s="20">
        <v>9.5329660214134873E-2</v>
      </c>
      <c r="AA10" s="20">
        <v>0.16672261754975609</v>
      </c>
      <c r="AB10" s="20">
        <v>8.380451815578234E-2</v>
      </c>
      <c r="AC10" s="20">
        <v>0.1037514176753539</v>
      </c>
      <c r="AD10" s="20">
        <v>7.3131967601287706E-2</v>
      </c>
      <c r="AF10" s="20">
        <v>8.5642049484208463E-2</v>
      </c>
      <c r="AG10" s="20">
        <v>0.19431151136430999</v>
      </c>
      <c r="AI10" s="20">
        <v>8.774143354948935E-2</v>
      </c>
      <c r="AJ10" s="20">
        <v>0.1661232742947848</v>
      </c>
      <c r="AK10" s="20">
        <v>8.3000707644136765E-2</v>
      </c>
      <c r="AL10" s="20">
        <v>0.1140829222220671</v>
      </c>
      <c r="AM10" s="20">
        <v>6.9317104864835236E-2</v>
      </c>
      <c r="AN10" s="20">
        <v>4.8112688190323959E-2</v>
      </c>
      <c r="AO10" s="20">
        <v>9.0301095038487905E-2</v>
      </c>
      <c r="AP10" s="20">
        <v>0.114372400309556</v>
      </c>
      <c r="AQ10" s="20">
        <v>0.13056063195942411</v>
      </c>
      <c r="AS10" s="20">
        <v>0.1072908100788009</v>
      </c>
      <c r="AT10" s="20">
        <v>0.1276028674078718</v>
      </c>
    </row>
    <row r="11" spans="2:48" ht="32" customHeight="1" x14ac:dyDescent="0.35">
      <c r="B11" s="22" t="s">
        <v>139</v>
      </c>
      <c r="C11" s="20">
        <v>0.14703330392961361</v>
      </c>
      <c r="D11" s="20">
        <v>6.4135733641595305E-2</v>
      </c>
      <c r="E11" s="20">
        <v>0.31149248688981063</v>
      </c>
      <c r="F11" s="20">
        <v>0.33002874209599442</v>
      </c>
      <c r="G11" s="20">
        <v>0.14479198019810491</v>
      </c>
      <c r="H11" s="20">
        <v>2.7241879040591142E-2</v>
      </c>
      <c r="I11" s="20">
        <v>2.5014661151901451E-3</v>
      </c>
      <c r="K11" s="20">
        <v>0.14761590814530509</v>
      </c>
      <c r="L11" s="20">
        <v>0.14706161327853409</v>
      </c>
      <c r="N11" s="20">
        <v>0.1193042213594958</v>
      </c>
      <c r="O11" s="20">
        <v>0.13841141642948621</v>
      </c>
      <c r="P11" s="20">
        <v>0.18055847622981569</v>
      </c>
      <c r="Q11" s="20">
        <v>0.13741238262072161</v>
      </c>
      <c r="R11" s="20">
        <v>0.1525566496493011</v>
      </c>
      <c r="S11" s="20">
        <v>0.18183849120670131</v>
      </c>
      <c r="T11" s="20">
        <v>0.13077211579049591</v>
      </c>
      <c r="U11" s="20">
        <v>0.12917230395155169</v>
      </c>
      <c r="V11" s="20">
        <v>0.1844648920021057</v>
      </c>
      <c r="W11" s="20">
        <v>0.1203947732815283</v>
      </c>
      <c r="X11" s="20">
        <v>0.1143261476022923</v>
      </c>
      <c r="Y11" s="20">
        <v>0.1653501022148301</v>
      </c>
      <c r="AA11" s="20">
        <v>0.2450017432150397</v>
      </c>
      <c r="AB11" s="20">
        <v>0.13034000568087981</v>
      </c>
      <c r="AC11" s="20">
        <v>0.1131062322317372</v>
      </c>
      <c r="AD11" s="20">
        <v>8.9548651707241092E-2</v>
      </c>
      <c r="AF11" s="20">
        <v>0.1208773530564531</v>
      </c>
      <c r="AG11" s="20">
        <v>0.2473064889810595</v>
      </c>
      <c r="AI11" s="20">
        <v>0.16615047415580839</v>
      </c>
      <c r="AJ11" s="20">
        <v>0.20918253178493759</v>
      </c>
      <c r="AK11" s="20">
        <v>0.1212510725740763</v>
      </c>
      <c r="AL11" s="20">
        <v>0.1251107911091337</v>
      </c>
      <c r="AM11" s="20">
        <v>0.1068553382689318</v>
      </c>
      <c r="AN11" s="20">
        <v>0.22604770576729871</v>
      </c>
      <c r="AO11" s="20">
        <v>0.1074575262103476</v>
      </c>
      <c r="AP11" s="20">
        <v>0.1097016727641246</v>
      </c>
      <c r="AQ11" s="20">
        <v>0.13577982104887271</v>
      </c>
      <c r="AS11" s="20">
        <v>0.14967751692384831</v>
      </c>
      <c r="AT11" s="20">
        <v>9.7065094573759128E-2</v>
      </c>
    </row>
    <row r="12" spans="2:48" ht="32" customHeight="1" x14ac:dyDescent="0.35">
      <c r="B12" s="22" t="s">
        <v>140</v>
      </c>
      <c r="C12" s="20">
        <v>0.1372667028872343</v>
      </c>
      <c r="D12" s="20">
        <v>2.6049697223857211E-2</v>
      </c>
      <c r="E12" s="20">
        <v>0.1101954007434436</v>
      </c>
      <c r="F12" s="20">
        <v>0.31891620596227399</v>
      </c>
      <c r="G12" s="20">
        <v>0.27123257266011219</v>
      </c>
      <c r="H12" s="20">
        <v>7.7497720537556603E-2</v>
      </c>
      <c r="I12" s="20">
        <v>1.7289394237910961E-2</v>
      </c>
      <c r="K12" s="20">
        <v>0.13519028216103571</v>
      </c>
      <c r="L12" s="20">
        <v>0.13985168611692039</v>
      </c>
      <c r="N12" s="20">
        <v>0.15764178495219419</v>
      </c>
      <c r="O12" s="20">
        <v>0.14910913300023479</v>
      </c>
      <c r="P12" s="20">
        <v>0.13238199069837359</v>
      </c>
      <c r="Q12" s="20">
        <v>0.193013747662546</v>
      </c>
      <c r="R12" s="20">
        <v>0.13897264585556471</v>
      </c>
      <c r="S12" s="20">
        <v>0.1503692068848024</v>
      </c>
      <c r="T12" s="20">
        <v>0.1509446350407273</v>
      </c>
      <c r="U12" s="20">
        <v>0.15244643727093879</v>
      </c>
      <c r="V12" s="20">
        <v>0.10009177861123179</v>
      </c>
      <c r="W12" s="20">
        <v>0.1249632045644325</v>
      </c>
      <c r="X12" s="20">
        <v>0.13170170848709739</v>
      </c>
      <c r="Y12" s="20">
        <v>0.13190781022687659</v>
      </c>
      <c r="AA12" s="20">
        <v>0.17481807268070229</v>
      </c>
      <c r="AB12" s="20">
        <v>0.13736018923678911</v>
      </c>
      <c r="AC12" s="20">
        <v>0.12679865222219611</v>
      </c>
      <c r="AD12" s="20">
        <v>0.105955999613775</v>
      </c>
      <c r="AF12" s="20">
        <v>0.12783265780725669</v>
      </c>
      <c r="AG12" s="20">
        <v>0.1767144628769198</v>
      </c>
      <c r="AI12" s="20">
        <v>0.15091020046252929</v>
      </c>
      <c r="AJ12" s="20">
        <v>0.13701553399672919</v>
      </c>
      <c r="AK12" s="20">
        <v>0.1579100105477311</v>
      </c>
      <c r="AL12" s="20">
        <v>8.8497341979251853E-2</v>
      </c>
      <c r="AM12" s="20">
        <v>0.13035817307073569</v>
      </c>
      <c r="AN12" s="20">
        <v>0.17459331265267219</v>
      </c>
      <c r="AO12" s="20">
        <v>0.12588115526849561</v>
      </c>
      <c r="AP12" s="20">
        <v>0.15207624790683519</v>
      </c>
      <c r="AQ12" s="20">
        <v>0.15962856485121429</v>
      </c>
      <c r="AS12" s="20">
        <v>0.13844164974028139</v>
      </c>
      <c r="AT12" s="20">
        <v>0.11506350274296751</v>
      </c>
    </row>
    <row r="13" spans="2:48" ht="32" customHeight="1" x14ac:dyDescent="0.35">
      <c r="B13" s="22" t="s">
        <v>141</v>
      </c>
      <c r="C13" s="20">
        <v>5.9513742211081702E-2</v>
      </c>
      <c r="D13" s="20">
        <v>2.133669945718409E-2</v>
      </c>
      <c r="E13" s="20">
        <v>1.809512979674999E-2</v>
      </c>
      <c r="F13" s="20">
        <v>0.11431207921294211</v>
      </c>
      <c r="G13" s="20">
        <v>0.14761046289980681</v>
      </c>
      <c r="H13" s="20">
        <v>4.8800147442786747E-2</v>
      </c>
      <c r="I13" s="20">
        <v>9.8097548054795914E-3</v>
      </c>
      <c r="K13" s="20">
        <v>5.1177932573202377E-2</v>
      </c>
      <c r="L13" s="20">
        <v>6.7894760193222811E-2</v>
      </c>
      <c r="N13" s="20">
        <v>6.5754904027651384E-2</v>
      </c>
      <c r="O13" s="20">
        <v>2.8039675217923211E-2</v>
      </c>
      <c r="P13" s="20">
        <v>7.2412624836833486E-2</v>
      </c>
      <c r="Q13" s="20">
        <v>5.2642980442156893E-2</v>
      </c>
      <c r="R13" s="20">
        <v>8.5941519700894947E-2</v>
      </c>
      <c r="S13" s="20">
        <v>4.7451455612036751E-2</v>
      </c>
      <c r="T13" s="20">
        <v>3.9997867002883783E-2</v>
      </c>
      <c r="U13" s="20">
        <v>9.5656279959239518E-2</v>
      </c>
      <c r="V13" s="20">
        <v>3.8879050118641588E-2</v>
      </c>
      <c r="W13" s="20">
        <v>6.8868857354978316E-2</v>
      </c>
      <c r="X13" s="20">
        <v>3.8475416930124413E-2</v>
      </c>
      <c r="Y13" s="20">
        <v>5.4319682159958471E-2</v>
      </c>
      <c r="AA13" s="20">
        <v>5.5748281767457109E-2</v>
      </c>
      <c r="AB13" s="20">
        <v>5.8215382696748662E-2</v>
      </c>
      <c r="AC13" s="20">
        <v>6.92923786659813E-2</v>
      </c>
      <c r="AD13" s="20">
        <v>5.512964191956473E-2</v>
      </c>
      <c r="AF13" s="20">
        <v>5.8428169506617507E-2</v>
      </c>
      <c r="AG13" s="20">
        <v>6.2617553703288101E-2</v>
      </c>
      <c r="AI13" s="20">
        <v>4.1202760990329497E-2</v>
      </c>
      <c r="AJ13" s="20">
        <v>7.1594082812821591E-2</v>
      </c>
      <c r="AK13" s="20">
        <v>6.6365242748201048E-2</v>
      </c>
      <c r="AL13" s="20">
        <v>5.7420230105905093E-2</v>
      </c>
      <c r="AM13" s="20">
        <v>5.9014954093618309E-2</v>
      </c>
      <c r="AN13" s="20">
        <v>8.8494375836092015E-2</v>
      </c>
      <c r="AO13" s="20">
        <v>5.5354898728298928E-2</v>
      </c>
      <c r="AP13" s="20">
        <v>4.5680427947174508E-2</v>
      </c>
      <c r="AQ13" s="20">
        <v>6.4011801594477002E-2</v>
      </c>
      <c r="AS13" s="20">
        <v>6.068175276928979E-2</v>
      </c>
      <c r="AT13" s="20">
        <v>3.7441618585018141E-2</v>
      </c>
    </row>
    <row r="14" spans="2:48" ht="32" customHeight="1" x14ac:dyDescent="0.35">
      <c r="B14" s="22" t="s">
        <v>142</v>
      </c>
      <c r="C14" s="20">
        <v>0.31205698180820041</v>
      </c>
      <c r="D14" s="20">
        <v>2.962621398973788E-3</v>
      </c>
      <c r="E14" s="20">
        <v>2.5746184286507892E-3</v>
      </c>
      <c r="F14" s="20">
        <v>6.4335625342854821E-2</v>
      </c>
      <c r="G14" s="20">
        <v>0.35942542174147291</v>
      </c>
      <c r="H14" s="20">
        <v>0.59727961736841906</v>
      </c>
      <c r="I14" s="20">
        <v>0.74054380204524084</v>
      </c>
      <c r="K14" s="20">
        <v>0.2653248275889506</v>
      </c>
      <c r="L14" s="20">
        <v>0.35895490042842859</v>
      </c>
      <c r="N14" s="20">
        <v>0.37990496410034802</v>
      </c>
      <c r="O14" s="20">
        <v>0.31954577904270298</v>
      </c>
      <c r="P14" s="20">
        <v>0.36993600929515158</v>
      </c>
      <c r="Q14" s="20">
        <v>0.33918922570912979</v>
      </c>
      <c r="R14" s="20">
        <v>0.30440278393910958</v>
      </c>
      <c r="S14" s="20">
        <v>0.3505498629792615</v>
      </c>
      <c r="T14" s="20">
        <v>0.33030541374811401</v>
      </c>
      <c r="U14" s="20">
        <v>0.28567321894428949</v>
      </c>
      <c r="V14" s="20">
        <v>0.1583470583051674</v>
      </c>
      <c r="W14" s="20">
        <v>0.32834669447664611</v>
      </c>
      <c r="X14" s="20">
        <v>0.36155222332041942</v>
      </c>
      <c r="Y14" s="20">
        <v>0.35628426642375882</v>
      </c>
      <c r="AA14" s="20">
        <v>0.3018663208464154</v>
      </c>
      <c r="AB14" s="20">
        <v>0.35377009645677249</v>
      </c>
      <c r="AC14" s="20">
        <v>0.28490200657622589</v>
      </c>
      <c r="AD14" s="20">
        <v>0.3022299914689841</v>
      </c>
      <c r="AF14" s="20">
        <v>0.3682445463222726</v>
      </c>
      <c r="AG14" s="20">
        <v>9.7956801244760139E-2</v>
      </c>
      <c r="AI14" s="20">
        <v>0.3667733046977375</v>
      </c>
      <c r="AJ14" s="20">
        <v>0.26626101233075578</v>
      </c>
      <c r="AK14" s="20">
        <v>0.39101322509096231</v>
      </c>
      <c r="AL14" s="20">
        <v>0.1201241881765219</v>
      </c>
      <c r="AM14" s="20">
        <v>0.37847331434372361</v>
      </c>
      <c r="AN14" s="20">
        <v>0.35151937983193449</v>
      </c>
      <c r="AO14" s="20">
        <v>0.29276074224452148</v>
      </c>
      <c r="AP14" s="20">
        <v>0.37715158864346932</v>
      </c>
      <c r="AQ14" s="20">
        <v>0.25432108604099402</v>
      </c>
      <c r="AS14" s="20">
        <v>0.31458434903002469</v>
      </c>
      <c r="AT14" s="20">
        <v>0.26429682983307778</v>
      </c>
    </row>
    <row r="15" spans="2:48" ht="19" customHeight="1" x14ac:dyDescent="0.35">
      <c r="B15" s="22" t="s">
        <v>143</v>
      </c>
      <c r="C15" s="20">
        <v>8.9080257569438687E-3</v>
      </c>
      <c r="D15" s="20">
        <v>9.1855719479482234E-3</v>
      </c>
      <c r="E15" s="20">
        <v>1.6263161281372989E-2</v>
      </c>
      <c r="F15" s="20">
        <v>1.7207802955474499E-2</v>
      </c>
      <c r="G15" s="20">
        <v>8.3223463506054522E-3</v>
      </c>
      <c r="H15" s="20">
        <v>0</v>
      </c>
      <c r="I15" s="20">
        <v>2.4666436813500859E-3</v>
      </c>
      <c r="K15" s="20">
        <v>9.5791265131504304E-3</v>
      </c>
      <c r="L15" s="20">
        <v>8.288925669817683E-3</v>
      </c>
      <c r="N15" s="20">
        <v>1.088969349354597E-2</v>
      </c>
      <c r="O15" s="20">
        <v>1.4664967060337739E-2</v>
      </c>
      <c r="P15" s="20">
        <v>0</v>
      </c>
      <c r="Q15" s="20">
        <v>2.316110181544967E-2</v>
      </c>
      <c r="R15" s="20">
        <v>1.2641052124402599E-2</v>
      </c>
      <c r="S15" s="20">
        <v>0</v>
      </c>
      <c r="T15" s="20">
        <v>1.9374648248246099E-2</v>
      </c>
      <c r="U15" s="20">
        <v>5.3995178940731969E-3</v>
      </c>
      <c r="V15" s="20">
        <v>1.313773366140099E-2</v>
      </c>
      <c r="W15" s="20">
        <v>7.5252529267299043E-3</v>
      </c>
      <c r="X15" s="20">
        <v>6.4150512149423683E-3</v>
      </c>
      <c r="Y15" s="20">
        <v>0</v>
      </c>
      <c r="AA15" s="20">
        <v>1.637354627048635E-3</v>
      </c>
      <c r="AB15" s="20">
        <v>1.5757260434176041E-3</v>
      </c>
      <c r="AC15" s="20">
        <v>1.5187980298505431E-2</v>
      </c>
      <c r="AD15" s="20">
        <v>1.89081560355925E-2</v>
      </c>
      <c r="AF15" s="20">
        <v>5.3588393564228494E-3</v>
      </c>
      <c r="AG15" s="20">
        <v>2.287611891252227E-2</v>
      </c>
      <c r="AI15" s="20">
        <v>0</v>
      </c>
      <c r="AJ15" s="20">
        <v>3.8685956468633952E-3</v>
      </c>
      <c r="AK15" s="20">
        <v>7.2765815852309356E-3</v>
      </c>
      <c r="AL15" s="20">
        <v>4.410210244550899E-3</v>
      </c>
      <c r="AM15" s="20">
        <v>6.5821800532121066E-3</v>
      </c>
      <c r="AN15" s="20">
        <v>1.7501865559405461E-2</v>
      </c>
      <c r="AO15" s="20">
        <v>3.0731438651057489E-2</v>
      </c>
      <c r="AP15" s="20">
        <v>2.1512997260789282E-2</v>
      </c>
      <c r="AQ15" s="20">
        <v>1.5775033462923041E-2</v>
      </c>
      <c r="AS15" s="20">
        <v>7.0315168527390727E-3</v>
      </c>
      <c r="AT15" s="20">
        <v>4.4368780994087718E-2</v>
      </c>
    </row>
    <row r="17" spans="2:2" x14ac:dyDescent="0.35">
      <c r="B17" t="s">
        <v>409</v>
      </c>
    </row>
    <row r="18" spans="2:2" x14ac:dyDescent="0.35">
      <c r="B18"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144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46" customHeight="1" x14ac:dyDescent="0.35">
      <c r="B9" s="22" t="s">
        <v>145</v>
      </c>
      <c r="C9" s="20">
        <v>0.27449587891832777</v>
      </c>
      <c r="D9" s="20">
        <v>0.20373170317100811</v>
      </c>
      <c r="E9" s="20">
        <v>0.16036191664937091</v>
      </c>
      <c r="F9" s="20">
        <v>0.26643974004017518</v>
      </c>
      <c r="G9" s="20">
        <v>0.30413201766226522</v>
      </c>
      <c r="H9" s="20">
        <v>0.35319774770956602</v>
      </c>
      <c r="I9" s="20">
        <v>0.3439113581292782</v>
      </c>
      <c r="K9" s="20">
        <v>0.27270214552565958</v>
      </c>
      <c r="L9" s="20">
        <v>0.27644721140958822</v>
      </c>
      <c r="N9" s="20">
        <v>0.25644398629178922</v>
      </c>
      <c r="O9" s="20">
        <v>0.25414692554192631</v>
      </c>
      <c r="P9" s="20">
        <v>0.34361660936303512</v>
      </c>
      <c r="Q9" s="20">
        <v>0.30779754093062017</v>
      </c>
      <c r="R9" s="20">
        <v>0.30153143165554508</v>
      </c>
      <c r="S9" s="20">
        <v>0.29052718715332138</v>
      </c>
      <c r="T9" s="20">
        <v>0.32668718849743972</v>
      </c>
      <c r="U9" s="20">
        <v>0.30724262254424578</v>
      </c>
      <c r="V9" s="20">
        <v>0.16731556614734089</v>
      </c>
      <c r="W9" s="20">
        <v>0.2650005952002219</v>
      </c>
      <c r="X9" s="20">
        <v>0.33052218406461581</v>
      </c>
      <c r="Y9" s="20">
        <v>0.25597460701829589</v>
      </c>
      <c r="AA9" s="20">
        <v>8.9542193199875303E-2</v>
      </c>
      <c r="AB9" s="20">
        <v>0.23303974562224331</v>
      </c>
      <c r="AC9" s="20">
        <v>0.33391468894198129</v>
      </c>
      <c r="AD9" s="20">
        <v>0.46506635272893299</v>
      </c>
      <c r="AF9" s="20">
        <v>0.31251549435420212</v>
      </c>
      <c r="AG9" s="20">
        <v>0.12738301276915739</v>
      </c>
      <c r="AI9" s="20">
        <v>0.24506951282157341</v>
      </c>
      <c r="AJ9" s="20">
        <v>0.17717347475060849</v>
      </c>
      <c r="AK9" s="20">
        <v>0.2127803491919891</v>
      </c>
      <c r="AL9" s="20">
        <v>0.1702345211545688</v>
      </c>
      <c r="AM9" s="20">
        <v>0.3881374308606671</v>
      </c>
      <c r="AN9" s="20">
        <v>0.20094329883374959</v>
      </c>
      <c r="AO9" s="20">
        <v>0.47348029691553611</v>
      </c>
      <c r="AP9" s="20">
        <v>0.32204233331962112</v>
      </c>
      <c r="AQ9" s="20">
        <v>0.2508116440296313</v>
      </c>
      <c r="AS9" s="20">
        <v>0.27292581872085891</v>
      </c>
      <c r="AT9" s="20">
        <v>0.30416561309612677</v>
      </c>
    </row>
    <row r="10" spans="2:48" ht="46" customHeight="1" x14ac:dyDescent="0.35">
      <c r="B10" s="22" t="s">
        <v>146</v>
      </c>
      <c r="C10" s="20">
        <v>0.2326257678031694</v>
      </c>
      <c r="D10" s="20">
        <v>0.40164193039615859</v>
      </c>
      <c r="E10" s="20">
        <v>0.18911104980157251</v>
      </c>
      <c r="F10" s="20">
        <v>0.16217849961269021</v>
      </c>
      <c r="G10" s="20">
        <v>0.2417449108162423</v>
      </c>
      <c r="H10" s="20">
        <v>0.24173499694877851</v>
      </c>
      <c r="I10" s="20">
        <v>0.1989437404758331</v>
      </c>
      <c r="K10" s="20">
        <v>0.24024578266489749</v>
      </c>
      <c r="L10" s="20">
        <v>0.22402022535331739</v>
      </c>
      <c r="N10" s="20">
        <v>0.23242724295603789</v>
      </c>
      <c r="O10" s="20">
        <v>0.23160282202515889</v>
      </c>
      <c r="P10" s="20">
        <v>0.2505696987346272</v>
      </c>
      <c r="Q10" s="20">
        <v>0.19856468348931541</v>
      </c>
      <c r="R10" s="20">
        <v>0.23111121390306419</v>
      </c>
      <c r="S10" s="20">
        <v>0.2146481244780804</v>
      </c>
      <c r="T10" s="20">
        <v>0.2471242860302541</v>
      </c>
      <c r="U10" s="20">
        <v>0.24420900155953729</v>
      </c>
      <c r="V10" s="20">
        <v>0.2005305369101916</v>
      </c>
      <c r="W10" s="20">
        <v>0.25976952947165599</v>
      </c>
      <c r="X10" s="20">
        <v>0.20475367250888341</v>
      </c>
      <c r="Y10" s="20">
        <v>0.26866518880752449</v>
      </c>
      <c r="AA10" s="20">
        <v>0.17210992784802159</v>
      </c>
      <c r="AB10" s="20">
        <v>0.26805662392891111</v>
      </c>
      <c r="AC10" s="20">
        <v>0.29052873030589538</v>
      </c>
      <c r="AD10" s="20">
        <v>0.21158564421086529</v>
      </c>
      <c r="AF10" s="20">
        <v>0.23582380017198271</v>
      </c>
      <c r="AG10" s="20">
        <v>0.2228919554233767</v>
      </c>
      <c r="AI10" s="20">
        <v>0.219407616982771</v>
      </c>
      <c r="AJ10" s="20">
        <v>0.20189220274187239</v>
      </c>
      <c r="AK10" s="20">
        <v>0.21191454763063311</v>
      </c>
      <c r="AL10" s="20">
        <v>0.33624416118327077</v>
      </c>
      <c r="AM10" s="20">
        <v>0.24557577229038149</v>
      </c>
      <c r="AN10" s="20">
        <v>0.21755838497794469</v>
      </c>
      <c r="AO10" s="20">
        <v>0.25016483297066688</v>
      </c>
      <c r="AP10" s="20">
        <v>0.1942592924790095</v>
      </c>
      <c r="AQ10" s="20">
        <v>0.23674580723147001</v>
      </c>
      <c r="AS10" s="20">
        <v>0.2315362679726384</v>
      </c>
      <c r="AT10" s="20">
        <v>0.25321425887550142</v>
      </c>
    </row>
    <row r="11" spans="2:48" ht="46" customHeight="1" x14ac:dyDescent="0.35">
      <c r="B11" s="22" t="s">
        <v>147</v>
      </c>
      <c r="C11" s="20">
        <v>0.1018167894315839</v>
      </c>
      <c r="D11" s="20">
        <v>0.1095803928561178</v>
      </c>
      <c r="E11" s="20">
        <v>6.8925234056646745E-2</v>
      </c>
      <c r="F11" s="20">
        <v>9.7866615123189324E-2</v>
      </c>
      <c r="G11" s="20">
        <v>9.0950139041873476E-2</v>
      </c>
      <c r="H11" s="20">
        <v>0.13878427747902289</v>
      </c>
      <c r="I11" s="20">
        <v>0.11051723310786669</v>
      </c>
      <c r="K11" s="20">
        <v>0.100578920423099</v>
      </c>
      <c r="L11" s="20">
        <v>0.1034390082691421</v>
      </c>
      <c r="N11" s="20">
        <v>0.16281556298246841</v>
      </c>
      <c r="O11" s="20">
        <v>0.1054765794797204</v>
      </c>
      <c r="P11" s="20">
        <v>7.3156730885300572E-2</v>
      </c>
      <c r="Q11" s="20">
        <v>0.14471555932158511</v>
      </c>
      <c r="R11" s="20">
        <v>7.5996709154273173E-2</v>
      </c>
      <c r="S11" s="20">
        <v>0.1489893212054485</v>
      </c>
      <c r="T11" s="20">
        <v>9.7346052266280361E-2</v>
      </c>
      <c r="U11" s="20">
        <v>7.4262761488664147E-2</v>
      </c>
      <c r="V11" s="20">
        <v>8.2400031773879376E-2</v>
      </c>
      <c r="W11" s="20">
        <v>8.5772533435451784E-2</v>
      </c>
      <c r="X11" s="20">
        <v>0.1306490081357134</v>
      </c>
      <c r="Y11" s="20">
        <v>8.4909501093637096E-2</v>
      </c>
      <c r="AA11" s="20">
        <v>6.7660532003809587E-2</v>
      </c>
      <c r="AB11" s="20">
        <v>0.1261443273795832</v>
      </c>
      <c r="AC11" s="20">
        <v>0.14341688845754469</v>
      </c>
      <c r="AD11" s="20">
        <v>7.7388360702829312E-2</v>
      </c>
      <c r="AF11" s="20">
        <v>0.10994906246288789</v>
      </c>
      <c r="AG11" s="20">
        <v>7.2307375528196674E-2</v>
      </c>
      <c r="AI11" s="20">
        <v>9.1476465577057256E-2</v>
      </c>
      <c r="AJ11" s="20">
        <v>9.4125253130521183E-2</v>
      </c>
      <c r="AK11" s="20">
        <v>9.6428718357393431E-2</v>
      </c>
      <c r="AL11" s="20">
        <v>0.1120725420871152</v>
      </c>
      <c r="AM11" s="20">
        <v>0.1186510149682628</v>
      </c>
      <c r="AN11" s="20">
        <v>0.1027869508139954</v>
      </c>
      <c r="AO11" s="20">
        <v>4.8015482218096303E-2</v>
      </c>
      <c r="AP11" s="20">
        <v>0.1076558302223333</v>
      </c>
      <c r="AQ11" s="20">
        <v>0.14239109221990301</v>
      </c>
      <c r="AS11" s="20">
        <v>0.1022331624403833</v>
      </c>
      <c r="AT11" s="20">
        <v>9.3948507368383324E-2</v>
      </c>
    </row>
    <row r="12" spans="2:48" ht="32" customHeight="1" x14ac:dyDescent="0.35">
      <c r="B12" s="22" t="s">
        <v>148</v>
      </c>
      <c r="C12" s="20">
        <v>0.21922955105052</v>
      </c>
      <c r="D12" s="20">
        <v>0.17846373221997641</v>
      </c>
      <c r="E12" s="20">
        <v>0.28010245039071618</v>
      </c>
      <c r="F12" s="20">
        <v>0.25733874538857893</v>
      </c>
      <c r="G12" s="20">
        <v>0.2286305271440594</v>
      </c>
      <c r="H12" s="20">
        <v>0.17391093100792679</v>
      </c>
      <c r="I12" s="20">
        <v>0.1888943158302305</v>
      </c>
      <c r="K12" s="20">
        <v>0.2129590841982939</v>
      </c>
      <c r="L12" s="20">
        <v>0.22624260414444131</v>
      </c>
      <c r="N12" s="20">
        <v>0.18106895018308</v>
      </c>
      <c r="O12" s="20">
        <v>0.19633660649053711</v>
      </c>
      <c r="P12" s="20">
        <v>0.24523644456965821</v>
      </c>
      <c r="Q12" s="20">
        <v>0.2329458430735078</v>
      </c>
      <c r="R12" s="20">
        <v>0.22337013500958411</v>
      </c>
      <c r="S12" s="20">
        <v>0.1683007522962599</v>
      </c>
      <c r="T12" s="20">
        <v>0.19092579407617691</v>
      </c>
      <c r="U12" s="20">
        <v>0.21539862897015569</v>
      </c>
      <c r="V12" s="20">
        <v>0.29608137414397612</v>
      </c>
      <c r="W12" s="20">
        <v>0.2287452239183074</v>
      </c>
      <c r="X12" s="20">
        <v>0.21960790740459329</v>
      </c>
      <c r="Y12" s="20">
        <v>0.17704378407596441</v>
      </c>
      <c r="AA12" s="20">
        <v>0.34245778123081061</v>
      </c>
      <c r="AB12" s="20">
        <v>0.26319765680220869</v>
      </c>
      <c r="AC12" s="20">
        <v>0.14425839363961959</v>
      </c>
      <c r="AD12" s="20">
        <v>0.1063375912140422</v>
      </c>
      <c r="AF12" s="20">
        <v>0.20070597350757449</v>
      </c>
      <c r="AG12" s="20">
        <v>0.2888685124844641</v>
      </c>
      <c r="AI12" s="20">
        <v>0.25345636708862029</v>
      </c>
      <c r="AJ12" s="20">
        <v>0.28934445934882808</v>
      </c>
      <c r="AK12" s="20">
        <v>0.2958636343427839</v>
      </c>
      <c r="AL12" s="20">
        <v>0.20585966057160091</v>
      </c>
      <c r="AM12" s="20">
        <v>0.14326110218560489</v>
      </c>
      <c r="AN12" s="20">
        <v>0.27251641346928079</v>
      </c>
      <c r="AO12" s="20">
        <v>0.1102545900302488</v>
      </c>
      <c r="AP12" s="20">
        <v>0.19409662568415531</v>
      </c>
      <c r="AQ12" s="20">
        <v>0.23036289176814639</v>
      </c>
      <c r="AS12" s="20">
        <v>0.22226996207844241</v>
      </c>
      <c r="AT12" s="20">
        <v>0.16177431007624049</v>
      </c>
    </row>
    <row r="13" spans="2:48" ht="32" customHeight="1" x14ac:dyDescent="0.35">
      <c r="B13" s="22" t="s">
        <v>149</v>
      </c>
      <c r="C13" s="20">
        <v>0.1197920020349615</v>
      </c>
      <c r="D13" s="20">
        <v>7.8611043400453107E-2</v>
      </c>
      <c r="E13" s="20">
        <v>0.2186136592297078</v>
      </c>
      <c r="F13" s="20">
        <v>0.16397732447085081</v>
      </c>
      <c r="G13" s="20">
        <v>9.0397626978926823E-2</v>
      </c>
      <c r="H13" s="20">
        <v>5.6128726671060121E-2</v>
      </c>
      <c r="I13" s="20">
        <v>9.7778754401106338E-2</v>
      </c>
      <c r="K13" s="20">
        <v>0.1218667319639169</v>
      </c>
      <c r="L13" s="20">
        <v>0.11721615970225049</v>
      </c>
      <c r="N13" s="20">
        <v>0.1200126828261189</v>
      </c>
      <c r="O13" s="20">
        <v>0.15529891813679961</v>
      </c>
      <c r="P13" s="20">
        <v>7.1136574998430999E-2</v>
      </c>
      <c r="Q13" s="20">
        <v>7.5198586372160328E-2</v>
      </c>
      <c r="R13" s="20">
        <v>0.10672075568391751</v>
      </c>
      <c r="S13" s="20">
        <v>0.11792456741234569</v>
      </c>
      <c r="T13" s="20">
        <v>8.406722339801144E-2</v>
      </c>
      <c r="U13" s="20">
        <v>0.11540128159209891</v>
      </c>
      <c r="V13" s="20">
        <v>0.1895313512437837</v>
      </c>
      <c r="W13" s="20">
        <v>9.94036308172348E-2</v>
      </c>
      <c r="X13" s="20">
        <v>7.3872694879196135E-2</v>
      </c>
      <c r="Y13" s="20">
        <v>0.1663839769143175</v>
      </c>
      <c r="AA13" s="20">
        <v>0.25396843736392077</v>
      </c>
      <c r="AB13" s="20">
        <v>8.8042948137296698E-2</v>
      </c>
      <c r="AC13" s="20">
        <v>6.4364378836474459E-2</v>
      </c>
      <c r="AD13" s="20">
        <v>5.5956992801795058E-2</v>
      </c>
      <c r="AF13" s="20">
        <v>9.4018533455159745E-2</v>
      </c>
      <c r="AG13" s="20">
        <v>0.2202296170262743</v>
      </c>
      <c r="AI13" s="20">
        <v>0.15138852588697149</v>
      </c>
      <c r="AJ13" s="20">
        <v>0.17695688828951769</v>
      </c>
      <c r="AK13" s="20">
        <v>0.12741005956295751</v>
      </c>
      <c r="AL13" s="20">
        <v>0.1430766556883086</v>
      </c>
      <c r="AM13" s="20">
        <v>6.5115301561450956E-2</v>
      </c>
      <c r="AN13" s="20">
        <v>0.1542602127372894</v>
      </c>
      <c r="AO13" s="20">
        <v>4.5604513414385241E-2</v>
      </c>
      <c r="AP13" s="20">
        <v>7.9276215496605518E-2</v>
      </c>
      <c r="AQ13" s="20">
        <v>0.11477690027209379</v>
      </c>
      <c r="AS13" s="20">
        <v>0.1221867661537501</v>
      </c>
      <c r="AT13" s="20">
        <v>7.4537676794738619E-2</v>
      </c>
    </row>
    <row r="14" spans="2:48" ht="19" customHeight="1" x14ac:dyDescent="0.35">
      <c r="B14" s="22" t="s">
        <v>150</v>
      </c>
      <c r="C14" s="20">
        <v>2.1735864729439312E-2</v>
      </c>
      <c r="D14" s="20">
        <v>1.3001159401902791E-2</v>
      </c>
      <c r="E14" s="20">
        <v>5.4966285341326603E-2</v>
      </c>
      <c r="F14" s="20">
        <v>2.47687680456182E-2</v>
      </c>
      <c r="G14" s="20">
        <v>1.7110700475258509E-2</v>
      </c>
      <c r="H14" s="20">
        <v>6.6337484016069804E-3</v>
      </c>
      <c r="I14" s="20">
        <v>1.2046222646614641E-2</v>
      </c>
      <c r="K14" s="20">
        <v>2.311193624066445E-2</v>
      </c>
      <c r="L14" s="20">
        <v>2.048051342159124E-2</v>
      </c>
      <c r="N14" s="20">
        <v>1.9992240230705859E-2</v>
      </c>
      <c r="O14" s="20">
        <v>5.7138148325857598E-2</v>
      </c>
      <c r="P14" s="20">
        <v>8.1595543076921264E-3</v>
      </c>
      <c r="Q14" s="20">
        <v>1.9207257672060669E-2</v>
      </c>
      <c r="R14" s="20">
        <v>3.3430483710972653E-2</v>
      </c>
      <c r="S14" s="20">
        <v>1.8589054202513181E-2</v>
      </c>
      <c r="T14" s="20">
        <v>1.9020018369032929E-2</v>
      </c>
      <c r="U14" s="20">
        <v>1.2623733753305839E-2</v>
      </c>
      <c r="V14" s="20">
        <v>4.0233129014885162E-2</v>
      </c>
      <c r="W14" s="20">
        <v>1.628992349334115E-2</v>
      </c>
      <c r="X14" s="20">
        <v>0</v>
      </c>
      <c r="Y14" s="20">
        <v>1.8536544937105E-2</v>
      </c>
      <c r="AA14" s="20">
        <v>6.3597719808422645E-2</v>
      </c>
      <c r="AB14" s="20">
        <v>1.061262874093144E-2</v>
      </c>
      <c r="AC14" s="20">
        <v>4.0309092611469106E-3</v>
      </c>
      <c r="AD14" s="20">
        <v>3.8794837479947538E-3</v>
      </c>
      <c r="AF14" s="20">
        <v>1.3671154574978009E-2</v>
      </c>
      <c r="AG14" s="20">
        <v>5.1068923243561187E-2</v>
      </c>
      <c r="AI14" s="20">
        <v>1.752636311164919E-2</v>
      </c>
      <c r="AJ14" s="20">
        <v>5.4167816512920609E-2</v>
      </c>
      <c r="AK14" s="20">
        <v>1.295081534711745E-2</v>
      </c>
      <c r="AL14" s="20">
        <v>2.7093191857775849E-2</v>
      </c>
      <c r="AM14" s="20">
        <v>2.2712495156356118E-3</v>
      </c>
      <c r="AN14" s="20">
        <v>1.436914291186105E-2</v>
      </c>
      <c r="AO14" s="20">
        <v>0</v>
      </c>
      <c r="AP14" s="20">
        <v>2.3369578620124971E-2</v>
      </c>
      <c r="AQ14" s="20">
        <v>6.7185698651709754E-3</v>
      </c>
      <c r="AS14" s="20">
        <v>2.251605900145982E-2</v>
      </c>
      <c r="AT14" s="20">
        <v>6.9923812023708291E-3</v>
      </c>
    </row>
    <row r="15" spans="2:48" ht="19" customHeight="1" x14ac:dyDescent="0.35">
      <c r="B15" s="22" t="s">
        <v>151</v>
      </c>
      <c r="C15" s="20">
        <v>3.0304146031997999E-2</v>
      </c>
      <c r="D15" s="20">
        <v>1.497003855438326E-2</v>
      </c>
      <c r="E15" s="20">
        <v>2.7919404530659209E-2</v>
      </c>
      <c r="F15" s="20">
        <v>2.7430307318897239E-2</v>
      </c>
      <c r="G15" s="20">
        <v>2.703407788137438E-2</v>
      </c>
      <c r="H15" s="20">
        <v>2.9609571782038789E-2</v>
      </c>
      <c r="I15" s="20">
        <v>4.7908375409070621E-2</v>
      </c>
      <c r="K15" s="20">
        <v>2.853539898346864E-2</v>
      </c>
      <c r="L15" s="20">
        <v>3.2154277699669172E-2</v>
      </c>
      <c r="N15" s="20">
        <v>2.7239334529799718E-2</v>
      </c>
      <c r="O15" s="20">
        <v>0</v>
      </c>
      <c r="P15" s="20">
        <v>8.1243871412554729E-3</v>
      </c>
      <c r="Q15" s="20">
        <v>2.1570529140750621E-2</v>
      </c>
      <c r="R15" s="20">
        <v>2.7839270882643149E-2</v>
      </c>
      <c r="S15" s="20">
        <v>4.1020993252030999E-2</v>
      </c>
      <c r="T15" s="20">
        <v>3.4829437362804729E-2</v>
      </c>
      <c r="U15" s="20">
        <v>3.0861970091992309E-2</v>
      </c>
      <c r="V15" s="20">
        <v>2.3908010765942921E-2</v>
      </c>
      <c r="W15" s="20">
        <v>4.5018563663786988E-2</v>
      </c>
      <c r="X15" s="20">
        <v>4.0594533006997967E-2</v>
      </c>
      <c r="Y15" s="20">
        <v>2.848639715315518E-2</v>
      </c>
      <c r="AA15" s="20">
        <v>1.066340854513948E-2</v>
      </c>
      <c r="AB15" s="20">
        <v>1.090606938882558E-2</v>
      </c>
      <c r="AC15" s="20">
        <v>1.9486010557337799E-2</v>
      </c>
      <c r="AD15" s="20">
        <v>7.9785574593540326E-2</v>
      </c>
      <c r="AF15" s="20">
        <v>3.3315981473215038E-2</v>
      </c>
      <c r="AG15" s="20">
        <v>1.7250603524969481E-2</v>
      </c>
      <c r="AI15" s="20">
        <v>2.1675148531357359E-2</v>
      </c>
      <c r="AJ15" s="20">
        <v>6.3399052257315791E-3</v>
      </c>
      <c r="AK15" s="20">
        <v>4.2651875567125637E-2</v>
      </c>
      <c r="AL15" s="20">
        <v>5.4192674573599001E-3</v>
      </c>
      <c r="AM15" s="20">
        <v>3.6988128617997232E-2</v>
      </c>
      <c r="AN15" s="20">
        <v>3.7565596255878943E-2</v>
      </c>
      <c r="AO15" s="20">
        <v>7.2480284451066829E-2</v>
      </c>
      <c r="AP15" s="20">
        <v>7.9300124178150175E-2</v>
      </c>
      <c r="AQ15" s="20">
        <v>1.8193094613584291E-2</v>
      </c>
      <c r="AS15" s="20">
        <v>2.6331963632467089E-2</v>
      </c>
      <c r="AT15" s="20">
        <v>0.1053672525866384</v>
      </c>
    </row>
    <row r="17" spans="2:2" x14ac:dyDescent="0.35">
      <c r="B17" t="s">
        <v>409</v>
      </c>
    </row>
    <row r="18" spans="2:2" x14ac:dyDescent="0.35">
      <c r="B18"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V16"/>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152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153</v>
      </c>
      <c r="C9" s="20">
        <v>0.30225677887060648</v>
      </c>
      <c r="D9" s="20">
        <v>0.31886600737097132</v>
      </c>
      <c r="E9" s="20">
        <v>0.2278313731228957</v>
      </c>
      <c r="F9" s="20">
        <v>0.31719961012857101</v>
      </c>
      <c r="G9" s="20">
        <v>0.29749395978003068</v>
      </c>
      <c r="H9" s="20">
        <v>0.37001570188315558</v>
      </c>
      <c r="I9" s="20">
        <v>0.29776898765670012</v>
      </c>
      <c r="K9" s="20">
        <v>0.2599747770232948</v>
      </c>
      <c r="L9" s="20">
        <v>0.3426596724228167</v>
      </c>
      <c r="N9" s="20">
        <v>0.34356909976327638</v>
      </c>
      <c r="O9" s="20">
        <v>0.32642202374361828</v>
      </c>
      <c r="P9" s="20">
        <v>0.39137719208574312</v>
      </c>
      <c r="Q9" s="20">
        <v>0.33715287663816718</v>
      </c>
      <c r="R9" s="20">
        <v>0.30125838075358541</v>
      </c>
      <c r="S9" s="20">
        <v>0.30777763720703599</v>
      </c>
      <c r="T9" s="20">
        <v>0.26818046145288132</v>
      </c>
      <c r="U9" s="20">
        <v>0.36350200365395641</v>
      </c>
      <c r="V9" s="20">
        <v>0.20584263881418591</v>
      </c>
      <c r="W9" s="20">
        <v>0.29057988532590467</v>
      </c>
      <c r="X9" s="20">
        <v>0.29422408788237409</v>
      </c>
      <c r="Y9" s="20">
        <v>0.32360962154667061</v>
      </c>
      <c r="AA9" s="20">
        <v>0.22082885282001621</v>
      </c>
      <c r="AB9" s="20">
        <v>0.31860310656820329</v>
      </c>
      <c r="AC9" s="20">
        <v>0.28134108939671598</v>
      </c>
      <c r="AD9" s="20">
        <v>0.38787055886687721</v>
      </c>
      <c r="AF9" s="20">
        <v>0.32794873958813542</v>
      </c>
      <c r="AG9" s="20">
        <v>0.2086325738194699</v>
      </c>
      <c r="AI9" s="20">
        <v>0.2441982899256159</v>
      </c>
      <c r="AJ9" s="20">
        <v>0.26521529079423278</v>
      </c>
      <c r="AK9" s="20">
        <v>0.25618036208500972</v>
      </c>
      <c r="AL9" s="20">
        <v>0.3175192800169821</v>
      </c>
      <c r="AM9" s="20">
        <v>0.33533387392349912</v>
      </c>
      <c r="AN9" s="20">
        <v>0.32967614647938698</v>
      </c>
      <c r="AO9" s="20">
        <v>0.3482468189932974</v>
      </c>
      <c r="AP9" s="20">
        <v>0.32822960832542158</v>
      </c>
      <c r="AQ9" s="20">
        <v>0.37341646468401368</v>
      </c>
      <c r="AS9" s="20">
        <v>0.29981801497856542</v>
      </c>
      <c r="AT9" s="20">
        <v>0.348342576418956</v>
      </c>
    </row>
    <row r="10" spans="2:48" ht="19" customHeight="1" x14ac:dyDescent="0.35">
      <c r="B10" s="22" t="s">
        <v>154</v>
      </c>
      <c r="C10" s="20">
        <v>0.67791422145243119</v>
      </c>
      <c r="D10" s="20">
        <v>0.66657364369646066</v>
      </c>
      <c r="E10" s="20">
        <v>0.7411800438285594</v>
      </c>
      <c r="F10" s="20">
        <v>0.66062757696417529</v>
      </c>
      <c r="G10" s="20">
        <v>0.66813481448584133</v>
      </c>
      <c r="H10" s="20">
        <v>0.62336348933768093</v>
      </c>
      <c r="I10" s="20">
        <v>0.69276006092726272</v>
      </c>
      <c r="K10" s="20">
        <v>0.72098059975802908</v>
      </c>
      <c r="L10" s="20">
        <v>0.63666490635524298</v>
      </c>
      <c r="N10" s="20">
        <v>0.64056582526543659</v>
      </c>
      <c r="O10" s="20">
        <v>0.60065088245392828</v>
      </c>
      <c r="P10" s="20">
        <v>0.57293290461579671</v>
      </c>
      <c r="Q10" s="20">
        <v>0.6219380129422335</v>
      </c>
      <c r="R10" s="20">
        <v>0.66960268663931077</v>
      </c>
      <c r="S10" s="20">
        <v>0.66958396658117936</v>
      </c>
      <c r="T10" s="20">
        <v>0.71998526771270799</v>
      </c>
      <c r="U10" s="20">
        <v>0.61638391730875852</v>
      </c>
      <c r="V10" s="20">
        <v>0.78441649569233529</v>
      </c>
      <c r="W10" s="20">
        <v>0.69495414784048581</v>
      </c>
      <c r="X10" s="20">
        <v>0.69294580968774111</v>
      </c>
      <c r="Y10" s="20">
        <v>0.66665415658081395</v>
      </c>
      <c r="AA10" s="20">
        <v>0.76656380381583777</v>
      </c>
      <c r="AB10" s="20">
        <v>0.66277900820361257</v>
      </c>
      <c r="AC10" s="20">
        <v>0.69388187088304032</v>
      </c>
      <c r="AD10" s="20">
        <v>0.58747669486407994</v>
      </c>
      <c r="AF10" s="20">
        <v>0.65228099284766972</v>
      </c>
      <c r="AG10" s="20">
        <v>0.77090540409503649</v>
      </c>
      <c r="AI10" s="20">
        <v>0.74616145203367168</v>
      </c>
      <c r="AJ10" s="20">
        <v>0.7190773770389467</v>
      </c>
      <c r="AK10" s="20">
        <v>0.73680289978566338</v>
      </c>
      <c r="AL10" s="20">
        <v>0.65078685367147326</v>
      </c>
      <c r="AM10" s="20">
        <v>0.65848695197228369</v>
      </c>
      <c r="AN10" s="20">
        <v>0.61876828146924867</v>
      </c>
      <c r="AO10" s="20">
        <v>0.64022060541347836</v>
      </c>
      <c r="AP10" s="20">
        <v>0.62302506407232994</v>
      </c>
      <c r="AQ10" s="20">
        <v>0.5702949878525595</v>
      </c>
      <c r="AS10" s="20">
        <v>0.6816810271000272</v>
      </c>
      <c r="AT10" s="20">
        <v>0.60673215948833137</v>
      </c>
    </row>
    <row r="11" spans="2:48" ht="19" customHeight="1" x14ac:dyDescent="0.35">
      <c r="B11" s="22" t="s">
        <v>103</v>
      </c>
      <c r="C11" s="20">
        <v>1.9828999676962181E-2</v>
      </c>
      <c r="D11" s="20">
        <v>1.456034893256811E-2</v>
      </c>
      <c r="E11" s="20">
        <v>3.0988583048544831E-2</v>
      </c>
      <c r="F11" s="20">
        <v>2.217281290725355E-2</v>
      </c>
      <c r="G11" s="20">
        <v>3.4371225734128097E-2</v>
      </c>
      <c r="H11" s="20">
        <v>6.620808779163578E-3</v>
      </c>
      <c r="I11" s="20">
        <v>9.4709514160371492E-3</v>
      </c>
      <c r="K11" s="20">
        <v>1.9044623218676161E-2</v>
      </c>
      <c r="L11" s="20">
        <v>2.067542122194015E-2</v>
      </c>
      <c r="N11" s="20">
        <v>1.5865074971286999E-2</v>
      </c>
      <c r="O11" s="20">
        <v>7.2927093802453352E-2</v>
      </c>
      <c r="P11" s="20">
        <v>3.5689903298459932E-2</v>
      </c>
      <c r="Q11" s="20">
        <v>4.0909110419599423E-2</v>
      </c>
      <c r="R11" s="20">
        <v>2.913893260710396E-2</v>
      </c>
      <c r="S11" s="20">
        <v>2.263839621178464E-2</v>
      </c>
      <c r="T11" s="20">
        <v>1.18342708344108E-2</v>
      </c>
      <c r="U11" s="20">
        <v>2.0114079037285171E-2</v>
      </c>
      <c r="V11" s="20">
        <v>9.7408654934787037E-3</v>
      </c>
      <c r="W11" s="20">
        <v>1.4465966833609321E-2</v>
      </c>
      <c r="X11" s="20">
        <v>1.283010242988474E-2</v>
      </c>
      <c r="Y11" s="20">
        <v>9.7362218725152092E-3</v>
      </c>
      <c r="AA11" s="20">
        <v>1.26073433641461E-2</v>
      </c>
      <c r="AB11" s="20">
        <v>1.8617885228184049E-2</v>
      </c>
      <c r="AC11" s="20">
        <v>2.4777039720243751E-2</v>
      </c>
      <c r="AD11" s="20">
        <v>2.4652746269042802E-2</v>
      </c>
      <c r="AF11" s="20">
        <v>1.9770267564194931E-2</v>
      </c>
      <c r="AG11" s="20">
        <v>2.0462022085493518E-2</v>
      </c>
      <c r="AI11" s="20">
        <v>9.6402580407125397E-3</v>
      </c>
      <c r="AJ11" s="20">
        <v>1.5707332166820531E-2</v>
      </c>
      <c r="AK11" s="20">
        <v>7.0167381293269014E-3</v>
      </c>
      <c r="AL11" s="20">
        <v>3.1693866311544618E-2</v>
      </c>
      <c r="AM11" s="20">
        <v>6.1791741042172546E-3</v>
      </c>
      <c r="AN11" s="20">
        <v>5.15555720513644E-2</v>
      </c>
      <c r="AO11" s="20">
        <v>1.1532575593224461E-2</v>
      </c>
      <c r="AP11" s="20">
        <v>4.8745327602248312E-2</v>
      </c>
      <c r="AQ11" s="20">
        <v>5.6288547463426777E-2</v>
      </c>
      <c r="AS11" s="20">
        <v>1.8500957921407438E-2</v>
      </c>
      <c r="AT11" s="20">
        <v>4.4925264092712532E-2</v>
      </c>
    </row>
    <row r="13" spans="2:48" x14ac:dyDescent="0.35">
      <c r="B13" t="s">
        <v>409</v>
      </c>
    </row>
    <row r="14" spans="2:48" x14ac:dyDescent="0.35">
      <c r="B14" t="s">
        <v>9</v>
      </c>
    </row>
    <row r="16" spans="2:48" x14ac:dyDescent="0.35">
      <c r="B16"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V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155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156</v>
      </c>
      <c r="C9" s="20">
        <v>0.38051094811196701</v>
      </c>
      <c r="D9" s="20">
        <v>0.17920867068309859</v>
      </c>
      <c r="E9" s="20">
        <v>0.40341833485124962</v>
      </c>
      <c r="F9" s="20">
        <v>0.44368257893634738</v>
      </c>
      <c r="G9" s="20">
        <v>0.40713417374277472</v>
      </c>
      <c r="H9" s="20">
        <v>0.39016622606842333</v>
      </c>
      <c r="I9" s="20">
        <v>0.4167910808125147</v>
      </c>
      <c r="K9" s="20">
        <v>0.39087931474088822</v>
      </c>
      <c r="L9" s="20">
        <v>0.37193245935004432</v>
      </c>
      <c r="N9" s="20">
        <v>0.51160607556476145</v>
      </c>
      <c r="O9" s="20">
        <v>0.50126991514703478</v>
      </c>
      <c r="P9" s="20">
        <v>0.34954216267546051</v>
      </c>
      <c r="Q9" s="20">
        <v>0.35586494987386053</v>
      </c>
      <c r="R9" s="20">
        <v>0.38095409972966021</v>
      </c>
      <c r="S9" s="20">
        <v>0.34008793243868263</v>
      </c>
      <c r="T9" s="20">
        <v>0.35928926401732458</v>
      </c>
      <c r="U9" s="20">
        <v>0.33787754802973818</v>
      </c>
      <c r="V9" s="20">
        <v>0.38881012679936722</v>
      </c>
      <c r="W9" s="20">
        <v>0.39253948040538428</v>
      </c>
      <c r="X9" s="20">
        <v>0.3415001326081008</v>
      </c>
      <c r="Y9" s="20">
        <v>0.33656717185588819</v>
      </c>
      <c r="AA9" s="20">
        <v>0.48917420959932728</v>
      </c>
      <c r="AB9" s="20">
        <v>0.45085437000010098</v>
      </c>
      <c r="AC9" s="20">
        <v>0.31545830981525341</v>
      </c>
      <c r="AD9" s="20">
        <v>0.24655216997547369</v>
      </c>
      <c r="AF9" s="20">
        <v>0.38996481953844742</v>
      </c>
      <c r="AG9" s="20">
        <v>0.34716895690533689</v>
      </c>
      <c r="AI9" s="20">
        <v>0.47194394578257071</v>
      </c>
      <c r="AJ9" s="20">
        <v>0.54477188970857038</v>
      </c>
      <c r="AK9" s="20">
        <v>0.5286712893104587</v>
      </c>
      <c r="AL9" s="20">
        <v>0.40763515175406051</v>
      </c>
      <c r="AM9" s="20">
        <v>0.18053508497548931</v>
      </c>
      <c r="AN9" s="20">
        <v>0.70419443738831977</v>
      </c>
      <c r="AO9" s="20">
        <v>0.102260669939761</v>
      </c>
      <c r="AP9" s="20">
        <v>0.32581098321391649</v>
      </c>
      <c r="AQ9" s="20">
        <v>0.33963869760877519</v>
      </c>
      <c r="AS9" s="20">
        <v>0.38427189929488542</v>
      </c>
      <c r="AT9" s="20">
        <v>0.30943951911022971</v>
      </c>
    </row>
    <row r="10" spans="2:48" ht="19" customHeight="1" x14ac:dyDescent="0.35">
      <c r="B10" s="22" t="s">
        <v>157</v>
      </c>
      <c r="C10" s="20">
        <v>0.32993759590909588</v>
      </c>
      <c r="D10" s="20">
        <v>8.4670098384779416E-2</v>
      </c>
      <c r="E10" s="20">
        <v>0.21779109483525211</v>
      </c>
      <c r="F10" s="20">
        <v>0.28180613167296709</v>
      </c>
      <c r="G10" s="20">
        <v>0.35202710831541489</v>
      </c>
      <c r="H10" s="20">
        <v>0.47570686326905087</v>
      </c>
      <c r="I10" s="20">
        <v>0.50780059103895103</v>
      </c>
      <c r="K10" s="20">
        <v>0.33994771727581108</v>
      </c>
      <c r="L10" s="20">
        <v>0.32150350227005448</v>
      </c>
      <c r="N10" s="20">
        <v>0.24976235107787209</v>
      </c>
      <c r="O10" s="20">
        <v>0.25157515372807759</v>
      </c>
      <c r="P10" s="20">
        <v>0.31117789756570691</v>
      </c>
      <c r="Q10" s="20">
        <v>0.37573018575360551</v>
      </c>
      <c r="R10" s="20">
        <v>0.30709318324913648</v>
      </c>
      <c r="S10" s="20">
        <v>0.35358674445599042</v>
      </c>
      <c r="T10" s="20">
        <v>0.31615288750950737</v>
      </c>
      <c r="U10" s="20">
        <v>0.33502401636821261</v>
      </c>
      <c r="V10" s="20">
        <v>0.26944456853526239</v>
      </c>
      <c r="W10" s="20">
        <v>0.36161162388050239</v>
      </c>
      <c r="X10" s="20">
        <v>0.38574666741936658</v>
      </c>
      <c r="Y10" s="20">
        <v>0.43743282603338718</v>
      </c>
      <c r="AA10" s="20">
        <v>0.32303278783284922</v>
      </c>
      <c r="AB10" s="20">
        <v>0.33955489064667033</v>
      </c>
      <c r="AC10" s="20">
        <v>0.32927036991614239</v>
      </c>
      <c r="AD10" s="20">
        <v>0.32933832044972061</v>
      </c>
      <c r="AF10" s="20">
        <v>0.36640976316895407</v>
      </c>
      <c r="AG10" s="20">
        <v>0.19066257525903141</v>
      </c>
      <c r="AI10" s="20">
        <v>0.36612000291934022</v>
      </c>
      <c r="AJ10" s="20">
        <v>0.2331777995490088</v>
      </c>
      <c r="AK10" s="20">
        <v>0.2323902967667423</v>
      </c>
      <c r="AL10" s="20">
        <v>0.11745163823409931</v>
      </c>
      <c r="AM10" s="20">
        <v>0.62450178751290231</v>
      </c>
      <c r="AN10" s="20">
        <v>0.19430449398181621</v>
      </c>
      <c r="AO10" s="20">
        <v>0.1257155278779977</v>
      </c>
      <c r="AP10" s="20">
        <v>0.27443247943853438</v>
      </c>
      <c r="AQ10" s="20">
        <v>0.39293548575065013</v>
      </c>
      <c r="AS10" s="20">
        <v>0.33596879768991028</v>
      </c>
      <c r="AT10" s="20">
        <v>0.21596479798841739</v>
      </c>
    </row>
    <row r="11" spans="2:48" ht="19" customHeight="1" x14ac:dyDescent="0.35">
      <c r="B11" s="22" t="s">
        <v>158</v>
      </c>
      <c r="C11" s="20">
        <v>0.1781907903095622</v>
      </c>
      <c r="D11" s="20">
        <v>0.2286684714211267</v>
      </c>
      <c r="E11" s="20">
        <v>0.2461593103802544</v>
      </c>
      <c r="F11" s="20">
        <v>0.22877585296530989</v>
      </c>
      <c r="G11" s="20">
        <v>0.205174132064812</v>
      </c>
      <c r="H11" s="20">
        <v>0.11642506743342521</v>
      </c>
      <c r="I11" s="20">
        <v>6.7922817287611306E-2</v>
      </c>
      <c r="K11" s="20">
        <v>0.1667010645363951</v>
      </c>
      <c r="L11" s="20">
        <v>0.1870667061187439</v>
      </c>
      <c r="N11" s="20">
        <v>0.15862390225123199</v>
      </c>
      <c r="O11" s="20">
        <v>0.10076433432559929</v>
      </c>
      <c r="P11" s="20">
        <v>0.23933017193466399</v>
      </c>
      <c r="Q11" s="20">
        <v>0.15108383507116829</v>
      </c>
      <c r="R11" s="20">
        <v>0.20329813529371821</v>
      </c>
      <c r="S11" s="20">
        <v>0.1784113136089219</v>
      </c>
      <c r="T11" s="20">
        <v>0.20565166692731801</v>
      </c>
      <c r="U11" s="20">
        <v>0.2091361122737074</v>
      </c>
      <c r="V11" s="20">
        <v>0.17679813331931549</v>
      </c>
      <c r="W11" s="20">
        <v>0.14110174543808429</v>
      </c>
      <c r="X11" s="20">
        <v>0.17951069034336231</v>
      </c>
      <c r="Y11" s="20">
        <v>0.1728806525516613</v>
      </c>
      <c r="AA11" s="20">
        <v>0.10747805201207609</v>
      </c>
      <c r="AB11" s="20">
        <v>0.1122197957956468</v>
      </c>
      <c r="AC11" s="20">
        <v>0.22162106599440021</v>
      </c>
      <c r="AD11" s="20">
        <v>0.28442380334788198</v>
      </c>
      <c r="AF11" s="20">
        <v>0.1522383684754198</v>
      </c>
      <c r="AG11" s="20">
        <v>0.27365892723014029</v>
      </c>
      <c r="AI11" s="20">
        <v>0.10073306789891751</v>
      </c>
      <c r="AJ11" s="20">
        <v>0.13284832175791689</v>
      </c>
      <c r="AK11" s="20">
        <v>0.1214698232888919</v>
      </c>
      <c r="AL11" s="20">
        <v>0.17270352634282621</v>
      </c>
      <c r="AM11" s="20">
        <v>0.1196417062619545</v>
      </c>
      <c r="AN11" s="20">
        <v>8.5293576426571663E-2</v>
      </c>
      <c r="AO11" s="20">
        <v>0.65301176643400727</v>
      </c>
      <c r="AP11" s="20">
        <v>0.24410272240229131</v>
      </c>
      <c r="AQ11" s="20">
        <v>0.1545811345057157</v>
      </c>
      <c r="AS11" s="20">
        <v>0.1741952573795941</v>
      </c>
      <c r="AT11" s="20">
        <v>0.253695156398136</v>
      </c>
    </row>
    <row r="12" spans="2:48" ht="19" customHeight="1" x14ac:dyDescent="0.35">
      <c r="B12" s="22" t="s">
        <v>159</v>
      </c>
      <c r="C12" s="20">
        <v>8.5800784223924398E-2</v>
      </c>
      <c r="D12" s="20">
        <v>0.48397504478680031</v>
      </c>
      <c r="E12" s="20">
        <v>9.8207201128506644E-2</v>
      </c>
      <c r="F12" s="20">
        <v>3.0217619582782549E-3</v>
      </c>
      <c r="G12" s="20">
        <v>2.5666653270973732E-3</v>
      </c>
      <c r="H12" s="20">
        <v>0</v>
      </c>
      <c r="I12" s="20">
        <v>2.4948612474535682E-3</v>
      </c>
      <c r="K12" s="20">
        <v>8.7208345545903398E-2</v>
      </c>
      <c r="L12" s="20">
        <v>8.3780040440931736E-2</v>
      </c>
      <c r="N12" s="20">
        <v>5.8911269928666098E-2</v>
      </c>
      <c r="O12" s="20">
        <v>0.1014036712470251</v>
      </c>
      <c r="P12" s="20">
        <v>8.2626601204809969E-2</v>
      </c>
      <c r="Q12" s="20">
        <v>9.5541205794473047E-2</v>
      </c>
      <c r="R12" s="20">
        <v>9.1119219840959401E-2</v>
      </c>
      <c r="S12" s="20">
        <v>8.8387410356273427E-2</v>
      </c>
      <c r="T12" s="20">
        <v>0.1052686811171468</v>
      </c>
      <c r="U12" s="20">
        <v>7.8650524592620022E-2</v>
      </c>
      <c r="V12" s="20">
        <v>0.1212448796721603</v>
      </c>
      <c r="W12" s="20">
        <v>8.0577432217968564E-2</v>
      </c>
      <c r="X12" s="20">
        <v>8.7258187131545872E-2</v>
      </c>
      <c r="Y12" s="20">
        <v>3.9208725168456929E-2</v>
      </c>
      <c r="AA12" s="20">
        <v>7.5843468096818425E-2</v>
      </c>
      <c r="AB12" s="20">
        <v>7.6846366620352449E-2</v>
      </c>
      <c r="AC12" s="20">
        <v>9.9709914950267459E-2</v>
      </c>
      <c r="AD12" s="20">
        <v>9.4172790319769883E-2</v>
      </c>
      <c r="AF12" s="20">
        <v>6.8181221790746926E-2</v>
      </c>
      <c r="AG12" s="20">
        <v>0.15599288921235019</v>
      </c>
      <c r="AI12" s="20">
        <v>5.4833868078203778E-2</v>
      </c>
      <c r="AJ12" s="20">
        <v>7.5664007433334873E-2</v>
      </c>
      <c r="AK12" s="20">
        <v>9.1724454915987561E-2</v>
      </c>
      <c r="AL12" s="20">
        <v>0.2875135772521899</v>
      </c>
      <c r="AM12" s="20">
        <v>6.2815493548642687E-2</v>
      </c>
      <c r="AN12" s="20">
        <v>1.6207492203292279E-2</v>
      </c>
      <c r="AO12" s="20">
        <v>7.0880994700262642E-2</v>
      </c>
      <c r="AP12" s="20">
        <v>3.053800286856944E-2</v>
      </c>
      <c r="AQ12" s="20">
        <v>9.1143620422833804E-2</v>
      </c>
      <c r="AS12" s="20">
        <v>8.5025630748175207E-2</v>
      </c>
      <c r="AT12" s="20">
        <v>0.1004490108394074</v>
      </c>
    </row>
    <row r="13" spans="2:48" ht="19" customHeight="1" x14ac:dyDescent="0.35">
      <c r="B13" s="22" t="s">
        <v>160</v>
      </c>
      <c r="C13" s="20">
        <v>2.5559881445450509E-2</v>
      </c>
      <c r="D13" s="20">
        <v>2.3477714724194972E-2</v>
      </c>
      <c r="E13" s="20">
        <v>3.4424058804737263E-2</v>
      </c>
      <c r="F13" s="20">
        <v>4.2713674467097368E-2</v>
      </c>
      <c r="G13" s="20">
        <v>3.3097920549901093E-2</v>
      </c>
      <c r="H13" s="20">
        <v>1.770184322910074E-2</v>
      </c>
      <c r="I13" s="20">
        <v>4.9906496134694547E-3</v>
      </c>
      <c r="K13" s="20">
        <v>1.5263557901002291E-2</v>
      </c>
      <c r="L13" s="20">
        <v>3.5717291820225518E-2</v>
      </c>
      <c r="N13" s="20">
        <v>2.1096401177468169E-2</v>
      </c>
      <c r="O13" s="20">
        <v>4.4986925552263003E-2</v>
      </c>
      <c r="P13" s="20">
        <v>1.7323166619358531E-2</v>
      </c>
      <c r="Q13" s="20">
        <v>2.1779823506892771E-2</v>
      </c>
      <c r="R13" s="20">
        <v>1.753536188652581E-2</v>
      </c>
      <c r="S13" s="20">
        <v>3.9526599140131548E-2</v>
      </c>
      <c r="T13" s="20">
        <v>1.3637500428703221E-2</v>
      </c>
      <c r="U13" s="20">
        <v>3.9311798735721763E-2</v>
      </c>
      <c r="V13" s="20">
        <v>4.3702291673894458E-2</v>
      </c>
      <c r="W13" s="20">
        <v>2.4169718058060469E-2</v>
      </c>
      <c r="X13" s="20">
        <v>5.9843224976243352E-3</v>
      </c>
      <c r="Y13" s="20">
        <v>1.3910624390606139E-2</v>
      </c>
      <c r="AA13" s="20">
        <v>4.4714824589289692E-3</v>
      </c>
      <c r="AB13" s="20">
        <v>2.052457693722937E-2</v>
      </c>
      <c r="AC13" s="20">
        <v>3.3940339323936558E-2</v>
      </c>
      <c r="AD13" s="20">
        <v>4.5512915907153791E-2</v>
      </c>
      <c r="AF13" s="20">
        <v>2.320582702643181E-2</v>
      </c>
      <c r="AG13" s="20">
        <v>3.251665139314102E-2</v>
      </c>
      <c r="AI13" s="20">
        <v>6.3691153209677444E-3</v>
      </c>
      <c r="AJ13" s="20">
        <v>1.353798155116903E-2</v>
      </c>
      <c r="AK13" s="20">
        <v>2.5744135717919472E-2</v>
      </c>
      <c r="AL13" s="20">
        <v>1.4696106416824209E-2</v>
      </c>
      <c r="AM13" s="20">
        <v>1.250592770101119E-2</v>
      </c>
      <c r="AN13" s="20">
        <v>0</v>
      </c>
      <c r="AO13" s="20">
        <v>4.8131041047971487E-2</v>
      </c>
      <c r="AP13" s="20">
        <v>0.1251158120766882</v>
      </c>
      <c r="AQ13" s="20">
        <v>2.1701061712025009E-2</v>
      </c>
      <c r="AS13" s="20">
        <v>2.0538414887434891E-2</v>
      </c>
      <c r="AT13" s="20">
        <v>0.1204515156638095</v>
      </c>
    </row>
    <row r="15" spans="2:48" x14ac:dyDescent="0.35">
      <c r="B15" t="s">
        <v>409</v>
      </c>
    </row>
    <row r="16" spans="2:48" x14ac:dyDescent="0.35">
      <c r="B16" t="s">
        <v>9</v>
      </c>
    </row>
    <row r="18" spans="2:2" x14ac:dyDescent="0.35">
      <c r="B18"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V2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161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162</v>
      </c>
      <c r="C9" s="20">
        <v>0.27500206827529999</v>
      </c>
      <c r="D9" s="20">
        <v>7.3522461047594925E-2</v>
      </c>
      <c r="E9" s="20">
        <v>0.18004588741911901</v>
      </c>
      <c r="F9" s="20">
        <v>0.20437853710583931</v>
      </c>
      <c r="G9" s="20">
        <v>0.27892205950700022</v>
      </c>
      <c r="H9" s="20">
        <v>0.3471978650882267</v>
      </c>
      <c r="I9" s="20">
        <v>0.49205834006795091</v>
      </c>
      <c r="K9" s="20">
        <v>0.27733089503341379</v>
      </c>
      <c r="L9" s="20">
        <v>0.27280850856935612</v>
      </c>
      <c r="N9" s="20">
        <v>0.1876476248515396</v>
      </c>
      <c r="O9" s="20">
        <v>0.1083666910799163</v>
      </c>
      <c r="P9" s="20">
        <v>0.20485824490702009</v>
      </c>
      <c r="Q9" s="20">
        <v>0.2641804159448658</v>
      </c>
      <c r="R9" s="20">
        <v>0.28140626294651377</v>
      </c>
      <c r="S9" s="20">
        <v>0.27346933177337662</v>
      </c>
      <c r="T9" s="20">
        <v>0.28350190460966729</v>
      </c>
      <c r="U9" s="20">
        <v>0.28044997663153171</v>
      </c>
      <c r="V9" s="20">
        <v>0.25399182804182763</v>
      </c>
      <c r="W9" s="20">
        <v>0.32087307519627561</v>
      </c>
      <c r="X9" s="20">
        <v>0.36092207769519791</v>
      </c>
      <c r="Y9" s="20">
        <v>0.33282678008762567</v>
      </c>
      <c r="AA9" s="20">
        <v>0.35636950629486058</v>
      </c>
      <c r="AB9" s="20">
        <v>0.29441331990328912</v>
      </c>
      <c r="AC9" s="20">
        <v>0.25087489583994899</v>
      </c>
      <c r="AD9" s="20">
        <v>0.1892778629163793</v>
      </c>
      <c r="AF9" s="20">
        <v>0.30494291670263141</v>
      </c>
      <c r="AG9" s="20">
        <v>0.1620960919917456</v>
      </c>
      <c r="AI9" s="20">
        <v>0.80305558649772002</v>
      </c>
      <c r="AJ9" s="20">
        <v>8.222701733692879E-2</v>
      </c>
      <c r="AK9" s="20">
        <v>0.1457972847318684</v>
      </c>
      <c r="AL9" s="20">
        <v>3.4836810738773323E-2</v>
      </c>
      <c r="AM9" s="20">
        <v>0.4298961680546578</v>
      </c>
      <c r="AN9" s="20">
        <v>4.8971097151075837E-2</v>
      </c>
      <c r="AO9" s="20">
        <v>6.3760095572326592E-2</v>
      </c>
      <c r="AP9" s="20">
        <v>0.23262122097131019</v>
      </c>
      <c r="AQ9" s="20">
        <v>0.19460496025316071</v>
      </c>
      <c r="AS9" s="20">
        <v>0.27963595649253659</v>
      </c>
      <c r="AT9" s="20">
        <v>0.18743457765507959</v>
      </c>
    </row>
    <row r="10" spans="2:48" ht="19" customHeight="1" x14ac:dyDescent="0.35">
      <c r="B10" s="22" t="s">
        <v>163</v>
      </c>
      <c r="C10" s="20">
        <v>0.27063432343494331</v>
      </c>
      <c r="D10" s="20">
        <v>0.192702031854529</v>
      </c>
      <c r="E10" s="20">
        <v>0.40099450603807191</v>
      </c>
      <c r="F10" s="20">
        <v>0.31818698384457861</v>
      </c>
      <c r="G10" s="20">
        <v>0.27313780053521519</v>
      </c>
      <c r="H10" s="20">
        <v>0.27644928904549287</v>
      </c>
      <c r="I10" s="20">
        <v>0.17242816550170581</v>
      </c>
      <c r="K10" s="20">
        <v>0.29215878151359198</v>
      </c>
      <c r="L10" s="20">
        <v>0.25071647007414438</v>
      </c>
      <c r="N10" s="20">
        <v>0.1510722664756298</v>
      </c>
      <c r="O10" s="20">
        <v>8.9967095992635401E-2</v>
      </c>
      <c r="P10" s="20">
        <v>0.2174086727068161</v>
      </c>
      <c r="Q10" s="20">
        <v>0.27894503610298332</v>
      </c>
      <c r="R10" s="20">
        <v>0.32493714048041972</v>
      </c>
      <c r="S10" s="20">
        <v>0.304582801333667</v>
      </c>
      <c r="T10" s="20">
        <v>0.26155457134725452</v>
      </c>
      <c r="U10" s="20">
        <v>0.33284502178808317</v>
      </c>
      <c r="V10" s="20">
        <v>0.33462780408578019</v>
      </c>
      <c r="W10" s="20">
        <v>0.24815886253147981</v>
      </c>
      <c r="X10" s="20">
        <v>0.2284044037180912</v>
      </c>
      <c r="Y10" s="20">
        <v>0.29457091200953961</v>
      </c>
      <c r="AA10" s="20">
        <v>0.3090654762601579</v>
      </c>
      <c r="AB10" s="20">
        <v>0.26310580428169</v>
      </c>
      <c r="AC10" s="20">
        <v>0.26535703621772078</v>
      </c>
      <c r="AD10" s="20">
        <v>0.24095567815186661</v>
      </c>
      <c r="AF10" s="20">
        <v>0.23936862563181249</v>
      </c>
      <c r="AG10" s="20">
        <v>0.3932168863094615</v>
      </c>
      <c r="AI10" s="20">
        <v>8.5392064690868297E-2</v>
      </c>
      <c r="AJ10" s="20">
        <v>0.7150864256290147</v>
      </c>
      <c r="AK10" s="20">
        <v>0.20725523340918289</v>
      </c>
      <c r="AL10" s="20">
        <v>0.21405427717765699</v>
      </c>
      <c r="AM10" s="20">
        <v>0.13505471291841681</v>
      </c>
      <c r="AN10" s="20">
        <v>1.6207492203292279E-2</v>
      </c>
      <c r="AO10" s="20">
        <v>4.6607534888235692E-2</v>
      </c>
      <c r="AP10" s="20">
        <v>0.15306693661936649</v>
      </c>
      <c r="AQ10" s="20">
        <v>0.19345867844619891</v>
      </c>
      <c r="AS10" s="20">
        <v>0.27625580803637928</v>
      </c>
      <c r="AT10" s="20">
        <v>0.16440403106903981</v>
      </c>
    </row>
    <row r="11" spans="2:48" ht="19" customHeight="1" x14ac:dyDescent="0.35">
      <c r="B11" s="22" t="s">
        <v>164</v>
      </c>
      <c r="C11" s="20">
        <v>6.0006668998437332E-2</v>
      </c>
      <c r="D11" s="20">
        <v>4.1408926113049728E-2</v>
      </c>
      <c r="E11" s="20">
        <v>5.5181820355943607E-2</v>
      </c>
      <c r="F11" s="20">
        <v>3.9844049900715467E-2</v>
      </c>
      <c r="G11" s="20">
        <v>6.0024853809432739E-2</v>
      </c>
      <c r="H11" s="20">
        <v>7.6298284235109828E-2</v>
      </c>
      <c r="I11" s="20">
        <v>8.1761496444532025E-2</v>
      </c>
      <c r="K11" s="20">
        <v>5.4754455313526199E-2</v>
      </c>
      <c r="L11" s="20">
        <v>6.5378785664552019E-2</v>
      </c>
      <c r="N11" s="20">
        <v>4.627746383644455E-2</v>
      </c>
      <c r="O11" s="20">
        <v>2.7028127664725659E-2</v>
      </c>
      <c r="P11" s="20">
        <v>4.5307458656249591E-2</v>
      </c>
      <c r="Q11" s="20">
        <v>0.11314656310426641</v>
      </c>
      <c r="R11" s="20">
        <v>1.39552728959015E-2</v>
      </c>
      <c r="S11" s="20">
        <v>5.1075617172122799E-2</v>
      </c>
      <c r="T11" s="20">
        <v>6.0677447879253277E-2</v>
      </c>
      <c r="U11" s="20">
        <v>4.9566052917867379E-2</v>
      </c>
      <c r="V11" s="20">
        <v>5.3614390859650557E-2</v>
      </c>
      <c r="W11" s="20">
        <v>0.1148684820397706</v>
      </c>
      <c r="X11" s="20">
        <v>8.5985227282973392E-2</v>
      </c>
      <c r="Y11" s="20">
        <v>5.0930945305397629E-2</v>
      </c>
      <c r="AA11" s="20">
        <v>7.6625960234676396E-2</v>
      </c>
      <c r="AB11" s="20">
        <v>8.2157102391518577E-2</v>
      </c>
      <c r="AC11" s="20">
        <v>4.2021714715623472E-2</v>
      </c>
      <c r="AD11" s="20">
        <v>3.358179327224755E-2</v>
      </c>
      <c r="AF11" s="20">
        <v>6.2915343022605999E-2</v>
      </c>
      <c r="AG11" s="20">
        <v>4.9933702182660848E-2</v>
      </c>
      <c r="AI11" s="20">
        <v>1.4034823122718089E-2</v>
      </c>
      <c r="AJ11" s="20">
        <v>3.2698698078976768E-2</v>
      </c>
      <c r="AK11" s="20">
        <v>0.47698992213062041</v>
      </c>
      <c r="AL11" s="20">
        <v>4.9077200827148372E-2</v>
      </c>
      <c r="AM11" s="20">
        <v>2.8165643164520589E-2</v>
      </c>
      <c r="AN11" s="20">
        <v>1.643739785922314E-2</v>
      </c>
      <c r="AO11" s="20">
        <v>1.1195320113199091E-2</v>
      </c>
      <c r="AP11" s="20">
        <v>5.7061746150730987E-2</v>
      </c>
      <c r="AQ11" s="20">
        <v>4.6358160252280928E-2</v>
      </c>
      <c r="AS11" s="20">
        <v>5.9738136926178347E-2</v>
      </c>
      <c r="AT11" s="20">
        <v>6.5081172011112368E-2</v>
      </c>
    </row>
    <row r="12" spans="2:48" ht="19" customHeight="1" x14ac:dyDescent="0.35">
      <c r="B12" s="22" t="s">
        <v>165</v>
      </c>
      <c r="C12" s="20">
        <v>4.480055795817129E-2</v>
      </c>
      <c r="D12" s="20">
        <v>9.1986255508428982E-2</v>
      </c>
      <c r="E12" s="20">
        <v>4.9134158807900431E-2</v>
      </c>
      <c r="F12" s="20">
        <v>4.7945395072958683E-2</v>
      </c>
      <c r="G12" s="20">
        <v>4.4599575035388389E-2</v>
      </c>
      <c r="H12" s="20">
        <v>1.967877300991569E-2</v>
      </c>
      <c r="I12" s="20">
        <v>2.4279336097281268E-2</v>
      </c>
      <c r="K12" s="20">
        <v>4.1621847726838017E-2</v>
      </c>
      <c r="L12" s="20">
        <v>4.8086291899449657E-2</v>
      </c>
      <c r="N12" s="20">
        <v>2.081259590567526E-2</v>
      </c>
      <c r="O12" s="20">
        <v>5.729887762052243E-2</v>
      </c>
      <c r="P12" s="20">
        <v>3.505992536605719E-2</v>
      </c>
      <c r="Q12" s="20">
        <v>4.210949997175932E-2</v>
      </c>
      <c r="R12" s="20">
        <v>5.7535715616702537E-2</v>
      </c>
      <c r="S12" s="20">
        <v>3.931167831739233E-2</v>
      </c>
      <c r="T12" s="20">
        <v>4.3762451405614133E-2</v>
      </c>
      <c r="U12" s="20">
        <v>5.2131685817390333E-2</v>
      </c>
      <c r="V12" s="20">
        <v>4.9328649315445207E-2</v>
      </c>
      <c r="W12" s="20">
        <v>6.7891444384837407E-2</v>
      </c>
      <c r="X12" s="20">
        <v>2.2937500864804339E-2</v>
      </c>
      <c r="Y12" s="20">
        <v>3.2945791548406753E-2</v>
      </c>
      <c r="AA12" s="20">
        <v>5.126723940372574E-2</v>
      </c>
      <c r="AB12" s="20">
        <v>3.6885498895694861E-2</v>
      </c>
      <c r="AC12" s="20">
        <v>4.0619825945119488E-2</v>
      </c>
      <c r="AD12" s="20">
        <v>5.0034532829423418E-2</v>
      </c>
      <c r="AF12" s="20">
        <v>3.9891610021318941E-2</v>
      </c>
      <c r="AG12" s="20">
        <v>6.4783297939428691E-2</v>
      </c>
      <c r="AI12" s="20">
        <v>1.3890510610301859E-2</v>
      </c>
      <c r="AJ12" s="20">
        <v>7.4229532786970502E-3</v>
      </c>
      <c r="AK12" s="20">
        <v>2.8512928994295729E-2</v>
      </c>
      <c r="AL12" s="20">
        <v>0.30749960485378658</v>
      </c>
      <c r="AM12" s="20">
        <v>3.1575233165702071E-2</v>
      </c>
      <c r="AN12" s="20">
        <v>1.5905348443100199E-2</v>
      </c>
      <c r="AO12" s="20">
        <v>5.8736123691254102E-3</v>
      </c>
      <c r="AP12" s="20">
        <v>1.5741674942022679E-2</v>
      </c>
      <c r="AQ12" s="20">
        <v>2.6648999305962161E-2</v>
      </c>
      <c r="AS12" s="20">
        <v>4.5351101244313373E-2</v>
      </c>
      <c r="AT12" s="20">
        <v>3.4396833961129948E-2</v>
      </c>
    </row>
    <row r="13" spans="2:48" ht="19" customHeight="1" x14ac:dyDescent="0.35">
      <c r="B13" s="22" t="s">
        <v>166</v>
      </c>
      <c r="C13" s="20">
        <v>2.70656987271705E-2</v>
      </c>
      <c r="D13" s="20">
        <v>1.2226618571080891E-2</v>
      </c>
      <c r="E13" s="20">
        <v>1.791619356808816E-2</v>
      </c>
      <c r="F13" s="20">
        <v>3.0316687907393551E-2</v>
      </c>
      <c r="G13" s="20">
        <v>3.6434948153707597E-2</v>
      </c>
      <c r="H13" s="20">
        <v>2.8975308806349218E-2</v>
      </c>
      <c r="I13" s="20">
        <v>3.2858991320608613E-2</v>
      </c>
      <c r="K13" s="20">
        <v>3.3827027356815247E-2</v>
      </c>
      <c r="L13" s="20">
        <v>2.057368944646476E-2</v>
      </c>
      <c r="N13" s="20">
        <v>5.0410448660500396E-3</v>
      </c>
      <c r="O13" s="20">
        <v>1.363386077461652E-2</v>
      </c>
      <c r="P13" s="20">
        <v>2.8043841433893241E-2</v>
      </c>
      <c r="Q13" s="20">
        <v>2.5597559697666569E-2</v>
      </c>
      <c r="R13" s="20">
        <v>2.3262206063213969E-2</v>
      </c>
      <c r="S13" s="20">
        <v>4.2031007459147923E-2</v>
      </c>
      <c r="T13" s="20">
        <v>4.5096018691838193E-2</v>
      </c>
      <c r="U13" s="20">
        <v>1.5523536116202E-2</v>
      </c>
      <c r="V13" s="20">
        <v>2.3502159637324851E-2</v>
      </c>
      <c r="W13" s="20">
        <v>2.1501205153620719E-2</v>
      </c>
      <c r="X13" s="20">
        <v>4.4244705327358497E-2</v>
      </c>
      <c r="Y13" s="20">
        <v>4.0772813817032461E-2</v>
      </c>
      <c r="AA13" s="20">
        <v>1.6104672085418121E-2</v>
      </c>
      <c r="AB13" s="20">
        <v>1.380302702106141E-2</v>
      </c>
      <c r="AC13" s="20">
        <v>3.4376206373183442E-2</v>
      </c>
      <c r="AD13" s="20">
        <v>4.6428706670712937E-2</v>
      </c>
      <c r="AF13" s="20">
        <v>3.1843186439756282E-2</v>
      </c>
      <c r="AG13" s="20">
        <v>6.9400347897675442E-3</v>
      </c>
      <c r="AI13" s="20">
        <v>3.2339534055537589E-3</v>
      </c>
      <c r="AJ13" s="20">
        <v>4.1993557744465547E-3</v>
      </c>
      <c r="AK13" s="20">
        <v>0</v>
      </c>
      <c r="AL13" s="20">
        <v>4.3816875875714511E-3</v>
      </c>
      <c r="AM13" s="20">
        <v>9.6756353152890634E-2</v>
      </c>
      <c r="AN13" s="20">
        <v>0</v>
      </c>
      <c r="AO13" s="20">
        <v>1.813377735549648E-2</v>
      </c>
      <c r="AP13" s="20">
        <v>0</v>
      </c>
      <c r="AQ13" s="20">
        <v>4.5177412004536198E-2</v>
      </c>
      <c r="AS13" s="20">
        <v>2.6056678635580768E-2</v>
      </c>
      <c r="AT13" s="20">
        <v>4.6133348455369733E-2</v>
      </c>
    </row>
    <row r="14" spans="2:48" ht="32" customHeight="1" x14ac:dyDescent="0.35">
      <c r="B14" s="22" t="s">
        <v>167</v>
      </c>
      <c r="C14" s="20">
        <v>1.656940315944401E-2</v>
      </c>
      <c r="D14" s="20">
        <v>9.5907400562094906E-3</v>
      </c>
      <c r="E14" s="20">
        <v>2.045918832864042E-2</v>
      </c>
      <c r="F14" s="20">
        <v>1.6075542208015499E-2</v>
      </c>
      <c r="G14" s="20">
        <v>2.2764564209790349E-2</v>
      </c>
      <c r="H14" s="20">
        <v>1.7898972051492931E-2</v>
      </c>
      <c r="I14" s="20">
        <v>1.2562713027204421E-2</v>
      </c>
      <c r="K14" s="20">
        <v>2.265020250662194E-2</v>
      </c>
      <c r="L14" s="20">
        <v>1.069924942861189E-2</v>
      </c>
      <c r="N14" s="20">
        <v>2.131736924125794E-2</v>
      </c>
      <c r="O14" s="20">
        <v>2.8744855096235301E-2</v>
      </c>
      <c r="P14" s="20">
        <v>7.6954842265477162E-3</v>
      </c>
      <c r="Q14" s="20">
        <v>3.5357396541001319E-2</v>
      </c>
      <c r="R14" s="20">
        <v>2.1291656139632749E-2</v>
      </c>
      <c r="S14" s="20">
        <v>6.0966558746479577E-3</v>
      </c>
      <c r="T14" s="20">
        <v>1.3772294844610849E-2</v>
      </c>
      <c r="U14" s="20">
        <v>5.1889177709842941E-3</v>
      </c>
      <c r="V14" s="20">
        <v>1.301111586332699E-2</v>
      </c>
      <c r="W14" s="20">
        <v>1.72587131377578E-2</v>
      </c>
      <c r="X14" s="20">
        <v>1.7085052661781831E-2</v>
      </c>
      <c r="Y14" s="20">
        <v>2.5591835561760659E-2</v>
      </c>
      <c r="AA14" s="20">
        <v>1.240533136682026E-2</v>
      </c>
      <c r="AB14" s="20">
        <v>8.7165268375141453E-3</v>
      </c>
      <c r="AC14" s="20">
        <v>2.168764289894904E-2</v>
      </c>
      <c r="AD14" s="20">
        <v>2.4832888787783391E-2</v>
      </c>
      <c r="AF14" s="20">
        <v>2.036862215496062E-2</v>
      </c>
      <c r="AG14" s="20">
        <v>2.150324415913946E-3</v>
      </c>
      <c r="AI14" s="20">
        <v>0</v>
      </c>
      <c r="AJ14" s="20">
        <v>1.9512387283817569E-3</v>
      </c>
      <c r="AK14" s="20">
        <v>6.5698806441646029E-3</v>
      </c>
      <c r="AL14" s="20">
        <v>4.5757791997019688E-3</v>
      </c>
      <c r="AM14" s="20">
        <v>5.8266702389318033E-2</v>
      </c>
      <c r="AN14" s="20">
        <v>1.6842152655870361E-2</v>
      </c>
      <c r="AO14" s="20">
        <v>0</v>
      </c>
      <c r="AP14" s="20">
        <v>4.9135396111531513E-3</v>
      </c>
      <c r="AQ14" s="20">
        <v>2.7683917753614371E-2</v>
      </c>
      <c r="AS14" s="20">
        <v>1.6398180705381561E-2</v>
      </c>
      <c r="AT14" s="20">
        <v>1.9805027312895528E-2</v>
      </c>
    </row>
    <row r="15" spans="2:48" ht="32" customHeight="1" x14ac:dyDescent="0.35">
      <c r="B15" s="22" t="s">
        <v>168</v>
      </c>
      <c r="C15" s="20">
        <v>2.8676418094716379E-2</v>
      </c>
      <c r="D15" s="20">
        <v>3.1017123041847429E-3</v>
      </c>
      <c r="E15" s="20">
        <v>2.4070447998948079E-2</v>
      </c>
      <c r="F15" s="20">
        <v>3.9563701268009038E-2</v>
      </c>
      <c r="G15" s="20">
        <v>2.7488318774396149E-2</v>
      </c>
      <c r="H15" s="20">
        <v>2.5887122508850679E-2</v>
      </c>
      <c r="I15" s="20">
        <v>4.3443288818171027E-2</v>
      </c>
      <c r="K15" s="20">
        <v>3.5977326858188233E-2</v>
      </c>
      <c r="L15" s="20">
        <v>2.166409070198182E-2</v>
      </c>
      <c r="N15" s="20">
        <v>0.31895114139628522</v>
      </c>
      <c r="O15" s="20">
        <v>0</v>
      </c>
      <c r="P15" s="20">
        <v>0</v>
      </c>
      <c r="Q15" s="20">
        <v>0</v>
      </c>
      <c r="R15" s="20">
        <v>0</v>
      </c>
      <c r="S15" s="20">
        <v>0</v>
      </c>
      <c r="T15" s="20">
        <v>0</v>
      </c>
      <c r="U15" s="20">
        <v>0</v>
      </c>
      <c r="V15" s="20">
        <v>0</v>
      </c>
      <c r="W15" s="20">
        <v>0</v>
      </c>
      <c r="X15" s="20">
        <v>0</v>
      </c>
      <c r="Y15" s="20">
        <v>0</v>
      </c>
      <c r="AA15" s="20">
        <v>2.6648136761469449E-2</v>
      </c>
      <c r="AB15" s="20">
        <v>3.4207109117159379E-2</v>
      </c>
      <c r="AC15" s="20">
        <v>3.8799017981836721E-2</v>
      </c>
      <c r="AD15" s="20">
        <v>1.6383773492632678E-2</v>
      </c>
      <c r="AF15" s="20">
        <v>3.4429513998943242E-2</v>
      </c>
      <c r="AG15" s="20">
        <v>6.9150552992279738E-3</v>
      </c>
      <c r="AI15" s="20">
        <v>0</v>
      </c>
      <c r="AJ15" s="20">
        <v>4.3859202476044714E-3</v>
      </c>
      <c r="AK15" s="20">
        <v>8.359127379551419E-3</v>
      </c>
      <c r="AL15" s="20">
        <v>1.0394336947521871E-2</v>
      </c>
      <c r="AM15" s="20">
        <v>2.15425829012553E-3</v>
      </c>
      <c r="AN15" s="20">
        <v>0.78218182508360201</v>
      </c>
      <c r="AO15" s="20">
        <v>6.5876037762032094E-3</v>
      </c>
      <c r="AP15" s="20">
        <v>1.8196634929435459E-2</v>
      </c>
      <c r="AQ15" s="20">
        <v>3.0858153011473551E-2</v>
      </c>
      <c r="AS15" s="20">
        <v>2.9737427273860591E-2</v>
      </c>
      <c r="AT15" s="20">
        <v>8.6263204257476592E-3</v>
      </c>
    </row>
    <row r="16" spans="2:48" ht="19" customHeight="1" x14ac:dyDescent="0.35">
      <c r="B16" s="22" t="s">
        <v>169</v>
      </c>
      <c r="C16" s="20">
        <v>7.2388021292866958E-3</v>
      </c>
      <c r="D16" s="20">
        <v>2.75881839654555E-3</v>
      </c>
      <c r="E16" s="20">
        <v>1.073125983033406E-2</v>
      </c>
      <c r="F16" s="20">
        <v>7.8117683700082924E-3</v>
      </c>
      <c r="G16" s="20">
        <v>1.008277935830163E-2</v>
      </c>
      <c r="H16" s="20">
        <v>6.8537630588127486E-3</v>
      </c>
      <c r="I16" s="20">
        <v>4.8852396789632793E-3</v>
      </c>
      <c r="K16" s="20">
        <v>7.3498646298787822E-3</v>
      </c>
      <c r="L16" s="20">
        <v>7.1597583803499282E-3</v>
      </c>
      <c r="N16" s="20">
        <v>0</v>
      </c>
      <c r="O16" s="20">
        <v>0</v>
      </c>
      <c r="P16" s="20">
        <v>0.1447756495237463</v>
      </c>
      <c r="Q16" s="20">
        <v>0</v>
      </c>
      <c r="R16" s="20">
        <v>0</v>
      </c>
      <c r="S16" s="20">
        <v>0</v>
      </c>
      <c r="T16" s="20">
        <v>0</v>
      </c>
      <c r="U16" s="20">
        <v>0</v>
      </c>
      <c r="V16" s="20">
        <v>0</v>
      </c>
      <c r="W16" s="20">
        <v>0</v>
      </c>
      <c r="X16" s="20">
        <v>0</v>
      </c>
      <c r="Y16" s="20">
        <v>0</v>
      </c>
      <c r="AA16" s="20">
        <v>6.370799198892438E-3</v>
      </c>
      <c r="AB16" s="20">
        <v>4.9160266366458693E-3</v>
      </c>
      <c r="AC16" s="20">
        <v>6.1771753938096698E-3</v>
      </c>
      <c r="AD16" s="20">
        <v>1.157437452304888E-2</v>
      </c>
      <c r="AF16" s="20">
        <v>8.6535288754353325E-3</v>
      </c>
      <c r="AG16" s="20">
        <v>1.891349723814336E-3</v>
      </c>
      <c r="AI16" s="20">
        <v>0</v>
      </c>
      <c r="AJ16" s="20">
        <v>2.2221818406781878E-3</v>
      </c>
      <c r="AK16" s="20">
        <v>0</v>
      </c>
      <c r="AL16" s="20">
        <v>4.6903398017935473E-3</v>
      </c>
      <c r="AM16" s="20">
        <v>2.1010791579439058E-3</v>
      </c>
      <c r="AN16" s="20">
        <v>0</v>
      </c>
      <c r="AO16" s="20">
        <v>0</v>
      </c>
      <c r="AP16" s="20">
        <v>0</v>
      </c>
      <c r="AQ16" s="20">
        <v>9.0743321600585639E-2</v>
      </c>
      <c r="AS16" s="20">
        <v>7.6218643782586162E-3</v>
      </c>
      <c r="AT16" s="20">
        <v>0</v>
      </c>
    </row>
    <row r="17" spans="2:46" ht="32" customHeight="1" x14ac:dyDescent="0.35">
      <c r="B17" s="22" t="s">
        <v>170</v>
      </c>
      <c r="C17" s="20">
        <v>7.4066206674260528E-3</v>
      </c>
      <c r="D17" s="20">
        <v>5.7638531513633708E-3</v>
      </c>
      <c r="E17" s="20">
        <v>7.3929645064661686E-3</v>
      </c>
      <c r="F17" s="20">
        <v>4.9076132447273373E-3</v>
      </c>
      <c r="G17" s="20">
        <v>7.3737388628617754E-3</v>
      </c>
      <c r="H17" s="20">
        <v>1.6308672247716861E-2</v>
      </c>
      <c r="I17" s="20">
        <v>4.6029489573830339E-3</v>
      </c>
      <c r="K17" s="20">
        <v>9.6376828635044952E-3</v>
      </c>
      <c r="L17" s="20">
        <v>5.2582356343498782E-3</v>
      </c>
      <c r="N17" s="20">
        <v>9.75515845753166E-3</v>
      </c>
      <c r="O17" s="20">
        <v>0.20618514007920619</v>
      </c>
      <c r="P17" s="20">
        <v>0</v>
      </c>
      <c r="Q17" s="20">
        <v>0</v>
      </c>
      <c r="R17" s="20">
        <v>0</v>
      </c>
      <c r="S17" s="20">
        <v>0</v>
      </c>
      <c r="T17" s="20">
        <v>0</v>
      </c>
      <c r="U17" s="20">
        <v>4.2466521443948382E-3</v>
      </c>
      <c r="V17" s="20">
        <v>0</v>
      </c>
      <c r="W17" s="20">
        <v>0</v>
      </c>
      <c r="X17" s="20">
        <v>0</v>
      </c>
      <c r="Y17" s="20">
        <v>0</v>
      </c>
      <c r="AA17" s="20">
        <v>4.4540150746907748E-3</v>
      </c>
      <c r="AB17" s="20">
        <v>1.3620378749688879E-2</v>
      </c>
      <c r="AC17" s="20">
        <v>1.015923782564478E-2</v>
      </c>
      <c r="AD17" s="20">
        <v>1.751909316916669E-3</v>
      </c>
      <c r="AF17" s="20">
        <v>8.817169843252393E-3</v>
      </c>
      <c r="AG17" s="20">
        <v>2.0788219921440221E-3</v>
      </c>
      <c r="AI17" s="20">
        <v>0</v>
      </c>
      <c r="AJ17" s="20">
        <v>0</v>
      </c>
      <c r="AK17" s="20">
        <v>0</v>
      </c>
      <c r="AL17" s="20">
        <v>0</v>
      </c>
      <c r="AM17" s="20">
        <v>6.2174955446515426E-3</v>
      </c>
      <c r="AN17" s="20">
        <v>0</v>
      </c>
      <c r="AO17" s="20">
        <v>5.4968013895176212E-3</v>
      </c>
      <c r="AP17" s="20">
        <v>5.318153389806215E-3</v>
      </c>
      <c r="AQ17" s="20">
        <v>8.0671352159454937E-2</v>
      </c>
      <c r="AS17" s="20">
        <v>7.7985635219858457E-3</v>
      </c>
      <c r="AT17" s="20">
        <v>0</v>
      </c>
    </row>
    <row r="18" spans="2:46" ht="19" customHeight="1" x14ac:dyDescent="0.35">
      <c r="B18" s="22" t="s">
        <v>171</v>
      </c>
      <c r="C18" s="20">
        <v>5.0708139499801037E-3</v>
      </c>
      <c r="D18" s="20">
        <v>0</v>
      </c>
      <c r="E18" s="20">
        <v>6.7709680144669576E-3</v>
      </c>
      <c r="F18" s="20">
        <v>1.001265106704558E-2</v>
      </c>
      <c r="G18" s="20">
        <v>7.3759316869090458E-3</v>
      </c>
      <c r="H18" s="20">
        <v>3.4309863871406091E-3</v>
      </c>
      <c r="I18" s="20">
        <v>2.2907100880044909E-3</v>
      </c>
      <c r="K18" s="20">
        <v>5.9171215857597758E-3</v>
      </c>
      <c r="L18" s="20">
        <v>4.265052378022465E-3</v>
      </c>
      <c r="N18" s="20">
        <v>0</v>
      </c>
      <c r="O18" s="20">
        <v>0.15552369871462141</v>
      </c>
      <c r="P18" s="20">
        <v>8.6724904203802199E-3</v>
      </c>
      <c r="Q18" s="20">
        <v>0</v>
      </c>
      <c r="R18" s="20">
        <v>0</v>
      </c>
      <c r="S18" s="20">
        <v>0</v>
      </c>
      <c r="T18" s="20">
        <v>0</v>
      </c>
      <c r="U18" s="20">
        <v>0</v>
      </c>
      <c r="V18" s="20">
        <v>0</v>
      </c>
      <c r="W18" s="20">
        <v>0</v>
      </c>
      <c r="X18" s="20">
        <v>0</v>
      </c>
      <c r="Y18" s="20">
        <v>0</v>
      </c>
      <c r="AA18" s="20">
        <v>4.3897798032394193E-3</v>
      </c>
      <c r="AB18" s="20">
        <v>1.311896497829952E-2</v>
      </c>
      <c r="AC18" s="20">
        <v>2.1934968781984901E-3</v>
      </c>
      <c r="AD18" s="20">
        <v>0</v>
      </c>
      <c r="AF18" s="20">
        <v>6.4029249597736832E-3</v>
      </c>
      <c r="AG18" s="20">
        <v>0</v>
      </c>
      <c r="AI18" s="20">
        <v>0</v>
      </c>
      <c r="AJ18" s="20">
        <v>0</v>
      </c>
      <c r="AK18" s="20">
        <v>0</v>
      </c>
      <c r="AL18" s="20">
        <v>0</v>
      </c>
      <c r="AM18" s="20">
        <v>0</v>
      </c>
      <c r="AN18" s="20">
        <v>0</v>
      </c>
      <c r="AO18" s="20">
        <v>0</v>
      </c>
      <c r="AP18" s="20">
        <v>4.8871868333931114E-3</v>
      </c>
      <c r="AQ18" s="20">
        <v>7.24187536216086E-2</v>
      </c>
      <c r="AS18" s="20">
        <v>5.3391508047670134E-3</v>
      </c>
      <c r="AT18" s="20">
        <v>0</v>
      </c>
    </row>
    <row r="19" spans="2:46" ht="19" customHeight="1" x14ac:dyDescent="0.35">
      <c r="B19" s="22" t="s">
        <v>135</v>
      </c>
      <c r="C19" s="20">
        <v>5.20720669213848E-3</v>
      </c>
      <c r="D19" s="20">
        <v>0</v>
      </c>
      <c r="E19" s="20">
        <v>2.3935948208790849E-3</v>
      </c>
      <c r="F19" s="20">
        <v>5.2500154374540064E-3</v>
      </c>
      <c r="G19" s="20">
        <v>2.6409577285753669E-3</v>
      </c>
      <c r="H19" s="20">
        <v>3.1140365487084768E-3</v>
      </c>
      <c r="I19" s="20">
        <v>1.4404945009551039E-2</v>
      </c>
      <c r="K19" s="20">
        <v>6.9615991880097351E-3</v>
      </c>
      <c r="L19" s="20">
        <v>3.5153213890541158E-3</v>
      </c>
      <c r="N19" s="20">
        <v>0</v>
      </c>
      <c r="O19" s="20">
        <v>9.1109795134407229E-2</v>
      </c>
      <c r="P19" s="20">
        <v>8.7029947183995537E-3</v>
      </c>
      <c r="Q19" s="20">
        <v>0</v>
      </c>
      <c r="R19" s="20">
        <v>5.0824585459774913E-3</v>
      </c>
      <c r="S19" s="20">
        <v>0</v>
      </c>
      <c r="T19" s="20">
        <v>0</v>
      </c>
      <c r="U19" s="20">
        <v>5.5798861361298826E-3</v>
      </c>
      <c r="V19" s="20">
        <v>0</v>
      </c>
      <c r="W19" s="20">
        <v>4.1069315800172862E-3</v>
      </c>
      <c r="X19" s="20">
        <v>0</v>
      </c>
      <c r="Y19" s="20">
        <v>5.1077223309455161E-3</v>
      </c>
      <c r="AA19" s="20">
        <v>4.9971128242655531E-3</v>
      </c>
      <c r="AB19" s="20">
        <v>7.160177520079092E-3</v>
      </c>
      <c r="AC19" s="20">
        <v>2.089082867300853E-3</v>
      </c>
      <c r="AD19" s="20">
        <v>6.1825022142538311E-3</v>
      </c>
      <c r="AF19" s="20">
        <v>5.9952808088426547E-3</v>
      </c>
      <c r="AG19" s="20">
        <v>2.2523949204968979E-3</v>
      </c>
      <c r="AI19" s="20">
        <v>0</v>
      </c>
      <c r="AJ19" s="20">
        <v>0</v>
      </c>
      <c r="AK19" s="20">
        <v>8.7192843863103629E-3</v>
      </c>
      <c r="AL19" s="20">
        <v>4.9498544256335068E-3</v>
      </c>
      <c r="AM19" s="20">
        <v>0</v>
      </c>
      <c r="AN19" s="20">
        <v>0</v>
      </c>
      <c r="AO19" s="20">
        <v>0</v>
      </c>
      <c r="AP19" s="20">
        <v>9.8509260400521312E-3</v>
      </c>
      <c r="AQ19" s="20">
        <v>5.2086055544537532E-2</v>
      </c>
      <c r="AS19" s="20">
        <v>4.9883527161682642E-3</v>
      </c>
      <c r="AT19" s="20">
        <v>9.3429330173190814E-3</v>
      </c>
    </row>
    <row r="20" spans="2:46" ht="19" customHeight="1" x14ac:dyDescent="0.35">
      <c r="B20" s="22" t="s">
        <v>158</v>
      </c>
      <c r="C20" s="20">
        <v>0.15126822985000191</v>
      </c>
      <c r="D20" s="20">
        <v>0.14943330503021379</v>
      </c>
      <c r="E20" s="20">
        <v>0.16970123231128001</v>
      </c>
      <c r="F20" s="20">
        <v>0.1998378273246737</v>
      </c>
      <c r="G20" s="20">
        <v>0.18049153345641261</v>
      </c>
      <c r="H20" s="20">
        <v>0.1267231627534639</v>
      </c>
      <c r="I20" s="20">
        <v>9.0875810047490679E-2</v>
      </c>
      <c r="K20" s="20">
        <v>0.13577911560257411</v>
      </c>
      <c r="L20" s="20">
        <v>0.1670065836819955</v>
      </c>
      <c r="N20" s="20">
        <v>0.14971028732323449</v>
      </c>
      <c r="O20" s="20">
        <v>0.15092819293638751</v>
      </c>
      <c r="P20" s="20">
        <v>0.19881103181340479</v>
      </c>
      <c r="Q20" s="20">
        <v>0.17641125967153989</v>
      </c>
      <c r="R20" s="20">
        <v>0.19226084355753451</v>
      </c>
      <c r="S20" s="20">
        <v>0.11771965625371281</v>
      </c>
      <c r="T20" s="20">
        <v>0.1669280242962663</v>
      </c>
      <c r="U20" s="20">
        <v>0.15447740941655369</v>
      </c>
      <c r="V20" s="20">
        <v>0.12571184078027761</v>
      </c>
      <c r="W20" s="20">
        <v>0.13864182538206229</v>
      </c>
      <c r="X20" s="20">
        <v>0.13994452201219729</v>
      </c>
      <c r="Y20" s="20">
        <v>0.14778141893720001</v>
      </c>
      <c r="AA20" s="20">
        <v>7.2170822684740843E-2</v>
      </c>
      <c r="AB20" s="20">
        <v>0.1331708305315572</v>
      </c>
      <c r="AC20" s="20">
        <v>0.16526266370984549</v>
      </c>
      <c r="AD20" s="20">
        <v>0.2424896992008406</v>
      </c>
      <c r="AF20" s="20">
        <v>0.14450361075490861</v>
      </c>
      <c r="AG20" s="20">
        <v>0.1806329631862984</v>
      </c>
      <c r="AI20" s="20">
        <v>4.203891371125517E-2</v>
      </c>
      <c r="AJ20" s="20">
        <v>8.4625477991136816E-2</v>
      </c>
      <c r="AK20" s="20">
        <v>5.6090036520042803E-2</v>
      </c>
      <c r="AL20" s="20">
        <v>0.116816317019968</v>
      </c>
      <c r="AM20" s="20">
        <v>0.1362612594850327</v>
      </c>
      <c r="AN20" s="20">
        <v>6.9051428421838243E-2</v>
      </c>
      <c r="AO20" s="20">
        <v>0.70782177364517929</v>
      </c>
      <c r="AP20" s="20">
        <v>0.2314807983985368</v>
      </c>
      <c r="AQ20" s="20">
        <v>8.5668327876148503E-2</v>
      </c>
      <c r="AS20" s="20">
        <v>0.1472843600455663</v>
      </c>
      <c r="AT20" s="20">
        <v>0.22655219557762871</v>
      </c>
    </row>
    <row r="21" spans="2:46" ht="32" customHeight="1" x14ac:dyDescent="0.35">
      <c r="B21" s="22" t="s">
        <v>172</v>
      </c>
      <c r="C21" s="20">
        <v>6.1218242533447757E-2</v>
      </c>
      <c r="D21" s="20">
        <v>0.38159857886433962</v>
      </c>
      <c r="E21" s="20">
        <v>1.328753676066504E-2</v>
      </c>
      <c r="F21" s="20">
        <v>8.2166436225072203E-3</v>
      </c>
      <c r="G21" s="20">
        <v>1.581704576195175E-2</v>
      </c>
      <c r="H21" s="20">
        <v>6.8341048311646151E-3</v>
      </c>
      <c r="I21" s="20">
        <v>2.7510781750164069E-3</v>
      </c>
      <c r="K21" s="20">
        <v>5.9261136000863537E-2</v>
      </c>
      <c r="L21" s="20">
        <v>6.0352887902503503E-2</v>
      </c>
      <c r="N21" s="20">
        <v>4.9115023403715867E-2</v>
      </c>
      <c r="O21" s="20">
        <v>1.369203713847037E-2</v>
      </c>
      <c r="P21" s="20">
        <v>7.4601164167726247E-2</v>
      </c>
      <c r="Q21" s="20">
        <v>3.045274083993646E-2</v>
      </c>
      <c r="R21" s="20">
        <v>5.8624506827730613E-2</v>
      </c>
      <c r="S21" s="20">
        <v>9.3515162593921619E-2</v>
      </c>
      <c r="T21" s="20">
        <v>8.4110271157357017E-2</v>
      </c>
      <c r="U21" s="20">
        <v>5.8908413249680082E-2</v>
      </c>
      <c r="V21" s="20">
        <v>8.6529285621704102E-2</v>
      </c>
      <c r="W21" s="20">
        <v>4.5414270445812782E-2</v>
      </c>
      <c r="X21" s="20">
        <v>5.9344797824878878E-2</v>
      </c>
      <c r="Y21" s="20">
        <v>3.9251705936541467E-2</v>
      </c>
      <c r="AA21" s="20">
        <v>4.9464943013480943E-2</v>
      </c>
      <c r="AB21" s="20">
        <v>5.8019120640856993E-2</v>
      </c>
      <c r="AC21" s="20">
        <v>6.530486072414704E-2</v>
      </c>
      <c r="AD21" s="20">
        <v>7.4029907327837499E-2</v>
      </c>
      <c r="AF21" s="20">
        <v>4.9167363660836808E-2</v>
      </c>
      <c r="AG21" s="20">
        <v>0.1070714541976848</v>
      </c>
      <c r="AI21" s="20">
        <v>3.2334949053237527E-2</v>
      </c>
      <c r="AJ21" s="20">
        <v>4.5400675132956772E-2</v>
      </c>
      <c r="AK21" s="20">
        <v>5.4336999270769959E-2</v>
      </c>
      <c r="AL21" s="20">
        <v>0.23431949912345351</v>
      </c>
      <c r="AM21" s="20">
        <v>4.2822119638302993E-2</v>
      </c>
      <c r="AN21" s="20">
        <v>1.7501865559405461E-2</v>
      </c>
      <c r="AO21" s="20">
        <v>6.1437176229817432E-2</v>
      </c>
      <c r="AP21" s="20">
        <v>6.1209602967811208E-2</v>
      </c>
      <c r="AQ21" s="20">
        <v>1.8553356871374251E-2</v>
      </c>
      <c r="AS21" s="20">
        <v>6.1084304216120121E-2</v>
      </c>
      <c r="AT21" s="20">
        <v>6.3749301073584536E-2</v>
      </c>
    </row>
    <row r="22" spans="2:46" ht="19" customHeight="1" x14ac:dyDescent="0.35">
      <c r="B22" s="22" t="s">
        <v>173</v>
      </c>
      <c r="C22" s="20">
        <v>3.9834945529536113E-2</v>
      </c>
      <c r="D22" s="20">
        <v>3.590669910245993E-2</v>
      </c>
      <c r="E22" s="20">
        <v>4.1920241239197117E-2</v>
      </c>
      <c r="F22" s="20">
        <v>6.7652583626073737E-2</v>
      </c>
      <c r="G22" s="20">
        <v>3.2845893120057243E-2</v>
      </c>
      <c r="H22" s="20">
        <v>4.4349659427555047E-2</v>
      </c>
      <c r="I22" s="20">
        <v>2.0796936766136941E-2</v>
      </c>
      <c r="K22" s="20">
        <v>1.677294382041403E-2</v>
      </c>
      <c r="L22" s="20">
        <v>6.2515074849163813E-2</v>
      </c>
      <c r="N22" s="20">
        <v>4.0300024242635533E-2</v>
      </c>
      <c r="O22" s="20">
        <v>5.7521627768255701E-2</v>
      </c>
      <c r="P22" s="20">
        <v>2.6063042059758661E-2</v>
      </c>
      <c r="Q22" s="20">
        <v>3.3799528125981033E-2</v>
      </c>
      <c r="R22" s="20">
        <v>2.164393692637338E-2</v>
      </c>
      <c r="S22" s="20">
        <v>7.2198089222010944E-2</v>
      </c>
      <c r="T22" s="20">
        <v>4.0597015768138629E-2</v>
      </c>
      <c r="U22" s="20">
        <v>4.1082448011182757E-2</v>
      </c>
      <c r="V22" s="20">
        <v>5.9682925794662743E-2</v>
      </c>
      <c r="W22" s="20">
        <v>2.128519014836569E-2</v>
      </c>
      <c r="X22" s="20">
        <v>4.1131712612716628E-2</v>
      </c>
      <c r="Y22" s="20">
        <v>3.022007446555007E-2</v>
      </c>
      <c r="AA22" s="20">
        <v>9.6662049935614409E-3</v>
      </c>
      <c r="AB22" s="20">
        <v>3.6706112494944793E-2</v>
      </c>
      <c r="AC22" s="20">
        <v>5.5077142628671853E-2</v>
      </c>
      <c r="AD22" s="20">
        <v>6.2476371296056481E-2</v>
      </c>
      <c r="AF22" s="20">
        <v>4.2700303124921582E-2</v>
      </c>
      <c r="AG22" s="20">
        <v>2.0037623051355299E-2</v>
      </c>
      <c r="AI22" s="20">
        <v>6.0191989083453979E-3</v>
      </c>
      <c r="AJ22" s="20">
        <v>1.978005596117802E-2</v>
      </c>
      <c r="AK22" s="20">
        <v>7.3693025331935469E-3</v>
      </c>
      <c r="AL22" s="20">
        <v>1.440429229699096E-2</v>
      </c>
      <c r="AM22" s="20">
        <v>3.0728975038437419E-2</v>
      </c>
      <c r="AN22" s="20">
        <v>1.6901392622592552E-2</v>
      </c>
      <c r="AO22" s="20">
        <v>7.3086304660899354E-2</v>
      </c>
      <c r="AP22" s="20">
        <v>0.2056515791463816</v>
      </c>
      <c r="AQ22" s="20">
        <v>3.5068551299063597E-2</v>
      </c>
      <c r="AS22" s="20">
        <v>3.2710115002903183E-2</v>
      </c>
      <c r="AT22" s="20">
        <v>0.17447425944109299</v>
      </c>
    </row>
    <row r="24" spans="2:46" x14ac:dyDescent="0.35">
      <c r="B24" t="s">
        <v>409</v>
      </c>
    </row>
    <row r="25" spans="2:46" x14ac:dyDescent="0.35">
      <c r="B25" t="s">
        <v>9</v>
      </c>
    </row>
    <row r="27" spans="2:46" x14ac:dyDescent="0.35">
      <c r="B27"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AV2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174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175</v>
      </c>
      <c r="C9" s="20">
        <v>0.30037719935598117</v>
      </c>
      <c r="D9" s="20">
        <v>0.21807477705308789</v>
      </c>
      <c r="E9" s="20">
        <v>0.40749244793953449</v>
      </c>
      <c r="F9" s="20">
        <v>0.2920663499979802</v>
      </c>
      <c r="G9" s="20">
        <v>0.33713384688188369</v>
      </c>
      <c r="H9" s="20">
        <v>0.28995628420691238</v>
      </c>
      <c r="I9" s="20">
        <v>0.25244161313903712</v>
      </c>
      <c r="K9" s="20">
        <v>0.31751104589246842</v>
      </c>
      <c r="L9" s="20">
        <v>0.28486725478575819</v>
      </c>
      <c r="N9" s="20">
        <v>0.2329142985244777</v>
      </c>
      <c r="O9" s="20">
        <v>8.8373129156239363E-2</v>
      </c>
      <c r="P9" s="20">
        <v>0.24369031968415741</v>
      </c>
      <c r="Q9" s="20">
        <v>0.35135158147978818</v>
      </c>
      <c r="R9" s="20">
        <v>0.36611789641571518</v>
      </c>
      <c r="S9" s="20">
        <v>0.2946249092873291</v>
      </c>
      <c r="T9" s="20">
        <v>0.33602692108147281</v>
      </c>
      <c r="U9" s="20">
        <v>0.34226453062154649</v>
      </c>
      <c r="V9" s="20">
        <v>0.34552831521198091</v>
      </c>
      <c r="W9" s="20">
        <v>0.25670552900852422</v>
      </c>
      <c r="X9" s="20">
        <v>0.2697282019538968</v>
      </c>
      <c r="Y9" s="20">
        <v>0.32219550555391308</v>
      </c>
      <c r="AA9" s="20">
        <v>0.35423459724172229</v>
      </c>
      <c r="AB9" s="20">
        <v>0.31553803392806851</v>
      </c>
      <c r="AC9" s="20">
        <v>0.26888219733992441</v>
      </c>
      <c r="AD9" s="20">
        <v>0.25291916480293453</v>
      </c>
      <c r="AF9" s="20">
        <v>0.27920156853116163</v>
      </c>
      <c r="AG9" s="20">
        <v>0.38655730988209369</v>
      </c>
      <c r="AI9" s="20">
        <v>0.122195156389346</v>
      </c>
      <c r="AJ9" s="20">
        <v>0.8020872735064678</v>
      </c>
      <c r="AK9" s="20">
        <v>0.21411678747057489</v>
      </c>
      <c r="AL9" s="20">
        <v>0.22171685016936349</v>
      </c>
      <c r="AM9" s="20">
        <v>0.15067953477332771</v>
      </c>
      <c r="AN9" s="20">
        <v>0.10315864249907369</v>
      </c>
      <c r="AO9" s="20">
        <v>4.0497445176537868E-2</v>
      </c>
      <c r="AP9" s="20">
        <v>0.20196872369055471</v>
      </c>
      <c r="AQ9" s="20">
        <v>9.5192539569086257E-2</v>
      </c>
      <c r="AS9" s="20">
        <v>0.30903357804139808</v>
      </c>
      <c r="AT9" s="20">
        <v>0.13679592078289479</v>
      </c>
    </row>
    <row r="10" spans="2:48" ht="19" customHeight="1" x14ac:dyDescent="0.35">
      <c r="B10" s="22" t="s">
        <v>176</v>
      </c>
      <c r="C10" s="20">
        <v>0.17905921318786561</v>
      </c>
      <c r="D10" s="20">
        <v>0.10546735794956461</v>
      </c>
      <c r="E10" s="20">
        <v>0.13848095287819759</v>
      </c>
      <c r="F10" s="20">
        <v>0.1507605065926354</v>
      </c>
      <c r="G10" s="20">
        <v>0.1283292754358116</v>
      </c>
      <c r="H10" s="20">
        <v>0.18199354500382381</v>
      </c>
      <c r="I10" s="20">
        <v>0.32311187888230031</v>
      </c>
      <c r="K10" s="20">
        <v>0.18263644093810119</v>
      </c>
      <c r="L10" s="20">
        <v>0.17629356816603819</v>
      </c>
      <c r="N10" s="20">
        <v>9.6993803048720795E-2</v>
      </c>
      <c r="O10" s="20">
        <v>0.1243130324579402</v>
      </c>
      <c r="P10" s="20">
        <v>0.1441770040957609</v>
      </c>
      <c r="Q10" s="20">
        <v>0.16180538778227371</v>
      </c>
      <c r="R10" s="20">
        <v>0.18825328264361871</v>
      </c>
      <c r="S10" s="20">
        <v>0.18452507052868969</v>
      </c>
      <c r="T10" s="20">
        <v>0.13811550618718249</v>
      </c>
      <c r="U10" s="20">
        <v>0.21536298784097629</v>
      </c>
      <c r="V10" s="20">
        <v>0.18568814850375209</v>
      </c>
      <c r="W10" s="20">
        <v>0.20932795998102779</v>
      </c>
      <c r="X10" s="20">
        <v>0.18551754521163641</v>
      </c>
      <c r="Y10" s="20">
        <v>0.22594947766396689</v>
      </c>
      <c r="AA10" s="20">
        <v>0.23819609984533499</v>
      </c>
      <c r="AB10" s="20">
        <v>0.17712101255430879</v>
      </c>
      <c r="AC10" s="20">
        <v>0.16926010287475859</v>
      </c>
      <c r="AD10" s="20">
        <v>0.1261702968972965</v>
      </c>
      <c r="AF10" s="20">
        <v>0.19147438271028039</v>
      </c>
      <c r="AG10" s="20">
        <v>0.13242925264507099</v>
      </c>
      <c r="AI10" s="20">
        <v>0.75952031823632871</v>
      </c>
      <c r="AJ10" s="20">
        <v>3.5027789741115728E-2</v>
      </c>
      <c r="AK10" s="20">
        <v>5.2619995086159013E-2</v>
      </c>
      <c r="AL10" s="20">
        <v>4.6137900748223798E-2</v>
      </c>
      <c r="AM10" s="20">
        <v>0.17937289282661059</v>
      </c>
      <c r="AN10" s="20">
        <v>3.3366597476744093E-2</v>
      </c>
      <c r="AO10" s="20">
        <v>1.83996685359583E-2</v>
      </c>
      <c r="AP10" s="20">
        <v>0.12963987880068631</v>
      </c>
      <c r="AQ10" s="20">
        <v>8.5161446312542077E-2</v>
      </c>
      <c r="AS10" s="20">
        <v>0.18185569678506941</v>
      </c>
      <c r="AT10" s="20">
        <v>0.1262135165098883</v>
      </c>
    </row>
    <row r="11" spans="2:48" ht="19" customHeight="1" x14ac:dyDescent="0.35">
      <c r="B11" s="22" t="s">
        <v>177</v>
      </c>
      <c r="C11" s="20">
        <v>6.3578229628938318E-2</v>
      </c>
      <c r="D11" s="20">
        <v>4.7373417477763961E-2</v>
      </c>
      <c r="E11" s="20">
        <v>5.671985155784233E-2</v>
      </c>
      <c r="F11" s="20">
        <v>4.7601770419950271E-2</v>
      </c>
      <c r="G11" s="20">
        <v>5.7587780475761893E-2</v>
      </c>
      <c r="H11" s="20">
        <v>8.5869556341454184E-2</v>
      </c>
      <c r="I11" s="20">
        <v>8.2829200995788346E-2</v>
      </c>
      <c r="K11" s="20">
        <v>6.2645550262355992E-2</v>
      </c>
      <c r="L11" s="20">
        <v>6.4747146534192765E-2</v>
      </c>
      <c r="N11" s="20">
        <v>5.518057840330913E-2</v>
      </c>
      <c r="O11" s="20">
        <v>4.2267448034960207E-2</v>
      </c>
      <c r="P11" s="20">
        <v>3.7347727832608972E-2</v>
      </c>
      <c r="Q11" s="20">
        <v>6.5481951129904695E-2</v>
      </c>
      <c r="R11" s="20">
        <v>2.3408696450556321E-2</v>
      </c>
      <c r="S11" s="20">
        <v>5.6078539700361432E-2</v>
      </c>
      <c r="T11" s="20">
        <v>5.1460364838953769E-2</v>
      </c>
      <c r="U11" s="20">
        <v>6.1704499419751188E-2</v>
      </c>
      <c r="V11" s="20">
        <v>5.2759087611573122E-2</v>
      </c>
      <c r="W11" s="20">
        <v>0.1258289837337766</v>
      </c>
      <c r="X11" s="20">
        <v>0.1096267685649043</v>
      </c>
      <c r="Y11" s="20">
        <v>4.5757980326274553E-2</v>
      </c>
      <c r="AA11" s="20">
        <v>8.1267794656941034E-2</v>
      </c>
      <c r="AB11" s="20">
        <v>8.2106381676956358E-2</v>
      </c>
      <c r="AC11" s="20">
        <v>5.4465187054818218E-2</v>
      </c>
      <c r="AD11" s="20">
        <v>3.2904972508274843E-2</v>
      </c>
      <c r="AF11" s="20">
        <v>7.0063764908645465E-2</v>
      </c>
      <c r="AG11" s="20">
        <v>3.9684491727096441E-2</v>
      </c>
      <c r="AI11" s="20">
        <v>3.120114725013717E-2</v>
      </c>
      <c r="AJ11" s="20">
        <v>2.7874152768846871E-2</v>
      </c>
      <c r="AK11" s="20">
        <v>0.47523180716572982</v>
      </c>
      <c r="AL11" s="20">
        <v>5.2730895027347999E-2</v>
      </c>
      <c r="AM11" s="20">
        <v>2.8579758660206751E-2</v>
      </c>
      <c r="AN11" s="20">
        <v>3.539328962152867E-2</v>
      </c>
      <c r="AO11" s="20">
        <v>5.6115215794521837E-3</v>
      </c>
      <c r="AP11" s="20">
        <v>7.2174230026240974E-2</v>
      </c>
      <c r="AQ11" s="20">
        <v>5.586754313118595E-2</v>
      </c>
      <c r="AS11" s="20">
        <v>6.3790939960976289E-2</v>
      </c>
      <c r="AT11" s="20">
        <v>5.9558600942973189E-2</v>
      </c>
    </row>
    <row r="12" spans="2:48" ht="19" customHeight="1" x14ac:dyDescent="0.35">
      <c r="B12" s="22" t="s">
        <v>178</v>
      </c>
      <c r="C12" s="20">
        <v>0.13252752110108171</v>
      </c>
      <c r="D12" s="20">
        <v>0.1166668722077851</v>
      </c>
      <c r="E12" s="20">
        <v>9.3183634201219182E-2</v>
      </c>
      <c r="F12" s="20">
        <v>0.12772659251617269</v>
      </c>
      <c r="G12" s="20">
        <v>0.15216186755268629</v>
      </c>
      <c r="H12" s="20">
        <v>0.16783983065370861</v>
      </c>
      <c r="I12" s="20">
        <v>0.1392979458698981</v>
      </c>
      <c r="K12" s="20">
        <v>0.14569451251431881</v>
      </c>
      <c r="L12" s="20">
        <v>0.1202091916545083</v>
      </c>
      <c r="N12" s="20">
        <v>9.3235763055052212E-2</v>
      </c>
      <c r="O12" s="20">
        <v>4.6872984238520099E-2</v>
      </c>
      <c r="P12" s="20">
        <v>0.16224892028811669</v>
      </c>
      <c r="Q12" s="20">
        <v>0.1568574662091656</v>
      </c>
      <c r="R12" s="20">
        <v>0.12534635907775871</v>
      </c>
      <c r="S12" s="20">
        <v>0.16534579985867259</v>
      </c>
      <c r="T12" s="20">
        <v>0.1820763551254711</v>
      </c>
      <c r="U12" s="20">
        <v>0.11573807961063649</v>
      </c>
      <c r="V12" s="20">
        <v>9.9864972265167315E-2</v>
      </c>
      <c r="W12" s="20">
        <v>0.1025723911138734</v>
      </c>
      <c r="X12" s="20">
        <v>0.19496824461053561</v>
      </c>
      <c r="Y12" s="20">
        <v>0.16929821420086891</v>
      </c>
      <c r="AA12" s="20">
        <v>9.5549064989631144E-2</v>
      </c>
      <c r="AB12" s="20">
        <v>0.13021367295607911</v>
      </c>
      <c r="AC12" s="20">
        <v>0.1707098726489609</v>
      </c>
      <c r="AD12" s="20">
        <v>0.14207257326577041</v>
      </c>
      <c r="AF12" s="20">
        <v>0.146869943740952</v>
      </c>
      <c r="AG12" s="20">
        <v>7.0034964675657882E-2</v>
      </c>
      <c r="AI12" s="20">
        <v>2.4254052766834559E-2</v>
      </c>
      <c r="AJ12" s="20">
        <v>9.4450713037948879E-3</v>
      </c>
      <c r="AK12" s="20">
        <v>4.3310871242078039E-2</v>
      </c>
      <c r="AL12" s="20">
        <v>2.7195510459745369E-2</v>
      </c>
      <c r="AM12" s="20">
        <v>0.48520433848152439</v>
      </c>
      <c r="AN12" s="20">
        <v>0</v>
      </c>
      <c r="AO12" s="20">
        <v>1.79926407958171E-2</v>
      </c>
      <c r="AP12" s="20">
        <v>4.467355112533139E-2</v>
      </c>
      <c r="AQ12" s="20">
        <v>0.17889063358501439</v>
      </c>
      <c r="AS12" s="20">
        <v>0.13510290134894301</v>
      </c>
      <c r="AT12" s="20">
        <v>8.3860057596194998E-2</v>
      </c>
    </row>
    <row r="13" spans="2:48" ht="19" customHeight="1" x14ac:dyDescent="0.35">
      <c r="B13" s="22" t="s">
        <v>179</v>
      </c>
      <c r="C13" s="20">
        <v>5.6557701523676257E-2</v>
      </c>
      <c r="D13" s="20">
        <v>0.12814511775156939</v>
      </c>
      <c r="E13" s="20">
        <v>6.2445772080809127E-2</v>
      </c>
      <c r="F13" s="20">
        <v>4.8561994891918529E-2</v>
      </c>
      <c r="G13" s="20">
        <v>5.7494384620263128E-2</v>
      </c>
      <c r="H13" s="20">
        <v>2.0110460503701449E-2</v>
      </c>
      <c r="I13" s="20">
        <v>3.4231315993538097E-2</v>
      </c>
      <c r="K13" s="20">
        <v>4.7654684098873891E-2</v>
      </c>
      <c r="L13" s="20">
        <v>6.4485703720579476E-2</v>
      </c>
      <c r="N13" s="20">
        <v>3.0629179340655541E-2</v>
      </c>
      <c r="O13" s="20">
        <v>2.807855037552481E-2</v>
      </c>
      <c r="P13" s="20">
        <v>3.7497458417406163E-2</v>
      </c>
      <c r="Q13" s="20">
        <v>2.2569918997101979E-2</v>
      </c>
      <c r="R13" s="20">
        <v>6.2452635107573831E-2</v>
      </c>
      <c r="S13" s="20">
        <v>5.5315289144101831E-2</v>
      </c>
      <c r="T13" s="20">
        <v>8.1697048214351406E-2</v>
      </c>
      <c r="U13" s="20">
        <v>5.0512270749914288E-2</v>
      </c>
      <c r="V13" s="20">
        <v>6.817034097142316E-2</v>
      </c>
      <c r="W13" s="20">
        <v>7.8104749831428413E-2</v>
      </c>
      <c r="X13" s="20">
        <v>4.6165106665533737E-2</v>
      </c>
      <c r="Y13" s="20">
        <v>5.7863752472825512E-2</v>
      </c>
      <c r="AA13" s="20">
        <v>6.1822757144703269E-2</v>
      </c>
      <c r="AB13" s="20">
        <v>4.4626683350708962E-2</v>
      </c>
      <c r="AC13" s="20">
        <v>5.9349547693762009E-2</v>
      </c>
      <c r="AD13" s="20">
        <v>6.120240024792032E-2</v>
      </c>
      <c r="AF13" s="20">
        <v>4.8063122262915169E-2</v>
      </c>
      <c r="AG13" s="20">
        <v>9.0708274700412816E-2</v>
      </c>
      <c r="AI13" s="20">
        <v>4.0122492254744601E-3</v>
      </c>
      <c r="AJ13" s="20">
        <v>1.1403336280070611E-2</v>
      </c>
      <c r="AK13" s="20">
        <v>4.9231424589598012E-2</v>
      </c>
      <c r="AL13" s="20">
        <v>0.43285686002036439</v>
      </c>
      <c r="AM13" s="20">
        <v>1.8662024566677531E-2</v>
      </c>
      <c r="AN13" s="20">
        <v>0</v>
      </c>
      <c r="AO13" s="20">
        <v>1.9553702169319911E-2</v>
      </c>
      <c r="AP13" s="20">
        <v>2.6660273929913721E-2</v>
      </c>
      <c r="AQ13" s="20">
        <v>3.4226948136896203E-2</v>
      </c>
      <c r="AS13" s="20">
        <v>5.3611667693304263E-2</v>
      </c>
      <c r="AT13" s="20">
        <v>0.11222947816437211</v>
      </c>
    </row>
    <row r="14" spans="2:48" ht="32" customHeight="1" x14ac:dyDescent="0.35">
      <c r="B14" s="22" t="s">
        <v>168</v>
      </c>
      <c r="C14" s="20">
        <v>2.6862778299216909E-2</v>
      </c>
      <c r="D14" s="20">
        <v>9.4589387149490618E-3</v>
      </c>
      <c r="E14" s="20">
        <v>2.3998926638764899E-2</v>
      </c>
      <c r="F14" s="20">
        <v>4.2191932252566379E-2</v>
      </c>
      <c r="G14" s="20">
        <v>2.4461168830509049E-2</v>
      </c>
      <c r="H14" s="20">
        <v>2.246160081207545E-2</v>
      </c>
      <c r="I14" s="20">
        <v>3.3225388886748503E-2</v>
      </c>
      <c r="K14" s="20">
        <v>3.1438954419206279E-2</v>
      </c>
      <c r="L14" s="20">
        <v>2.2503584639074349E-2</v>
      </c>
      <c r="N14" s="20">
        <v>0.29877907942726051</v>
      </c>
      <c r="O14" s="20">
        <v>0</v>
      </c>
      <c r="P14" s="20">
        <v>0</v>
      </c>
      <c r="Q14" s="20">
        <v>0</v>
      </c>
      <c r="R14" s="20">
        <v>0</v>
      </c>
      <c r="S14" s="20">
        <v>0</v>
      </c>
      <c r="T14" s="20">
        <v>0</v>
      </c>
      <c r="U14" s="20">
        <v>0</v>
      </c>
      <c r="V14" s="20">
        <v>0</v>
      </c>
      <c r="W14" s="20">
        <v>0</v>
      </c>
      <c r="X14" s="20">
        <v>0</v>
      </c>
      <c r="Y14" s="20">
        <v>0</v>
      </c>
      <c r="AA14" s="20">
        <v>2.805275141799635E-2</v>
      </c>
      <c r="AB14" s="20">
        <v>3.035977943262717E-2</v>
      </c>
      <c r="AC14" s="20">
        <v>3.357577423954624E-2</v>
      </c>
      <c r="AD14" s="20">
        <v>1.6204789976245769E-2</v>
      </c>
      <c r="AF14" s="20">
        <v>3.1566107100730427E-2</v>
      </c>
      <c r="AG14" s="20">
        <v>9.1420215287472458E-3</v>
      </c>
      <c r="AI14" s="20">
        <v>0</v>
      </c>
      <c r="AJ14" s="20">
        <v>6.0302216734259336E-3</v>
      </c>
      <c r="AK14" s="20">
        <v>0</v>
      </c>
      <c r="AL14" s="20">
        <v>1.009114090577589E-2</v>
      </c>
      <c r="AM14" s="20">
        <v>4.2495969092833591E-3</v>
      </c>
      <c r="AN14" s="20">
        <v>0.72276435011636275</v>
      </c>
      <c r="AO14" s="20">
        <v>6.5876037762032094E-3</v>
      </c>
      <c r="AP14" s="20">
        <v>2.4134506160505099E-2</v>
      </c>
      <c r="AQ14" s="20">
        <v>1.60828557824905E-2</v>
      </c>
      <c r="AS14" s="20">
        <v>2.7827813458560492E-2</v>
      </c>
      <c r="AT14" s="20">
        <v>8.6263204257476592E-3</v>
      </c>
    </row>
    <row r="15" spans="2:48" ht="19" customHeight="1" x14ac:dyDescent="0.35">
      <c r="B15" s="22" t="s">
        <v>169</v>
      </c>
      <c r="C15" s="20">
        <v>8.0943305682443442E-3</v>
      </c>
      <c r="D15" s="20">
        <v>5.2605099921011027E-3</v>
      </c>
      <c r="E15" s="20">
        <v>5.4133185538433257E-3</v>
      </c>
      <c r="F15" s="20">
        <v>1.0696356302382359E-2</v>
      </c>
      <c r="G15" s="20">
        <v>1.008277935830163E-2</v>
      </c>
      <c r="H15" s="20">
        <v>9.8777281187134892E-3</v>
      </c>
      <c r="I15" s="20">
        <v>7.2349122358487429E-3</v>
      </c>
      <c r="K15" s="20">
        <v>1.022102914716405E-2</v>
      </c>
      <c r="L15" s="20">
        <v>6.0506420375511568E-3</v>
      </c>
      <c r="N15" s="20">
        <v>0</v>
      </c>
      <c r="O15" s="20">
        <v>0</v>
      </c>
      <c r="P15" s="20">
        <v>0.16188617184829221</v>
      </c>
      <c r="Q15" s="20">
        <v>0</v>
      </c>
      <c r="R15" s="20">
        <v>0</v>
      </c>
      <c r="S15" s="20">
        <v>0</v>
      </c>
      <c r="T15" s="20">
        <v>0</v>
      </c>
      <c r="U15" s="20">
        <v>0</v>
      </c>
      <c r="V15" s="20">
        <v>0</v>
      </c>
      <c r="W15" s="20">
        <v>0</v>
      </c>
      <c r="X15" s="20">
        <v>0</v>
      </c>
      <c r="Y15" s="20">
        <v>0</v>
      </c>
      <c r="AA15" s="20">
        <v>9.4987756264009408E-3</v>
      </c>
      <c r="AB15" s="20">
        <v>6.6999888385831522E-3</v>
      </c>
      <c r="AC15" s="20">
        <v>4.1360006440753451E-3</v>
      </c>
      <c r="AD15" s="20">
        <v>1.1569091935061251E-2</v>
      </c>
      <c r="AF15" s="20">
        <v>9.2922694095533762E-3</v>
      </c>
      <c r="AG15" s="20">
        <v>3.606422275979159E-3</v>
      </c>
      <c r="AI15" s="20">
        <v>0</v>
      </c>
      <c r="AJ15" s="20">
        <v>0</v>
      </c>
      <c r="AK15" s="20">
        <v>0</v>
      </c>
      <c r="AL15" s="20">
        <v>0</v>
      </c>
      <c r="AM15" s="20">
        <v>0</v>
      </c>
      <c r="AN15" s="20">
        <v>0</v>
      </c>
      <c r="AO15" s="20">
        <v>0</v>
      </c>
      <c r="AP15" s="20">
        <v>0</v>
      </c>
      <c r="AQ15" s="20">
        <v>0.12597242574356729</v>
      </c>
      <c r="AS15" s="20">
        <v>8.0082138071707765E-3</v>
      </c>
      <c r="AT15" s="20">
        <v>9.7216958204969107E-3</v>
      </c>
    </row>
    <row r="16" spans="2:48" ht="32" customHeight="1" x14ac:dyDescent="0.35">
      <c r="B16" s="22" t="s">
        <v>170</v>
      </c>
      <c r="C16" s="20">
        <v>8.2637703013850473E-3</v>
      </c>
      <c r="D16" s="20">
        <v>5.7446574427319859E-3</v>
      </c>
      <c r="E16" s="20">
        <v>1.258605423478767E-2</v>
      </c>
      <c r="F16" s="20">
        <v>4.9076132447273373E-3</v>
      </c>
      <c r="G16" s="20">
        <v>4.7050674446915573E-3</v>
      </c>
      <c r="H16" s="20">
        <v>1.9376185313179941E-2</v>
      </c>
      <c r="I16" s="20">
        <v>4.6029489573830339E-3</v>
      </c>
      <c r="K16" s="20">
        <v>1.0547713154086039E-2</v>
      </c>
      <c r="L16" s="20">
        <v>6.0672325524515538E-3</v>
      </c>
      <c r="N16" s="20">
        <v>5.644729254366319E-3</v>
      </c>
      <c r="O16" s="20">
        <v>0.18964222691752011</v>
      </c>
      <c r="P16" s="20">
        <v>0</v>
      </c>
      <c r="Q16" s="20">
        <v>0</v>
      </c>
      <c r="R16" s="20">
        <v>0</v>
      </c>
      <c r="S16" s="20">
        <v>5.2464029267613741E-3</v>
      </c>
      <c r="T16" s="20">
        <v>6.0303917863610626E-3</v>
      </c>
      <c r="U16" s="20">
        <v>1.398519787615593E-2</v>
      </c>
      <c r="V16" s="20">
        <v>0</v>
      </c>
      <c r="W16" s="20">
        <v>0</v>
      </c>
      <c r="X16" s="20">
        <v>0</v>
      </c>
      <c r="Y16" s="20">
        <v>0</v>
      </c>
      <c r="AA16" s="20">
        <v>9.0434909874492434E-3</v>
      </c>
      <c r="AB16" s="20">
        <v>1.0199643042776639E-2</v>
      </c>
      <c r="AC16" s="20">
        <v>1.056126341411109E-2</v>
      </c>
      <c r="AD16" s="20">
        <v>3.439298034975028E-3</v>
      </c>
      <c r="AF16" s="20">
        <v>1.043467609865324E-2</v>
      </c>
      <c r="AG16" s="20">
        <v>0</v>
      </c>
      <c r="AI16" s="20">
        <v>0</v>
      </c>
      <c r="AJ16" s="20">
        <v>0</v>
      </c>
      <c r="AK16" s="20">
        <v>6.6171102056818932E-3</v>
      </c>
      <c r="AL16" s="20">
        <v>4.5394910601836676E-3</v>
      </c>
      <c r="AM16" s="20">
        <v>6.0788129534519097E-3</v>
      </c>
      <c r="AN16" s="20">
        <v>1.834326319356305E-2</v>
      </c>
      <c r="AO16" s="20">
        <v>5.8482920981052901E-3</v>
      </c>
      <c r="AP16" s="20">
        <v>5.318153389806215E-3</v>
      </c>
      <c r="AQ16" s="20">
        <v>7.2994826672077642E-2</v>
      </c>
      <c r="AS16" s="20">
        <v>8.2262677864462317E-3</v>
      </c>
      <c r="AT16" s="20">
        <v>8.9724626502690769E-3</v>
      </c>
    </row>
    <row r="17" spans="2:46" ht="19" customHeight="1" x14ac:dyDescent="0.35">
      <c r="B17" s="22" t="s">
        <v>171</v>
      </c>
      <c r="C17" s="20">
        <v>5.6035274316523706E-3</v>
      </c>
      <c r="D17" s="20">
        <v>3.0211663257821552E-3</v>
      </c>
      <c r="E17" s="20">
        <v>6.7709680144669576E-3</v>
      </c>
      <c r="F17" s="20">
        <v>1.001265106704558E-2</v>
      </c>
      <c r="G17" s="20">
        <v>4.9172877912726969E-3</v>
      </c>
      <c r="H17" s="20">
        <v>3.4309863871406091E-3</v>
      </c>
      <c r="I17" s="20">
        <v>4.8090187907411609E-3</v>
      </c>
      <c r="K17" s="20">
        <v>6.7736457408904983E-3</v>
      </c>
      <c r="L17" s="20">
        <v>4.483752318323082E-3</v>
      </c>
      <c r="N17" s="20">
        <v>0</v>
      </c>
      <c r="O17" s="20">
        <v>0.1592272502873007</v>
      </c>
      <c r="P17" s="20">
        <v>8.6724904203802199E-3</v>
      </c>
      <c r="Q17" s="20">
        <v>0</v>
      </c>
      <c r="R17" s="20">
        <v>0</v>
      </c>
      <c r="S17" s="20">
        <v>0</v>
      </c>
      <c r="T17" s="20">
        <v>0</v>
      </c>
      <c r="U17" s="20">
        <v>0</v>
      </c>
      <c r="V17" s="20">
        <v>0</v>
      </c>
      <c r="W17" s="20">
        <v>3.2414914651766789E-3</v>
      </c>
      <c r="X17" s="20">
        <v>0</v>
      </c>
      <c r="Y17" s="20">
        <v>0</v>
      </c>
      <c r="AA17" s="20">
        <v>4.3897798032394193E-3</v>
      </c>
      <c r="AB17" s="20">
        <v>1.1510884959361509E-2</v>
      </c>
      <c r="AC17" s="20">
        <v>2.1934968781984901E-3</v>
      </c>
      <c r="AD17" s="20">
        <v>3.807345450117806E-3</v>
      </c>
      <c r="AF17" s="20">
        <v>7.0755831329690714E-3</v>
      </c>
      <c r="AG17" s="20">
        <v>0</v>
      </c>
      <c r="AI17" s="20">
        <v>0</v>
      </c>
      <c r="AJ17" s="20">
        <v>0</v>
      </c>
      <c r="AK17" s="20">
        <v>0</v>
      </c>
      <c r="AL17" s="20">
        <v>0</v>
      </c>
      <c r="AM17" s="20">
        <v>0</v>
      </c>
      <c r="AN17" s="20">
        <v>0</v>
      </c>
      <c r="AO17" s="20">
        <v>0</v>
      </c>
      <c r="AP17" s="20">
        <v>0</v>
      </c>
      <c r="AQ17" s="20">
        <v>8.7207946022765187E-2</v>
      </c>
      <c r="AS17" s="20">
        <v>5.9000543682653124E-3</v>
      </c>
      <c r="AT17" s="20">
        <v>0</v>
      </c>
    </row>
    <row r="18" spans="2:46" ht="32" customHeight="1" x14ac:dyDescent="0.35">
      <c r="B18" s="22" t="s">
        <v>180</v>
      </c>
      <c r="C18" s="20">
        <v>1.8203717433975641E-3</v>
      </c>
      <c r="D18" s="20">
        <v>0</v>
      </c>
      <c r="E18" s="20">
        <v>2.4544052320901008E-3</v>
      </c>
      <c r="F18" s="20">
        <v>0</v>
      </c>
      <c r="G18" s="20">
        <v>0</v>
      </c>
      <c r="H18" s="20">
        <v>3.3045272050623532E-3</v>
      </c>
      <c r="I18" s="20">
        <v>4.4792418346935653E-3</v>
      </c>
      <c r="K18" s="20">
        <v>2.750304881162003E-3</v>
      </c>
      <c r="L18" s="20">
        <v>9.19754306135291E-4</v>
      </c>
      <c r="N18" s="20">
        <v>0</v>
      </c>
      <c r="O18" s="20">
        <v>6.1052286688182307E-2</v>
      </c>
      <c r="P18" s="20">
        <v>0</v>
      </c>
      <c r="Q18" s="20">
        <v>0</v>
      </c>
      <c r="R18" s="20">
        <v>0</v>
      </c>
      <c r="S18" s="20">
        <v>0</v>
      </c>
      <c r="T18" s="20">
        <v>0</v>
      </c>
      <c r="U18" s="20">
        <v>0</v>
      </c>
      <c r="V18" s="20">
        <v>0</v>
      </c>
      <c r="W18" s="20">
        <v>0</v>
      </c>
      <c r="X18" s="20">
        <v>0</v>
      </c>
      <c r="Y18" s="20">
        <v>0</v>
      </c>
      <c r="AA18" s="20">
        <v>3.4874896244221389E-3</v>
      </c>
      <c r="AB18" s="20">
        <v>1.7884859625470529E-3</v>
      </c>
      <c r="AC18" s="20">
        <v>1.896270468848129E-3</v>
      </c>
      <c r="AD18" s="20">
        <v>0</v>
      </c>
      <c r="AF18" s="20">
        <v>2.298586338769682E-3</v>
      </c>
      <c r="AG18" s="20">
        <v>0</v>
      </c>
      <c r="AI18" s="20">
        <v>0</v>
      </c>
      <c r="AJ18" s="20">
        <v>0</v>
      </c>
      <c r="AK18" s="20">
        <v>0</v>
      </c>
      <c r="AL18" s="20">
        <v>0</v>
      </c>
      <c r="AM18" s="20">
        <v>0</v>
      </c>
      <c r="AN18" s="20">
        <v>0</v>
      </c>
      <c r="AO18" s="20">
        <v>0</v>
      </c>
      <c r="AP18" s="20">
        <v>0</v>
      </c>
      <c r="AQ18" s="20">
        <v>2.8330526204414268E-2</v>
      </c>
      <c r="AS18" s="20">
        <v>1.422293554748222E-3</v>
      </c>
      <c r="AT18" s="20">
        <v>9.3429330173190814E-3</v>
      </c>
    </row>
    <row r="19" spans="2:46" ht="32" customHeight="1" x14ac:dyDescent="0.35">
      <c r="B19" s="22" t="s">
        <v>181</v>
      </c>
      <c r="C19" s="20">
        <v>4.4852602913396031E-4</v>
      </c>
      <c r="D19" s="20">
        <v>0</v>
      </c>
      <c r="E19" s="20">
        <v>0</v>
      </c>
      <c r="F19" s="20">
        <v>0</v>
      </c>
      <c r="G19" s="20">
        <v>2.6409577285753669E-3</v>
      </c>
      <c r="H19" s="20">
        <v>0</v>
      </c>
      <c r="I19" s="20">
        <v>0</v>
      </c>
      <c r="K19" s="20">
        <v>0</v>
      </c>
      <c r="L19" s="20">
        <v>8.8830021761130275E-4</v>
      </c>
      <c r="N19" s="20">
        <v>0</v>
      </c>
      <c r="O19" s="20">
        <v>1.504282837674111E-2</v>
      </c>
      <c r="P19" s="20">
        <v>0</v>
      </c>
      <c r="Q19" s="20">
        <v>0</v>
      </c>
      <c r="R19" s="20">
        <v>0</v>
      </c>
      <c r="S19" s="20">
        <v>0</v>
      </c>
      <c r="T19" s="20">
        <v>0</v>
      </c>
      <c r="U19" s="20">
        <v>0</v>
      </c>
      <c r="V19" s="20">
        <v>0</v>
      </c>
      <c r="W19" s="20">
        <v>0</v>
      </c>
      <c r="X19" s="20">
        <v>0</v>
      </c>
      <c r="Y19" s="20">
        <v>0</v>
      </c>
      <c r="AA19" s="20">
        <v>0</v>
      </c>
      <c r="AB19" s="20">
        <v>0</v>
      </c>
      <c r="AC19" s="20">
        <v>0</v>
      </c>
      <c r="AD19" s="20">
        <v>1.797049463361309E-3</v>
      </c>
      <c r="AF19" s="20">
        <v>5.6635454098277077E-4</v>
      </c>
      <c r="AG19" s="20">
        <v>0</v>
      </c>
      <c r="AI19" s="20">
        <v>0</v>
      </c>
      <c r="AJ19" s="20">
        <v>0</v>
      </c>
      <c r="AK19" s="20">
        <v>0</v>
      </c>
      <c r="AL19" s="20">
        <v>0</v>
      </c>
      <c r="AM19" s="20">
        <v>0</v>
      </c>
      <c r="AN19" s="20">
        <v>0</v>
      </c>
      <c r="AO19" s="20">
        <v>0</v>
      </c>
      <c r="AP19" s="20">
        <v>0</v>
      </c>
      <c r="AQ19" s="20">
        <v>6.9804304905464439E-3</v>
      </c>
      <c r="AS19" s="20">
        <v>4.7226108727947572E-4</v>
      </c>
      <c r="AT19" s="20">
        <v>0</v>
      </c>
    </row>
    <row r="20" spans="2:46" ht="19" customHeight="1" x14ac:dyDescent="0.35">
      <c r="B20" s="22" t="s">
        <v>182</v>
      </c>
      <c r="C20" s="20">
        <v>3.1018875777798689E-3</v>
      </c>
      <c r="D20" s="20">
        <v>0</v>
      </c>
      <c r="E20" s="20">
        <v>4.9354799080634452E-3</v>
      </c>
      <c r="F20" s="20">
        <v>5.4793486312165454E-3</v>
      </c>
      <c r="G20" s="20">
        <v>2.458643895636348E-3</v>
      </c>
      <c r="H20" s="20">
        <v>3.0445849208030479E-3</v>
      </c>
      <c r="I20" s="20">
        <v>2.312238869378543E-3</v>
      </c>
      <c r="K20" s="20">
        <v>1.9119913213716561E-3</v>
      </c>
      <c r="L20" s="20">
        <v>4.2763316441303493E-3</v>
      </c>
      <c r="N20" s="20">
        <v>0</v>
      </c>
      <c r="O20" s="20">
        <v>8.6767375240696568E-2</v>
      </c>
      <c r="P20" s="20">
        <v>0</v>
      </c>
      <c r="Q20" s="20">
        <v>0</v>
      </c>
      <c r="R20" s="20">
        <v>0</v>
      </c>
      <c r="S20" s="20">
        <v>0</v>
      </c>
      <c r="T20" s="20">
        <v>0</v>
      </c>
      <c r="U20" s="20">
        <v>0</v>
      </c>
      <c r="V20" s="20">
        <v>3.679414582504393E-3</v>
      </c>
      <c r="W20" s="20">
        <v>0</v>
      </c>
      <c r="X20" s="20">
        <v>0</v>
      </c>
      <c r="Y20" s="20">
        <v>0</v>
      </c>
      <c r="AA20" s="20">
        <v>3.098572459859636E-3</v>
      </c>
      <c r="AB20" s="20">
        <v>5.087377273299813E-3</v>
      </c>
      <c r="AC20" s="20">
        <v>1.9638572974881151E-3</v>
      </c>
      <c r="AD20" s="20">
        <v>2.0624974911727248E-3</v>
      </c>
      <c r="AF20" s="20">
        <v>3.9167584514230858E-3</v>
      </c>
      <c r="AG20" s="20">
        <v>0</v>
      </c>
      <c r="AI20" s="20">
        <v>0</v>
      </c>
      <c r="AJ20" s="20">
        <v>0</v>
      </c>
      <c r="AK20" s="20">
        <v>0</v>
      </c>
      <c r="AL20" s="20">
        <v>0</v>
      </c>
      <c r="AM20" s="20">
        <v>0</v>
      </c>
      <c r="AN20" s="20">
        <v>0</v>
      </c>
      <c r="AO20" s="20">
        <v>0</v>
      </c>
      <c r="AP20" s="20">
        <v>4.7578869092018998E-3</v>
      </c>
      <c r="AQ20" s="20">
        <v>4.194819674294592E-2</v>
      </c>
      <c r="AS20" s="20">
        <v>2.7240126620679339E-3</v>
      </c>
      <c r="AT20" s="20">
        <v>1.0242663657388009E-2</v>
      </c>
    </row>
    <row r="21" spans="2:46" ht="46" customHeight="1" x14ac:dyDescent="0.35">
      <c r="B21" s="22" t="s">
        <v>183</v>
      </c>
      <c r="C21" s="20">
        <v>6.1349343509911891E-3</v>
      </c>
      <c r="D21" s="20">
        <v>5.4823149267811131E-3</v>
      </c>
      <c r="E21" s="20">
        <v>2.5390594884764348E-3</v>
      </c>
      <c r="F21" s="20">
        <v>2.6655266762765431E-3</v>
      </c>
      <c r="G21" s="20">
        <v>2.548999479943356E-3</v>
      </c>
      <c r="H21" s="20">
        <v>1.4200314803409679E-2</v>
      </c>
      <c r="I21" s="20">
        <v>9.8003626091673172E-3</v>
      </c>
      <c r="K21" s="20">
        <v>3.6228765308976021E-3</v>
      </c>
      <c r="L21" s="20">
        <v>8.6126901738190851E-3</v>
      </c>
      <c r="N21" s="20">
        <v>0</v>
      </c>
      <c r="O21" s="20">
        <v>1.5228108012310971E-2</v>
      </c>
      <c r="P21" s="20">
        <v>0</v>
      </c>
      <c r="Q21" s="20">
        <v>0</v>
      </c>
      <c r="R21" s="20">
        <v>1.777534985442495E-2</v>
      </c>
      <c r="S21" s="20">
        <v>0</v>
      </c>
      <c r="T21" s="20">
        <v>0</v>
      </c>
      <c r="U21" s="20">
        <v>0</v>
      </c>
      <c r="V21" s="20">
        <v>1.0720336083990719E-2</v>
      </c>
      <c r="W21" s="20">
        <v>1.443525217246386E-2</v>
      </c>
      <c r="X21" s="20">
        <v>0</v>
      </c>
      <c r="Y21" s="20">
        <v>3.8211689922454418E-3</v>
      </c>
      <c r="AA21" s="20">
        <v>8.6055454608019531E-3</v>
      </c>
      <c r="AB21" s="20">
        <v>8.8856277808104459E-3</v>
      </c>
      <c r="AC21" s="20">
        <v>0</v>
      </c>
      <c r="AD21" s="20">
        <v>6.051195051597508E-3</v>
      </c>
      <c r="AF21" s="20">
        <v>5.8761439481944556E-3</v>
      </c>
      <c r="AG21" s="20">
        <v>4.9373129606080056E-3</v>
      </c>
      <c r="AI21" s="20">
        <v>1.035494589198421E-2</v>
      </c>
      <c r="AJ21" s="20">
        <v>0</v>
      </c>
      <c r="AK21" s="20">
        <v>0</v>
      </c>
      <c r="AL21" s="20">
        <v>8.5971166199286016E-3</v>
      </c>
      <c r="AM21" s="20">
        <v>0</v>
      </c>
      <c r="AN21" s="20">
        <v>0</v>
      </c>
      <c r="AO21" s="20">
        <v>0</v>
      </c>
      <c r="AP21" s="20">
        <v>2.8495466950688931E-2</v>
      </c>
      <c r="AQ21" s="20">
        <v>2.2781024744416831E-2</v>
      </c>
      <c r="AS21" s="20">
        <v>6.4595822288877154E-3</v>
      </c>
      <c r="AT21" s="20">
        <v>0</v>
      </c>
    </row>
    <row r="22" spans="2:46" ht="19" customHeight="1" x14ac:dyDescent="0.35">
      <c r="B22" s="22" t="s">
        <v>135</v>
      </c>
      <c r="C22" s="20">
        <v>4.3164537214991257E-3</v>
      </c>
      <c r="D22" s="20">
        <v>3.059545720027227E-3</v>
      </c>
      <c r="E22" s="20">
        <v>2.636577349877104E-3</v>
      </c>
      <c r="F22" s="20">
        <v>2.6956730885972788E-3</v>
      </c>
      <c r="G22" s="20">
        <v>2.5054252315227349E-3</v>
      </c>
      <c r="H22" s="20">
        <v>7.0247022674577364E-3</v>
      </c>
      <c r="I22" s="20">
        <v>7.4837866457314979E-3</v>
      </c>
      <c r="K22" s="20">
        <v>6.7772752176139617E-3</v>
      </c>
      <c r="L22" s="20">
        <v>1.931174940846227E-3</v>
      </c>
      <c r="N22" s="20">
        <v>0</v>
      </c>
      <c r="O22" s="20">
        <v>1.467763000717413E-2</v>
      </c>
      <c r="P22" s="20">
        <v>0</v>
      </c>
      <c r="Q22" s="20">
        <v>1.122026039203981E-2</v>
      </c>
      <c r="R22" s="20">
        <v>5.0824585459774913E-3</v>
      </c>
      <c r="S22" s="20">
        <v>1.1397274137186031E-2</v>
      </c>
      <c r="T22" s="20">
        <v>0</v>
      </c>
      <c r="U22" s="20">
        <v>0</v>
      </c>
      <c r="V22" s="20">
        <v>3.717521285411599E-3</v>
      </c>
      <c r="W22" s="20">
        <v>0</v>
      </c>
      <c r="X22" s="20">
        <v>1.2243645613482009E-2</v>
      </c>
      <c r="Y22" s="20">
        <v>5.1077223309455161E-3</v>
      </c>
      <c r="AA22" s="20">
        <v>1.9314672282256531E-3</v>
      </c>
      <c r="AB22" s="20">
        <v>5.2088366222798888E-3</v>
      </c>
      <c r="AC22" s="20">
        <v>4.0345182152381164E-3</v>
      </c>
      <c r="AD22" s="20">
        <v>6.2378628969385818E-3</v>
      </c>
      <c r="AF22" s="20">
        <v>4.8705255949934743E-3</v>
      </c>
      <c r="AG22" s="20">
        <v>2.2523949204968979E-3</v>
      </c>
      <c r="AI22" s="20">
        <v>0</v>
      </c>
      <c r="AJ22" s="20">
        <v>0</v>
      </c>
      <c r="AK22" s="20">
        <v>8.7192843863103629E-3</v>
      </c>
      <c r="AL22" s="20">
        <v>4.9498544256335068E-3</v>
      </c>
      <c r="AM22" s="20">
        <v>4.8034097331821589E-3</v>
      </c>
      <c r="AN22" s="20">
        <v>0</v>
      </c>
      <c r="AO22" s="20">
        <v>0</v>
      </c>
      <c r="AP22" s="20">
        <v>0</v>
      </c>
      <c r="AQ22" s="20">
        <v>3.5152071000982103E-2</v>
      </c>
      <c r="AS22" s="20">
        <v>4.029562904742795E-3</v>
      </c>
      <c r="AT22" s="20">
        <v>9.7378855143270306E-3</v>
      </c>
    </row>
    <row r="23" spans="2:46" ht="32" customHeight="1" x14ac:dyDescent="0.35">
      <c r="B23" s="22" t="s">
        <v>184</v>
      </c>
      <c r="C23" s="20">
        <v>0.17255224079595829</v>
      </c>
      <c r="D23" s="20">
        <v>0.2958898534597792</v>
      </c>
      <c r="E23" s="20">
        <v>0.15627467843346479</v>
      </c>
      <c r="F23" s="20">
        <v>0.19719763857592651</v>
      </c>
      <c r="G23" s="20">
        <v>0.1854962175866138</v>
      </c>
      <c r="H23" s="20">
        <v>0.1524926307282703</v>
      </c>
      <c r="I23" s="20">
        <v>8.6447030082130838E-2</v>
      </c>
      <c r="K23" s="20">
        <v>0.15091414590172789</v>
      </c>
      <c r="L23" s="20">
        <v>0.1923509473589656</v>
      </c>
      <c r="N23" s="20">
        <v>0.16955144059671251</v>
      </c>
      <c r="O23" s="20">
        <v>9.9394276613884933E-2</v>
      </c>
      <c r="P23" s="20">
        <v>0.18887936997808211</v>
      </c>
      <c r="Q23" s="20">
        <v>0.2189517399813192</v>
      </c>
      <c r="R23" s="20">
        <v>0.1820546067115969</v>
      </c>
      <c r="S23" s="20">
        <v>0.17190313608175189</v>
      </c>
      <c r="T23" s="20">
        <v>0.17906928409231859</v>
      </c>
      <c r="U23" s="20">
        <v>0.16117457503767479</v>
      </c>
      <c r="V23" s="20">
        <v>0.17581031410716269</v>
      </c>
      <c r="W23" s="20">
        <v>0.18881092086358259</v>
      </c>
      <c r="X23" s="20">
        <v>0.1512208730487313</v>
      </c>
      <c r="Y23" s="20">
        <v>0.15568203256188509</v>
      </c>
      <c r="AA23" s="20">
        <v>9.1330431927907157E-2</v>
      </c>
      <c r="AB23" s="20">
        <v>0.14678159503971949</v>
      </c>
      <c r="AC23" s="20">
        <v>0.1776444271941546</v>
      </c>
      <c r="AD23" s="20">
        <v>0.28202899512064689</v>
      </c>
      <c r="AF23" s="20">
        <v>0.15857451531432881</v>
      </c>
      <c r="AG23" s="20">
        <v>0.22800806853358571</v>
      </c>
      <c r="AI23" s="20">
        <v>4.5345590083205087E-2</v>
      </c>
      <c r="AJ23" s="20">
        <v>9.9272430195105621E-2</v>
      </c>
      <c r="AK23" s="20">
        <v>0.14278341732067451</v>
      </c>
      <c r="AL23" s="20">
        <v>0.17304213530022999</v>
      </c>
      <c r="AM23" s="20">
        <v>0.101195131948878</v>
      </c>
      <c r="AN23" s="20">
        <v>7.0072464470135098E-2</v>
      </c>
      <c r="AO23" s="20">
        <v>0.8262725991440959</v>
      </c>
      <c r="AP23" s="20">
        <v>0.27927464607541103</v>
      </c>
      <c r="AQ23" s="20">
        <v>0.1007218751393667</v>
      </c>
      <c r="AS23" s="20">
        <v>0.16754418538355101</v>
      </c>
      <c r="AT23" s="20">
        <v>0.26719044197661612</v>
      </c>
    </row>
    <row r="24" spans="2:46" ht="19" customHeight="1" x14ac:dyDescent="0.35">
      <c r="B24" s="22" t="s">
        <v>173</v>
      </c>
      <c r="C24" s="20">
        <v>3.0701314383198241E-2</v>
      </c>
      <c r="D24" s="20">
        <v>5.6355470978077138E-2</v>
      </c>
      <c r="E24" s="20">
        <v>2.4067873488562461E-2</v>
      </c>
      <c r="F24" s="20">
        <v>5.743604574260415E-2</v>
      </c>
      <c r="G24" s="20">
        <v>2.7476297686526849E-2</v>
      </c>
      <c r="H24" s="20">
        <v>1.9017062734287039E-2</v>
      </c>
      <c r="I24" s="20">
        <v>7.6931162076148644E-3</v>
      </c>
      <c r="K24" s="20">
        <v>1.8899829979761789E-2</v>
      </c>
      <c r="L24" s="20">
        <v>4.1312724950014958E-2</v>
      </c>
      <c r="N24" s="20">
        <v>1.7071128349445269E-2</v>
      </c>
      <c r="O24" s="20">
        <v>2.906287359300451E-2</v>
      </c>
      <c r="P24" s="20">
        <v>1.560053743519501E-2</v>
      </c>
      <c r="Q24" s="20">
        <v>1.1761694028406921E-2</v>
      </c>
      <c r="R24" s="20">
        <v>2.9508715192778021E-2</v>
      </c>
      <c r="S24" s="20">
        <v>5.5563578335146052E-2</v>
      </c>
      <c r="T24" s="20">
        <v>2.5524128673888941E-2</v>
      </c>
      <c r="U24" s="20">
        <v>3.925785884334456E-2</v>
      </c>
      <c r="V24" s="20">
        <v>5.4061549377033682E-2</v>
      </c>
      <c r="W24" s="20">
        <v>2.0972721830146292E-2</v>
      </c>
      <c r="X24" s="20">
        <v>3.0529614331279719E-2</v>
      </c>
      <c r="Y24" s="20">
        <v>1.432414589707467E-2</v>
      </c>
      <c r="AA24" s="20">
        <v>9.4913815853647759E-3</v>
      </c>
      <c r="AB24" s="20">
        <v>2.3871996581873021E-2</v>
      </c>
      <c r="AC24" s="20">
        <v>4.1327484036115872E-2</v>
      </c>
      <c r="AD24" s="20">
        <v>5.1532466857686622E-2</v>
      </c>
      <c r="AF24" s="20">
        <v>2.985569791544701E-2</v>
      </c>
      <c r="AG24" s="20">
        <v>3.2639486150251043E-2</v>
      </c>
      <c r="AI24" s="20">
        <v>3.1165401566898439E-3</v>
      </c>
      <c r="AJ24" s="20">
        <v>8.859724531172496E-3</v>
      </c>
      <c r="AK24" s="20">
        <v>7.3693025331935469E-3</v>
      </c>
      <c r="AL24" s="20">
        <v>1.8142245263203131E-2</v>
      </c>
      <c r="AM24" s="20">
        <v>2.1174499146857571E-2</v>
      </c>
      <c r="AN24" s="20">
        <v>1.6901392622592552E-2</v>
      </c>
      <c r="AO24" s="20">
        <v>5.9236526724510248E-2</v>
      </c>
      <c r="AP24" s="20">
        <v>0.18290268294165971</v>
      </c>
      <c r="AQ24" s="20">
        <v>1.2488710721701971E-2</v>
      </c>
      <c r="AS24" s="20">
        <v>2.3990968928588999E-2</v>
      </c>
      <c r="AT24" s="20">
        <v>0.15750802294151259</v>
      </c>
    </row>
    <row r="26" spans="2:46" x14ac:dyDescent="0.35">
      <c r="B26" t="s">
        <v>409</v>
      </c>
    </row>
    <row r="27" spans="2:46" x14ac:dyDescent="0.35">
      <c r="B27" t="s">
        <v>9</v>
      </c>
    </row>
    <row r="29" spans="2:46" x14ac:dyDescent="0.35">
      <c r="B2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V2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185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186</v>
      </c>
      <c r="C9" s="20">
        <v>6.3263706878779913E-2</v>
      </c>
      <c r="D9" s="20">
        <v>6.5011339012755229E-2</v>
      </c>
      <c r="E9" s="20">
        <v>5.8236199990165008E-2</v>
      </c>
      <c r="F9" s="20">
        <v>8.3787564082559413E-2</v>
      </c>
      <c r="G9" s="20">
        <v>7.2995922321698312E-2</v>
      </c>
      <c r="H9" s="20">
        <v>4.5416958989978128E-2</v>
      </c>
      <c r="I9" s="20">
        <v>5.3573944988076841E-2</v>
      </c>
      <c r="K9" s="20">
        <v>5.7215435144426049E-2</v>
      </c>
      <c r="L9" s="20">
        <v>6.9426343881590205E-2</v>
      </c>
      <c r="N9" s="20">
        <v>5.3950555564806137E-2</v>
      </c>
      <c r="O9" s="20">
        <v>4.2371285200116328E-2</v>
      </c>
      <c r="P9" s="20">
        <v>8.9858380093332343E-2</v>
      </c>
      <c r="Q9" s="20">
        <v>0.1215424558734067</v>
      </c>
      <c r="R9" s="20">
        <v>5.4806500030463459E-2</v>
      </c>
      <c r="S9" s="20">
        <v>6.5106298816959146E-2</v>
      </c>
      <c r="T9" s="20">
        <v>6.8665548886044786E-2</v>
      </c>
      <c r="U9" s="20">
        <v>6.0888961956870713E-2</v>
      </c>
      <c r="V9" s="20">
        <v>6.1457263716257732E-2</v>
      </c>
      <c r="W9" s="20">
        <v>5.1858632993522898E-2</v>
      </c>
      <c r="X9" s="20">
        <v>7.819749409599755E-2</v>
      </c>
      <c r="Y9" s="20">
        <v>5.1794692605303762E-2</v>
      </c>
      <c r="AA9" s="20">
        <v>3.0394497577625471E-2</v>
      </c>
      <c r="AB9" s="20">
        <v>4.6657332734191113E-2</v>
      </c>
      <c r="AC9" s="20">
        <v>7.133665478217692E-2</v>
      </c>
      <c r="AD9" s="20">
        <v>0.10848804099444929</v>
      </c>
      <c r="AF9" s="20">
        <v>6.2085364262290242E-2</v>
      </c>
      <c r="AG9" s="20">
        <v>6.9132554396906978E-2</v>
      </c>
      <c r="AI9" s="20">
        <v>3.2457039421958391E-3</v>
      </c>
      <c r="AJ9" s="20">
        <v>7.8571477727190902E-3</v>
      </c>
      <c r="AK9" s="20">
        <v>1.4626433273556611E-2</v>
      </c>
      <c r="AL9" s="20">
        <v>1.954885579191434E-2</v>
      </c>
      <c r="AM9" s="20">
        <v>1.1966735090383041E-2</v>
      </c>
      <c r="AN9" s="20">
        <v>0</v>
      </c>
      <c r="AO9" s="20">
        <v>0.6562667713098439</v>
      </c>
      <c r="AP9" s="20">
        <v>4.8814956351621613E-2</v>
      </c>
      <c r="AQ9" s="20">
        <v>1.3470429254287359E-2</v>
      </c>
      <c r="AS9" s="20">
        <v>5.9452004062468047E-2</v>
      </c>
      <c r="AT9" s="20">
        <v>0.13529419940833501</v>
      </c>
    </row>
    <row r="10" spans="2:48" ht="19" customHeight="1" x14ac:dyDescent="0.35">
      <c r="B10" s="22" t="s">
        <v>187</v>
      </c>
      <c r="C10" s="20">
        <v>1.4681665489378109E-2</v>
      </c>
      <c r="D10" s="20">
        <v>1.225414813190928E-2</v>
      </c>
      <c r="E10" s="20">
        <v>2.719515054001485E-2</v>
      </c>
      <c r="F10" s="20">
        <v>1.50389959993531E-2</v>
      </c>
      <c r="G10" s="20">
        <v>1.8624326704635069E-2</v>
      </c>
      <c r="H10" s="20">
        <v>1.083972249472823E-2</v>
      </c>
      <c r="I10" s="20">
        <v>5.2547411565694348E-3</v>
      </c>
      <c r="K10" s="20">
        <v>1.0835071872266219E-2</v>
      </c>
      <c r="L10" s="20">
        <v>1.8497209552698009E-2</v>
      </c>
      <c r="N10" s="20">
        <v>2.2073921652523251E-2</v>
      </c>
      <c r="O10" s="20">
        <v>0</v>
      </c>
      <c r="P10" s="20">
        <v>1.753781859719554E-2</v>
      </c>
      <c r="Q10" s="20">
        <v>3.3826586518321419E-2</v>
      </c>
      <c r="R10" s="20">
        <v>1.6794560784810449E-2</v>
      </c>
      <c r="S10" s="20">
        <v>1.1378217380264651E-2</v>
      </c>
      <c r="T10" s="20">
        <v>6.8907393034593114E-3</v>
      </c>
      <c r="U10" s="20">
        <v>1.0486579971477041E-2</v>
      </c>
      <c r="V10" s="20">
        <v>1.218396320252519E-2</v>
      </c>
      <c r="W10" s="20">
        <v>1.4177187553447971E-2</v>
      </c>
      <c r="X10" s="20">
        <v>6.8830376201171146E-3</v>
      </c>
      <c r="Y10" s="20">
        <v>2.4251943605718331E-2</v>
      </c>
      <c r="AA10" s="20">
        <v>1.5723325365495991E-3</v>
      </c>
      <c r="AB10" s="20">
        <v>6.8397113084361742E-3</v>
      </c>
      <c r="AC10" s="20">
        <v>2.180618294983715E-2</v>
      </c>
      <c r="AD10" s="20">
        <v>2.9980753663091841E-2</v>
      </c>
      <c r="AF10" s="20">
        <v>1.3602714662763761E-2</v>
      </c>
      <c r="AG10" s="20">
        <v>1.7199079528033501E-2</v>
      </c>
      <c r="AI10" s="20">
        <v>0</v>
      </c>
      <c r="AJ10" s="20">
        <v>5.7150106149527289E-3</v>
      </c>
      <c r="AK10" s="20">
        <v>3.207483812334514E-3</v>
      </c>
      <c r="AL10" s="20">
        <v>4.617419616604241E-3</v>
      </c>
      <c r="AM10" s="20">
        <v>4.1775878802466871E-3</v>
      </c>
      <c r="AN10" s="20">
        <v>1.643739785922314E-2</v>
      </c>
      <c r="AO10" s="20">
        <v>8.4499435055228472E-2</v>
      </c>
      <c r="AP10" s="20">
        <v>5.1140625558615753E-2</v>
      </c>
      <c r="AQ10" s="20">
        <v>7.3251024564769292E-3</v>
      </c>
      <c r="AS10" s="20">
        <v>1.449506696854546E-2</v>
      </c>
      <c r="AT10" s="20">
        <v>1.8207854179467711E-2</v>
      </c>
    </row>
    <row r="11" spans="2:48" ht="19" customHeight="1" x14ac:dyDescent="0.35">
      <c r="B11" s="22" t="s">
        <v>188</v>
      </c>
      <c r="C11" s="20">
        <v>1.518787350954556E-2</v>
      </c>
      <c r="D11" s="20">
        <v>3.3704445580854663E-2</v>
      </c>
      <c r="E11" s="20">
        <v>1.8742616915153529E-2</v>
      </c>
      <c r="F11" s="20">
        <v>8.3402433524722552E-3</v>
      </c>
      <c r="G11" s="20">
        <v>1.0642297693119271E-2</v>
      </c>
      <c r="H11" s="20">
        <v>2.0965300815630871E-2</v>
      </c>
      <c r="I11" s="20">
        <v>5.3372374417037429E-3</v>
      </c>
      <c r="K11" s="20">
        <v>1.5771824951073179E-2</v>
      </c>
      <c r="L11" s="20">
        <v>1.4679374033009869E-2</v>
      </c>
      <c r="N11" s="20">
        <v>0</v>
      </c>
      <c r="O11" s="20">
        <v>1.5766008437990389E-2</v>
      </c>
      <c r="P11" s="20">
        <v>8.1243871412554729E-3</v>
      </c>
      <c r="Q11" s="20">
        <v>0</v>
      </c>
      <c r="R11" s="20">
        <v>2.09045814752509E-2</v>
      </c>
      <c r="S11" s="20">
        <v>1.6567722000104E-2</v>
      </c>
      <c r="T11" s="20">
        <v>1.2824831465674031E-2</v>
      </c>
      <c r="U11" s="20">
        <v>2.5689650806119659E-2</v>
      </c>
      <c r="V11" s="20">
        <v>3.6973590362531422E-2</v>
      </c>
      <c r="W11" s="20">
        <v>7.5362932240933718E-3</v>
      </c>
      <c r="X11" s="20">
        <v>6.0001595693743998E-3</v>
      </c>
      <c r="Y11" s="20">
        <v>9.3068990301053336E-3</v>
      </c>
      <c r="AA11" s="20">
        <v>0</v>
      </c>
      <c r="AB11" s="20">
        <v>1.3637786280948789E-2</v>
      </c>
      <c r="AC11" s="20">
        <v>2.0760480891211502E-2</v>
      </c>
      <c r="AD11" s="20">
        <v>2.8378465959080439E-2</v>
      </c>
      <c r="AF11" s="20">
        <v>1.2876189423569349E-2</v>
      </c>
      <c r="AG11" s="20">
        <v>2.204059446201662E-2</v>
      </c>
      <c r="AI11" s="20">
        <v>9.9635438665160708E-3</v>
      </c>
      <c r="AJ11" s="20">
        <v>7.5976575219044041E-3</v>
      </c>
      <c r="AK11" s="20">
        <v>1.3578073312704161E-2</v>
      </c>
      <c r="AL11" s="20">
        <v>9.8248756714891545E-3</v>
      </c>
      <c r="AM11" s="20">
        <v>1.286454354251395E-2</v>
      </c>
      <c r="AN11" s="20">
        <v>0</v>
      </c>
      <c r="AO11" s="20">
        <v>4.2912011156433533E-2</v>
      </c>
      <c r="AP11" s="20">
        <v>1.747785765824254E-2</v>
      </c>
      <c r="AQ11" s="20">
        <v>4.144532639299827E-2</v>
      </c>
      <c r="AS11" s="20">
        <v>1.4547111379799501E-2</v>
      </c>
      <c r="AT11" s="20">
        <v>2.729648061353623E-2</v>
      </c>
    </row>
    <row r="12" spans="2:48" ht="19" customHeight="1" x14ac:dyDescent="0.35">
      <c r="B12" s="22" t="s">
        <v>189</v>
      </c>
      <c r="C12" s="20">
        <v>1.334869151026402E-2</v>
      </c>
      <c r="D12" s="20">
        <v>2.1001723442032289E-2</v>
      </c>
      <c r="E12" s="20">
        <v>2.4248772883435261E-2</v>
      </c>
      <c r="F12" s="20">
        <v>2.5774978966401071E-2</v>
      </c>
      <c r="G12" s="20">
        <v>8.2293071637202057E-3</v>
      </c>
      <c r="H12" s="20">
        <v>0</v>
      </c>
      <c r="I12" s="20">
        <v>2.4148420412004601E-3</v>
      </c>
      <c r="K12" s="20">
        <v>1.371143440184458E-2</v>
      </c>
      <c r="L12" s="20">
        <v>1.3048715938088941E-2</v>
      </c>
      <c r="N12" s="20">
        <v>9.827128672344065E-3</v>
      </c>
      <c r="O12" s="20">
        <v>1.4664967060337739E-2</v>
      </c>
      <c r="P12" s="20">
        <v>0</v>
      </c>
      <c r="Q12" s="20">
        <v>2.241547561239942E-2</v>
      </c>
      <c r="R12" s="20">
        <v>1.443307366031402E-2</v>
      </c>
      <c r="S12" s="20">
        <v>5.6241218910020787E-3</v>
      </c>
      <c r="T12" s="20">
        <v>1.317726077568168E-2</v>
      </c>
      <c r="U12" s="20">
        <v>9.0741502798398002E-3</v>
      </c>
      <c r="V12" s="20">
        <v>2.0221122353194381E-2</v>
      </c>
      <c r="W12" s="20">
        <v>1.355798321578479E-2</v>
      </c>
      <c r="X12" s="20">
        <v>1.215301337322435E-2</v>
      </c>
      <c r="Y12" s="20">
        <v>1.9874067333072318E-2</v>
      </c>
      <c r="AA12" s="20">
        <v>8.2780724960485105E-3</v>
      </c>
      <c r="AB12" s="20">
        <v>9.6103113645394402E-3</v>
      </c>
      <c r="AC12" s="20">
        <v>8.0135070601405015E-3</v>
      </c>
      <c r="AD12" s="20">
        <v>2.6702914034881561E-2</v>
      </c>
      <c r="AF12" s="20">
        <v>1.1906203586641051E-2</v>
      </c>
      <c r="AG12" s="20">
        <v>1.922435274760487E-2</v>
      </c>
      <c r="AI12" s="20">
        <v>7.2155228140068292E-3</v>
      </c>
      <c r="AJ12" s="20">
        <v>9.5819545529743349E-3</v>
      </c>
      <c r="AK12" s="20">
        <v>7.0354145431704238E-3</v>
      </c>
      <c r="AL12" s="20">
        <v>2.8230534396009491E-2</v>
      </c>
      <c r="AM12" s="20">
        <v>1.108068821334283E-2</v>
      </c>
      <c r="AN12" s="20">
        <v>1.6842152655870361E-2</v>
      </c>
      <c r="AO12" s="20">
        <v>1.097369576783162E-2</v>
      </c>
      <c r="AP12" s="20">
        <v>2.01701928552462E-2</v>
      </c>
      <c r="AQ12" s="20">
        <v>2.501758353661546E-2</v>
      </c>
      <c r="AS12" s="20">
        <v>1.2505860013788089E-2</v>
      </c>
      <c r="AT12" s="20">
        <v>2.9275842900656261E-2</v>
      </c>
    </row>
    <row r="13" spans="2:48" ht="19" customHeight="1" x14ac:dyDescent="0.35">
      <c r="B13" s="22" t="s">
        <v>190</v>
      </c>
      <c r="C13" s="20">
        <v>2.9072467637889381E-2</v>
      </c>
      <c r="D13" s="20">
        <v>8.5459405082133691E-2</v>
      </c>
      <c r="E13" s="20">
        <v>4.3424286433379707E-2</v>
      </c>
      <c r="F13" s="20">
        <v>2.4209397539265751E-2</v>
      </c>
      <c r="G13" s="20">
        <v>1.279822871988899E-2</v>
      </c>
      <c r="H13" s="20">
        <v>2.1005405741101081E-2</v>
      </c>
      <c r="I13" s="20">
        <v>2.3966835317523502E-3</v>
      </c>
      <c r="K13" s="20">
        <v>2.518176955714042E-2</v>
      </c>
      <c r="L13" s="20">
        <v>3.2074537995233493E-2</v>
      </c>
      <c r="N13" s="20">
        <v>9.6773063151116539E-3</v>
      </c>
      <c r="O13" s="20">
        <v>6.9589099150514352E-2</v>
      </c>
      <c r="P13" s="20">
        <v>3.3927504422348813E-2</v>
      </c>
      <c r="Q13" s="20">
        <v>2.1580584760589459E-2</v>
      </c>
      <c r="R13" s="20">
        <v>2.1585260994999651E-2</v>
      </c>
      <c r="S13" s="20">
        <v>3.039052040423847E-2</v>
      </c>
      <c r="T13" s="20">
        <v>3.713852624683462E-2</v>
      </c>
      <c r="U13" s="20">
        <v>1.868535417847034E-2</v>
      </c>
      <c r="V13" s="20">
        <v>3.5662262920433507E-2</v>
      </c>
      <c r="W13" s="20">
        <v>3.1491965098362683E-2</v>
      </c>
      <c r="X13" s="20">
        <v>1.199883886503271E-2</v>
      </c>
      <c r="Y13" s="20">
        <v>4.9135069746867939E-2</v>
      </c>
      <c r="AA13" s="20">
        <v>1.2955381068727101E-2</v>
      </c>
      <c r="AB13" s="20">
        <v>2.4839124130729029E-2</v>
      </c>
      <c r="AC13" s="20">
        <v>2.947269173477448E-2</v>
      </c>
      <c r="AD13" s="20">
        <v>5.0703828254314708E-2</v>
      </c>
      <c r="AF13" s="20">
        <v>2.3826055484714819E-2</v>
      </c>
      <c r="AG13" s="20">
        <v>5.0044877629759989E-2</v>
      </c>
      <c r="AI13" s="20">
        <v>6.4923004647145293E-3</v>
      </c>
      <c r="AJ13" s="20">
        <v>1.339352968181174E-2</v>
      </c>
      <c r="AK13" s="20">
        <v>2.04686243889485E-2</v>
      </c>
      <c r="AL13" s="20">
        <v>4.497210332493546E-2</v>
      </c>
      <c r="AM13" s="20">
        <v>2.8919407744070879E-2</v>
      </c>
      <c r="AN13" s="20">
        <v>0</v>
      </c>
      <c r="AO13" s="20">
        <v>3.8763919724249273E-2</v>
      </c>
      <c r="AP13" s="20">
        <v>2.7376238332100001E-2</v>
      </c>
      <c r="AQ13" s="20">
        <v>0.1241319162804304</v>
      </c>
      <c r="AS13" s="20">
        <v>2.657566581154831E-2</v>
      </c>
      <c r="AT13" s="20">
        <v>7.6255019365270862E-2</v>
      </c>
    </row>
    <row r="14" spans="2:48" ht="19" customHeight="1" x14ac:dyDescent="0.35">
      <c r="B14" s="22" t="s">
        <v>191</v>
      </c>
      <c r="C14" s="20">
        <v>5.1530753892024897E-2</v>
      </c>
      <c r="D14" s="20">
        <v>0.10651803430077771</v>
      </c>
      <c r="E14" s="20">
        <v>5.2130817181089938E-2</v>
      </c>
      <c r="F14" s="20">
        <v>6.1733925158785292E-2</v>
      </c>
      <c r="G14" s="20">
        <v>6.0325581009989332E-2</v>
      </c>
      <c r="H14" s="20">
        <v>3.1880521687119072E-2</v>
      </c>
      <c r="I14" s="20">
        <v>1.2142932999082539E-2</v>
      </c>
      <c r="K14" s="20">
        <v>3.9559838410582221E-2</v>
      </c>
      <c r="L14" s="20">
        <v>6.342876073886973E-2</v>
      </c>
      <c r="N14" s="20">
        <v>3.6857915946160738E-2</v>
      </c>
      <c r="O14" s="20">
        <v>5.6631675848816003E-2</v>
      </c>
      <c r="P14" s="20">
        <v>7.0821106468029874E-2</v>
      </c>
      <c r="Q14" s="20">
        <v>4.2300982148595782E-2</v>
      </c>
      <c r="R14" s="20">
        <v>4.4837871859555907E-2</v>
      </c>
      <c r="S14" s="20">
        <v>7.9841395188233549E-2</v>
      </c>
      <c r="T14" s="20">
        <v>4.4301353958343927E-2</v>
      </c>
      <c r="U14" s="20">
        <v>6.4158046643589456E-2</v>
      </c>
      <c r="V14" s="20">
        <v>3.8971877540725987E-2</v>
      </c>
      <c r="W14" s="20">
        <v>4.3696330152449718E-2</v>
      </c>
      <c r="X14" s="20">
        <v>4.6873447244474981E-2</v>
      </c>
      <c r="Y14" s="20">
        <v>6.8844682000417254E-2</v>
      </c>
      <c r="AA14" s="20">
        <v>3.112412373092872E-2</v>
      </c>
      <c r="AB14" s="20">
        <v>4.2627866246853142E-2</v>
      </c>
      <c r="AC14" s="20">
        <v>7.0033942520109485E-2</v>
      </c>
      <c r="AD14" s="20">
        <v>6.6851720661833119E-2</v>
      </c>
      <c r="AF14" s="20">
        <v>4.8130751625357078E-2</v>
      </c>
      <c r="AG14" s="20">
        <v>6.5789679146744537E-2</v>
      </c>
      <c r="AI14" s="20">
        <v>2.5679664899256129E-2</v>
      </c>
      <c r="AJ14" s="20">
        <v>3.8120241254480471E-2</v>
      </c>
      <c r="AK14" s="20">
        <v>4.0765282555478607E-2</v>
      </c>
      <c r="AL14" s="20">
        <v>0.1025419056660677</v>
      </c>
      <c r="AM14" s="20">
        <v>3.8000731834763747E-2</v>
      </c>
      <c r="AN14" s="20">
        <v>3.4685722544322312E-2</v>
      </c>
      <c r="AO14" s="20">
        <v>3.8496276904804533E-2</v>
      </c>
      <c r="AP14" s="20">
        <v>0.14316629168730399</v>
      </c>
      <c r="AQ14" s="20">
        <v>3.9822661770101089E-2</v>
      </c>
      <c r="AS14" s="20">
        <v>4.9536242679495107E-2</v>
      </c>
      <c r="AT14" s="20">
        <v>8.9221421794946271E-2</v>
      </c>
    </row>
    <row r="15" spans="2:48" ht="19" customHeight="1" x14ac:dyDescent="0.35">
      <c r="B15" s="22" t="s">
        <v>192</v>
      </c>
      <c r="C15" s="20">
        <v>3.7015791238163752E-2</v>
      </c>
      <c r="D15" s="20">
        <v>6.1889095636296097E-2</v>
      </c>
      <c r="E15" s="20">
        <v>6.7220373312679702E-2</v>
      </c>
      <c r="F15" s="20">
        <v>4.0901986833756128E-2</v>
      </c>
      <c r="G15" s="20">
        <v>2.9819314972444461E-2</v>
      </c>
      <c r="H15" s="20">
        <v>1.7009559150370002E-2</v>
      </c>
      <c r="I15" s="20">
        <v>1.204834360518264E-2</v>
      </c>
      <c r="K15" s="20">
        <v>3.6658711885682031E-2</v>
      </c>
      <c r="L15" s="20">
        <v>3.7514793330811827E-2</v>
      </c>
      <c r="N15" s="20">
        <v>4.4621233284159581E-2</v>
      </c>
      <c r="O15" s="20">
        <v>7.5807076252836669E-2</v>
      </c>
      <c r="P15" s="20">
        <v>1.6591228147453809E-2</v>
      </c>
      <c r="Q15" s="20">
        <v>2.9296650127873549E-2</v>
      </c>
      <c r="R15" s="20">
        <v>2.4629495124701039E-2</v>
      </c>
      <c r="S15" s="20">
        <v>1.5816584616019522E-2</v>
      </c>
      <c r="T15" s="20">
        <v>5.8095014148258142E-2</v>
      </c>
      <c r="U15" s="20">
        <v>6.6879224455327083E-2</v>
      </c>
      <c r="V15" s="20">
        <v>2.4792444163503381E-2</v>
      </c>
      <c r="W15" s="20">
        <v>3.069051652971852E-2</v>
      </c>
      <c r="X15" s="20">
        <v>2.845167475722301E-2</v>
      </c>
      <c r="Y15" s="20">
        <v>5.4896275111944538E-2</v>
      </c>
      <c r="AA15" s="20">
        <v>2.494655541153231E-2</v>
      </c>
      <c r="AB15" s="20">
        <v>3.4679854353182847E-2</v>
      </c>
      <c r="AC15" s="20">
        <v>4.3016213259427567E-2</v>
      </c>
      <c r="AD15" s="20">
        <v>4.7425807425568123E-2</v>
      </c>
      <c r="AF15" s="20">
        <v>2.9413337427925169E-2</v>
      </c>
      <c r="AG15" s="20">
        <v>6.7302031851934827E-2</v>
      </c>
      <c r="AI15" s="20">
        <v>2.0123560950675471E-2</v>
      </c>
      <c r="AJ15" s="20">
        <v>4.2336418465714919E-2</v>
      </c>
      <c r="AK15" s="20">
        <v>5.4762608245811251E-2</v>
      </c>
      <c r="AL15" s="20">
        <v>4.310958347905005E-2</v>
      </c>
      <c r="AM15" s="20">
        <v>3.4143358300849302E-2</v>
      </c>
      <c r="AN15" s="20">
        <v>4.9762974485139527E-2</v>
      </c>
      <c r="AO15" s="20">
        <v>1.8235219416689048E-2</v>
      </c>
      <c r="AP15" s="20">
        <v>4.6585156426023157E-2</v>
      </c>
      <c r="AQ15" s="20">
        <v>4.169676663894447E-2</v>
      </c>
      <c r="AS15" s="20">
        <v>3.4689815794175669E-2</v>
      </c>
      <c r="AT15" s="20">
        <v>8.0970203456538645E-2</v>
      </c>
    </row>
    <row r="16" spans="2:48" ht="19" customHeight="1" x14ac:dyDescent="0.35">
      <c r="B16" s="22" t="s">
        <v>193</v>
      </c>
      <c r="C16" s="20">
        <v>4.7003337751648007E-2</v>
      </c>
      <c r="D16" s="20">
        <v>9.5177412431108166E-2</v>
      </c>
      <c r="E16" s="20">
        <v>7.330043789863358E-2</v>
      </c>
      <c r="F16" s="20">
        <v>7.3265538147998757E-2</v>
      </c>
      <c r="G16" s="20">
        <v>3.3521168539563662E-2</v>
      </c>
      <c r="H16" s="20">
        <v>1.7846800240558749E-2</v>
      </c>
      <c r="I16" s="20">
        <v>2.7108874755301699E-3</v>
      </c>
      <c r="K16" s="20">
        <v>4.6175758110990943E-2</v>
      </c>
      <c r="L16" s="20">
        <v>4.8002313230383592E-2</v>
      </c>
      <c r="N16" s="20">
        <v>4.7999684352183207E-2</v>
      </c>
      <c r="O16" s="20">
        <v>4.1947844520356339E-2</v>
      </c>
      <c r="P16" s="20">
        <v>6.1742473808937243E-2</v>
      </c>
      <c r="Q16" s="20">
        <v>4.3035760159664371E-2</v>
      </c>
      <c r="R16" s="20">
        <v>4.7494448480046511E-2</v>
      </c>
      <c r="S16" s="20">
        <v>5.2555816931925368E-2</v>
      </c>
      <c r="T16" s="20">
        <v>4.3739296866074057E-2</v>
      </c>
      <c r="U16" s="20">
        <v>4.7181827000314328E-2</v>
      </c>
      <c r="V16" s="20">
        <v>4.7411599310104552E-2</v>
      </c>
      <c r="W16" s="20">
        <v>4.9426376733441191E-2</v>
      </c>
      <c r="X16" s="20">
        <v>4.8649115257047397E-2</v>
      </c>
      <c r="Y16" s="20">
        <v>3.2451196528179627E-2</v>
      </c>
      <c r="AA16" s="20">
        <v>4.4142605470225811E-2</v>
      </c>
      <c r="AB16" s="20">
        <v>4.564193818729697E-2</v>
      </c>
      <c r="AC16" s="20">
        <v>5.0390939513533718E-2</v>
      </c>
      <c r="AD16" s="20">
        <v>4.8831216430481147E-2</v>
      </c>
      <c r="AF16" s="20">
        <v>4.3488479577693383E-2</v>
      </c>
      <c r="AG16" s="20">
        <v>6.1615955747194792E-2</v>
      </c>
      <c r="AI16" s="20">
        <v>5.072868854621139E-2</v>
      </c>
      <c r="AJ16" s="20">
        <v>6.5612738427824224E-2</v>
      </c>
      <c r="AK16" s="20">
        <v>2.9239435834552401E-2</v>
      </c>
      <c r="AL16" s="20">
        <v>6.1878031308444298E-2</v>
      </c>
      <c r="AM16" s="20">
        <v>4.1367434328367737E-2</v>
      </c>
      <c r="AN16" s="20">
        <v>3.6040241664482497E-2</v>
      </c>
      <c r="AO16" s="20">
        <v>5.7362440288985222E-3</v>
      </c>
      <c r="AP16" s="20">
        <v>2.7191859782957791E-2</v>
      </c>
      <c r="AQ16" s="20">
        <v>6.7193901074238768E-2</v>
      </c>
      <c r="AS16" s="20">
        <v>4.6373769644034703E-2</v>
      </c>
      <c r="AT16" s="20">
        <v>5.8900409233250267E-2</v>
      </c>
    </row>
    <row r="17" spans="2:46" ht="19" customHeight="1" x14ac:dyDescent="0.35">
      <c r="B17" s="22" t="s">
        <v>194</v>
      </c>
      <c r="C17" s="20">
        <v>8.4986425552687289E-2</v>
      </c>
      <c r="D17" s="20">
        <v>0.1060401414454737</v>
      </c>
      <c r="E17" s="20">
        <v>0.11285702621932139</v>
      </c>
      <c r="F17" s="20">
        <v>8.9433052742362532E-2</v>
      </c>
      <c r="G17" s="20">
        <v>9.6299133358480449E-2</v>
      </c>
      <c r="H17" s="20">
        <v>5.5673686134772263E-2</v>
      </c>
      <c r="I17" s="20">
        <v>5.5245603179003039E-2</v>
      </c>
      <c r="K17" s="20">
        <v>9.9694714869878867E-2</v>
      </c>
      <c r="L17" s="20">
        <v>6.9933483321704334E-2</v>
      </c>
      <c r="N17" s="20">
        <v>0.12606334908711531</v>
      </c>
      <c r="O17" s="20">
        <v>8.5944623566445319E-2</v>
      </c>
      <c r="P17" s="20">
        <v>7.9415030772401779E-2</v>
      </c>
      <c r="Q17" s="20">
        <v>5.7343418581004758E-2</v>
      </c>
      <c r="R17" s="20">
        <v>8.2896385654175619E-2</v>
      </c>
      <c r="S17" s="20">
        <v>2.749809229769461E-2</v>
      </c>
      <c r="T17" s="20">
        <v>8.3582580567425888E-2</v>
      </c>
      <c r="U17" s="20">
        <v>0.10469318758014159</v>
      </c>
      <c r="V17" s="20">
        <v>0.1030328302346659</v>
      </c>
      <c r="W17" s="20">
        <v>9.7040989829583299E-2</v>
      </c>
      <c r="X17" s="20">
        <v>7.0826146439698756E-2</v>
      </c>
      <c r="Y17" s="20">
        <v>6.1259041476382149E-2</v>
      </c>
      <c r="AA17" s="20">
        <v>8.8349440298519072E-2</v>
      </c>
      <c r="AB17" s="20">
        <v>7.2894378623508158E-2</v>
      </c>
      <c r="AC17" s="20">
        <v>9.3418956828480504E-2</v>
      </c>
      <c r="AD17" s="20">
        <v>8.7069504182493263E-2</v>
      </c>
      <c r="AF17" s="20">
        <v>7.4375242081812842E-2</v>
      </c>
      <c r="AG17" s="20">
        <v>0.12561094976917869</v>
      </c>
      <c r="AI17" s="20">
        <v>8.0448136878506313E-2</v>
      </c>
      <c r="AJ17" s="20">
        <v>0.1234636993007882</v>
      </c>
      <c r="AK17" s="20">
        <v>0.1002905288763873</v>
      </c>
      <c r="AL17" s="20">
        <v>0.1035163378745807</v>
      </c>
      <c r="AM17" s="20">
        <v>6.1597140652068963E-2</v>
      </c>
      <c r="AN17" s="20">
        <v>0.13961658188785661</v>
      </c>
      <c r="AO17" s="20">
        <v>6.5876037762032094E-3</v>
      </c>
      <c r="AP17" s="20">
        <v>6.5126912560474773E-2</v>
      </c>
      <c r="AQ17" s="20">
        <v>8.8743366050246228E-2</v>
      </c>
      <c r="AS17" s="20">
        <v>8.6071417745811535E-2</v>
      </c>
      <c r="AT17" s="20">
        <v>6.4483116184754816E-2</v>
      </c>
    </row>
    <row r="18" spans="2:46" ht="19" customHeight="1" x14ac:dyDescent="0.35">
      <c r="B18" s="22" t="s">
        <v>195</v>
      </c>
      <c r="C18" s="20">
        <v>9.4894236934250156E-2</v>
      </c>
      <c r="D18" s="20">
        <v>6.5054562322205009E-2</v>
      </c>
      <c r="E18" s="20">
        <v>9.7441647224360745E-2</v>
      </c>
      <c r="F18" s="20">
        <v>8.945901083488525E-2</v>
      </c>
      <c r="G18" s="20">
        <v>9.8539828937777865E-2</v>
      </c>
      <c r="H18" s="20">
        <v>9.2435360825876847E-2</v>
      </c>
      <c r="I18" s="20">
        <v>0.11583557397448541</v>
      </c>
      <c r="K18" s="20">
        <v>9.990691090811421E-2</v>
      </c>
      <c r="L18" s="20">
        <v>9.0385146799428648E-2</v>
      </c>
      <c r="N18" s="20">
        <v>6.6910525688085892E-2</v>
      </c>
      <c r="O18" s="20">
        <v>0.1144910571033869</v>
      </c>
      <c r="P18" s="20">
        <v>9.963073078448334E-2</v>
      </c>
      <c r="Q18" s="20">
        <v>8.4053950238629063E-2</v>
      </c>
      <c r="R18" s="20">
        <v>9.9625053152209916E-2</v>
      </c>
      <c r="S18" s="20">
        <v>0.1186463948318468</v>
      </c>
      <c r="T18" s="20">
        <v>0.1219633743905883</v>
      </c>
      <c r="U18" s="20">
        <v>6.4579792050254409E-2</v>
      </c>
      <c r="V18" s="20">
        <v>7.6493733911726453E-2</v>
      </c>
      <c r="W18" s="20">
        <v>0.1005207789165901</v>
      </c>
      <c r="X18" s="20">
        <v>0.11766812740282979</v>
      </c>
      <c r="Y18" s="20">
        <v>0.1010035391251517</v>
      </c>
      <c r="AA18" s="20">
        <v>0.1139610839725618</v>
      </c>
      <c r="AB18" s="20">
        <v>0.1094956992510359</v>
      </c>
      <c r="AC18" s="20">
        <v>9.4616593480283465E-2</v>
      </c>
      <c r="AD18" s="20">
        <v>5.9244237491123418E-2</v>
      </c>
      <c r="AF18" s="20">
        <v>9.8509276469783233E-2</v>
      </c>
      <c r="AG18" s="20">
        <v>8.2789883586304444E-2</v>
      </c>
      <c r="AI18" s="20">
        <v>0.1454726227276342</v>
      </c>
      <c r="AJ18" s="20">
        <v>0.117408680223441</v>
      </c>
      <c r="AK18" s="20">
        <v>0.10495727691710439</v>
      </c>
      <c r="AL18" s="20">
        <v>5.2447752091518279E-2</v>
      </c>
      <c r="AM18" s="20">
        <v>9.8679911809785789E-2</v>
      </c>
      <c r="AN18" s="20">
        <v>0.1147995034726261</v>
      </c>
      <c r="AO18" s="20">
        <v>7.124943952685728E-3</v>
      </c>
      <c r="AP18" s="20">
        <v>6.7778975082607135E-2</v>
      </c>
      <c r="AQ18" s="20">
        <v>7.5062427923531683E-2</v>
      </c>
      <c r="AS18" s="20">
        <v>9.7903057352708669E-2</v>
      </c>
      <c r="AT18" s="20">
        <v>3.8035969876523752E-2</v>
      </c>
    </row>
    <row r="19" spans="2:46" ht="19" customHeight="1" x14ac:dyDescent="0.35">
      <c r="B19" s="22" t="s">
        <v>196</v>
      </c>
      <c r="C19" s="20">
        <v>0.5258258705612463</v>
      </c>
      <c r="D19" s="20">
        <v>0.32328062572072908</v>
      </c>
      <c r="E19" s="20">
        <v>0.40651590560440248</v>
      </c>
      <c r="F19" s="20">
        <v>0.45490616098715769</v>
      </c>
      <c r="G19" s="20">
        <v>0.53348339094783215</v>
      </c>
      <c r="H19" s="20">
        <v>0.6617472054175445</v>
      </c>
      <c r="I19" s="20">
        <v>0.71781769258601857</v>
      </c>
      <c r="K19" s="20">
        <v>0.54335262858269473</v>
      </c>
      <c r="L19" s="20">
        <v>0.50873796544012384</v>
      </c>
      <c r="N19" s="20">
        <v>0.54943522188172544</v>
      </c>
      <c r="O19" s="20">
        <v>0.4827863628591999</v>
      </c>
      <c r="P19" s="20">
        <v>0.48557969934406919</v>
      </c>
      <c r="Q19" s="20">
        <v>0.49667215878234622</v>
      </c>
      <c r="R19" s="20">
        <v>0.54994159352612182</v>
      </c>
      <c r="S19" s="20">
        <v>0.54804592710760003</v>
      </c>
      <c r="T19" s="20">
        <v>0.50327203792045772</v>
      </c>
      <c r="U19" s="20">
        <v>0.52768322507759557</v>
      </c>
      <c r="V19" s="20">
        <v>0.49406223682767042</v>
      </c>
      <c r="W19" s="20">
        <v>0.54313726224416892</v>
      </c>
      <c r="X19" s="20">
        <v>0.55998694341669897</v>
      </c>
      <c r="Y19" s="20">
        <v>0.51220975007226432</v>
      </c>
      <c r="AA19" s="20">
        <v>0.63261406344326465</v>
      </c>
      <c r="AB19" s="20">
        <v>0.57703833315443864</v>
      </c>
      <c r="AC19" s="20">
        <v>0.47573499149025578</v>
      </c>
      <c r="AD19" s="20">
        <v>0.40152821649076709</v>
      </c>
      <c r="AF19" s="20">
        <v>0.55799063311482544</v>
      </c>
      <c r="AG19" s="20">
        <v>0.40301411212802668</v>
      </c>
      <c r="AI19" s="20">
        <v>0.65063025491028326</v>
      </c>
      <c r="AJ19" s="20">
        <v>0.55313520505769442</v>
      </c>
      <c r="AK19" s="20">
        <v>0.59063006521300521</v>
      </c>
      <c r="AL19" s="20">
        <v>0.51487697819161826</v>
      </c>
      <c r="AM19" s="20">
        <v>0.64808443996227427</v>
      </c>
      <c r="AN19" s="20">
        <v>0.57167733071581006</v>
      </c>
      <c r="AO19" s="20">
        <v>2.5433069861092481E-2</v>
      </c>
      <c r="AP19" s="20">
        <v>0.37611357233076459</v>
      </c>
      <c r="AQ19" s="20">
        <v>0.47609051862212931</v>
      </c>
      <c r="AS19" s="20">
        <v>0.53836523022126925</v>
      </c>
      <c r="AT19" s="20">
        <v>0.28886714218099607</v>
      </c>
    </row>
    <row r="20" spans="2:46" ht="19" customHeight="1" x14ac:dyDescent="0.35">
      <c r="B20" s="22" t="s">
        <v>197</v>
      </c>
      <c r="C20" s="20">
        <v>2.3189179044122502E-2</v>
      </c>
      <c r="D20" s="20">
        <v>2.460906689372494E-2</v>
      </c>
      <c r="E20" s="20">
        <v>1.8686765797363732E-2</v>
      </c>
      <c r="F20" s="20">
        <v>3.3149145355002463E-2</v>
      </c>
      <c r="G20" s="20">
        <v>2.472149963085029E-2</v>
      </c>
      <c r="H20" s="20">
        <v>2.517947850232044E-2</v>
      </c>
      <c r="I20" s="20">
        <v>1.522151702139476E-2</v>
      </c>
      <c r="K20" s="20">
        <v>1.193590130530651E-2</v>
      </c>
      <c r="L20" s="20">
        <v>3.4271355738057417E-2</v>
      </c>
      <c r="N20" s="20">
        <v>3.2583157555784698E-2</v>
      </c>
      <c r="O20" s="20">
        <v>0</v>
      </c>
      <c r="P20" s="20">
        <v>3.6771640420492267E-2</v>
      </c>
      <c r="Q20" s="20">
        <v>4.7931977197169323E-2</v>
      </c>
      <c r="R20" s="20">
        <v>2.2051175257350741E-2</v>
      </c>
      <c r="S20" s="20">
        <v>2.852890853411176E-2</v>
      </c>
      <c r="T20" s="20">
        <v>6.3494354711576984E-3</v>
      </c>
      <c r="U20" s="20">
        <v>0</v>
      </c>
      <c r="V20" s="20">
        <v>4.8737075456660992E-2</v>
      </c>
      <c r="W20" s="20">
        <v>1.686568350883658E-2</v>
      </c>
      <c r="X20" s="20">
        <v>1.231200195828089E-2</v>
      </c>
      <c r="Y20" s="20">
        <v>1.4972843364592399E-2</v>
      </c>
      <c r="AA20" s="20">
        <v>1.166184399401704E-2</v>
      </c>
      <c r="AB20" s="20">
        <v>1.6037664364839659E-2</v>
      </c>
      <c r="AC20" s="20">
        <v>2.1398845489768961E-2</v>
      </c>
      <c r="AD20" s="20">
        <v>4.4795294411915848E-2</v>
      </c>
      <c r="AF20" s="20">
        <v>2.3795752282623629E-2</v>
      </c>
      <c r="AG20" s="20">
        <v>1.6235929006293899E-2</v>
      </c>
      <c r="AI20" s="20">
        <v>0</v>
      </c>
      <c r="AJ20" s="20">
        <v>1.5777717125694431E-2</v>
      </c>
      <c r="AK20" s="20">
        <v>2.043877302694656E-2</v>
      </c>
      <c r="AL20" s="20">
        <v>1.443562258776796E-2</v>
      </c>
      <c r="AM20" s="20">
        <v>9.1180206413328437E-3</v>
      </c>
      <c r="AN20" s="20">
        <v>2.0138094714669409E-2</v>
      </c>
      <c r="AO20" s="20">
        <v>6.4970809046039871E-2</v>
      </c>
      <c r="AP20" s="20">
        <v>0.10905736137404221</v>
      </c>
      <c r="AQ20" s="20">
        <v>0</v>
      </c>
      <c r="AS20" s="20">
        <v>1.948475832635569E-2</v>
      </c>
      <c r="AT20" s="20">
        <v>9.3192340805723889E-2</v>
      </c>
    </row>
    <row r="22" spans="2:46" x14ac:dyDescent="0.35">
      <c r="B22" t="s">
        <v>409</v>
      </c>
    </row>
    <row r="23" spans="2:46" x14ac:dyDescent="0.35">
      <c r="B23" t="s">
        <v>9</v>
      </c>
    </row>
    <row r="25" spans="2:46" x14ac:dyDescent="0.35">
      <c r="B25"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V25"/>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198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163</v>
      </c>
      <c r="C9" s="20">
        <v>0.23332227245818851</v>
      </c>
      <c r="D9" s="20">
        <v>0.2092474326498043</v>
      </c>
      <c r="E9" s="20">
        <v>0.32144109021438122</v>
      </c>
      <c r="F9" s="20">
        <v>0.23237471547764199</v>
      </c>
      <c r="G9" s="20">
        <v>0.24756584532650211</v>
      </c>
      <c r="H9" s="20">
        <v>0.24420654787242091</v>
      </c>
      <c r="I9" s="20">
        <v>0.15992832633315879</v>
      </c>
      <c r="K9" s="20">
        <v>0.25128463832810488</v>
      </c>
      <c r="L9" s="20">
        <v>0.21673099486136549</v>
      </c>
      <c r="N9" s="20">
        <v>0.16105314664110201</v>
      </c>
      <c r="O9" s="20">
        <v>7.4365433985175186E-2</v>
      </c>
      <c r="P9" s="20">
        <v>0.16230300775585579</v>
      </c>
      <c r="Q9" s="20">
        <v>0.25401478023174229</v>
      </c>
      <c r="R9" s="20">
        <v>0.33220367940356132</v>
      </c>
      <c r="S9" s="20">
        <v>0.2245316657562724</v>
      </c>
      <c r="T9" s="20">
        <v>0.23873556497555171</v>
      </c>
      <c r="U9" s="20">
        <v>0.2362667210238556</v>
      </c>
      <c r="V9" s="20">
        <v>0.29671477983063088</v>
      </c>
      <c r="W9" s="20">
        <v>0.20271331520174371</v>
      </c>
      <c r="X9" s="20">
        <v>0.1950104716983643</v>
      </c>
      <c r="Y9" s="20">
        <v>0.24793425410416781</v>
      </c>
      <c r="AA9" s="20">
        <v>0.2930768493957332</v>
      </c>
      <c r="AB9" s="20">
        <v>0.2387904474249152</v>
      </c>
      <c r="AC9" s="20">
        <v>0.1995045188431763</v>
      </c>
      <c r="AD9" s="20">
        <v>0.19201577005276199</v>
      </c>
      <c r="AF9" s="20">
        <v>0.20493602560405741</v>
      </c>
      <c r="AG9" s="20">
        <v>0.3441682128393998</v>
      </c>
      <c r="AI9" s="20">
        <v>0</v>
      </c>
      <c r="AJ9" s="20">
        <v>1</v>
      </c>
      <c r="AK9" s="20">
        <v>0</v>
      </c>
      <c r="AL9" s="20">
        <v>0</v>
      </c>
      <c r="AM9" s="20">
        <v>0</v>
      </c>
      <c r="AN9" s="20">
        <v>0</v>
      </c>
      <c r="AO9" s="20">
        <v>0</v>
      </c>
      <c r="AP9" s="20">
        <v>0</v>
      </c>
      <c r="AQ9" s="20">
        <v>0</v>
      </c>
      <c r="AS9" s="20">
        <v>0.24101188975654411</v>
      </c>
      <c r="AT9" s="20">
        <v>8.8010072620882646E-2</v>
      </c>
    </row>
    <row r="10" spans="2:48" ht="19" customHeight="1" x14ac:dyDescent="0.35">
      <c r="B10" s="22" t="s">
        <v>162</v>
      </c>
      <c r="C10" s="20">
        <v>0.1389554969403077</v>
      </c>
      <c r="D10" s="20">
        <v>8.5616883233741239E-2</v>
      </c>
      <c r="E10" s="20">
        <v>0.12512492847889359</v>
      </c>
      <c r="F10" s="20">
        <v>0.12681922735473081</v>
      </c>
      <c r="G10" s="20">
        <v>0.13063038600687629</v>
      </c>
      <c r="H10" s="20">
        <v>0.12719354055070209</v>
      </c>
      <c r="I10" s="20">
        <v>0.21020752760604691</v>
      </c>
      <c r="K10" s="20">
        <v>0.13133390384298849</v>
      </c>
      <c r="L10" s="20">
        <v>0.14696178988311159</v>
      </c>
      <c r="N10" s="20">
        <v>5.4429852552392938E-2</v>
      </c>
      <c r="O10" s="20">
        <v>3.8484146765119943E-2</v>
      </c>
      <c r="P10" s="20">
        <v>7.5594380942486883E-2</v>
      </c>
      <c r="Q10" s="20">
        <v>8.8992254856447406E-2</v>
      </c>
      <c r="R10" s="20">
        <v>0.11988568127455</v>
      </c>
      <c r="S10" s="20">
        <v>0.1474205807532942</v>
      </c>
      <c r="T10" s="20">
        <v>0.11533375461830971</v>
      </c>
      <c r="U10" s="20">
        <v>0.1596458794775675</v>
      </c>
      <c r="V10" s="20">
        <v>0.20134659099323421</v>
      </c>
      <c r="W10" s="20">
        <v>0.190890485210398</v>
      </c>
      <c r="X10" s="20">
        <v>0.1691872047903262</v>
      </c>
      <c r="Y10" s="20">
        <v>0.12857802214024519</v>
      </c>
      <c r="AA10" s="20">
        <v>0.19622643031773229</v>
      </c>
      <c r="AB10" s="20">
        <v>0.14104683583266789</v>
      </c>
      <c r="AC10" s="20">
        <v>0.12093105753280541</v>
      </c>
      <c r="AD10" s="20">
        <v>9.0868532583950043E-2</v>
      </c>
      <c r="AF10" s="20">
        <v>0.14012918941236671</v>
      </c>
      <c r="AG10" s="20">
        <v>0.1372338192362301</v>
      </c>
      <c r="AI10" s="20">
        <v>1</v>
      </c>
      <c r="AJ10" s="20">
        <v>0</v>
      </c>
      <c r="AK10" s="20">
        <v>0</v>
      </c>
      <c r="AL10" s="20">
        <v>0</v>
      </c>
      <c r="AM10" s="20">
        <v>0</v>
      </c>
      <c r="AN10" s="20">
        <v>0</v>
      </c>
      <c r="AO10" s="20">
        <v>0</v>
      </c>
      <c r="AP10" s="20">
        <v>0</v>
      </c>
      <c r="AQ10" s="20">
        <v>0</v>
      </c>
      <c r="AS10" s="20">
        <v>0.14187073178290491</v>
      </c>
      <c r="AT10" s="20">
        <v>8.3865734786505136E-2</v>
      </c>
    </row>
    <row r="11" spans="2:48" ht="19" customHeight="1" x14ac:dyDescent="0.35">
      <c r="B11" s="22" t="s">
        <v>177</v>
      </c>
      <c r="C11" s="20">
        <v>6.4172085291462719E-2</v>
      </c>
      <c r="D11" s="20">
        <v>5.0838679995183142E-2</v>
      </c>
      <c r="E11" s="20">
        <v>4.5176612950390042E-2</v>
      </c>
      <c r="F11" s="20">
        <v>5.2147197954303413E-2</v>
      </c>
      <c r="G11" s="20">
        <v>6.5141403058668473E-2</v>
      </c>
      <c r="H11" s="20">
        <v>8.1826474195143814E-2</v>
      </c>
      <c r="I11" s="20">
        <v>8.5599996095409497E-2</v>
      </c>
      <c r="K11" s="20">
        <v>6.1048991673705463E-2</v>
      </c>
      <c r="L11" s="20">
        <v>6.6567204605469582E-2</v>
      </c>
      <c r="N11" s="20">
        <v>5.1851233828841867E-2</v>
      </c>
      <c r="O11" s="20">
        <v>1.236316060438792E-2</v>
      </c>
      <c r="P11" s="20">
        <v>2.7934296376668898E-2</v>
      </c>
      <c r="Q11" s="20">
        <v>6.6418956396142606E-2</v>
      </c>
      <c r="R11" s="20">
        <v>2.6445917455010619E-2</v>
      </c>
      <c r="S11" s="20">
        <v>7.6310218149430425E-2</v>
      </c>
      <c r="T11" s="20">
        <v>7.7689268047181168E-2</v>
      </c>
      <c r="U11" s="20">
        <v>6.6164500913830235E-2</v>
      </c>
      <c r="V11" s="20">
        <v>6.0083971527300363E-2</v>
      </c>
      <c r="W11" s="20">
        <v>0.1113751020497241</v>
      </c>
      <c r="X11" s="20">
        <v>9.1171056533467479E-2</v>
      </c>
      <c r="Y11" s="20">
        <v>4.9640294588436468E-2</v>
      </c>
      <c r="AA11" s="20">
        <v>8.7943802537659169E-2</v>
      </c>
      <c r="AB11" s="20">
        <v>8.1373611173660904E-2</v>
      </c>
      <c r="AC11" s="20">
        <v>4.6758382066724773E-2</v>
      </c>
      <c r="AD11" s="20">
        <v>3.4806875723247067E-2</v>
      </c>
      <c r="AF11" s="20">
        <v>6.5734693851626849E-2</v>
      </c>
      <c r="AG11" s="20">
        <v>5.9412730363781613E-2</v>
      </c>
      <c r="AI11" s="20">
        <v>0</v>
      </c>
      <c r="AJ11" s="20">
        <v>0</v>
      </c>
      <c r="AK11" s="20">
        <v>1</v>
      </c>
      <c r="AL11" s="20">
        <v>0</v>
      </c>
      <c r="AM11" s="20">
        <v>0</v>
      </c>
      <c r="AN11" s="20">
        <v>0</v>
      </c>
      <c r="AO11" s="20">
        <v>0</v>
      </c>
      <c r="AP11" s="20">
        <v>0</v>
      </c>
      <c r="AQ11" s="20">
        <v>0</v>
      </c>
      <c r="AS11" s="20">
        <v>6.5437957793182497E-2</v>
      </c>
      <c r="AT11" s="20">
        <v>4.0250645406828579E-2</v>
      </c>
    </row>
    <row r="12" spans="2:48" ht="19" customHeight="1" x14ac:dyDescent="0.35">
      <c r="B12" s="22" t="s">
        <v>178</v>
      </c>
      <c r="C12" s="20">
        <v>0.2163052638310532</v>
      </c>
      <c r="D12" s="20">
        <v>0.16796269987008919</v>
      </c>
      <c r="E12" s="20">
        <v>0.13979669629816829</v>
      </c>
      <c r="F12" s="20">
        <v>0.1843327994993155</v>
      </c>
      <c r="G12" s="20">
        <v>0.22179432287496001</v>
      </c>
      <c r="H12" s="20">
        <v>0.28977767654446829</v>
      </c>
      <c r="I12" s="20">
        <v>0.28279298992631557</v>
      </c>
      <c r="K12" s="20">
        <v>0.25109191298037892</v>
      </c>
      <c r="L12" s="20">
        <v>0.18321720314271989</v>
      </c>
      <c r="N12" s="20">
        <v>0.1493897586452155</v>
      </c>
      <c r="O12" s="20">
        <v>9.1679394649572796E-2</v>
      </c>
      <c r="P12" s="20">
        <v>0.2635379293836152</v>
      </c>
      <c r="Q12" s="20">
        <v>0.27783055867033918</v>
      </c>
      <c r="R12" s="20">
        <v>0.24106070868482909</v>
      </c>
      <c r="S12" s="20">
        <v>0.25009339257989821</v>
      </c>
      <c r="T12" s="20">
        <v>0.27063335052438292</v>
      </c>
      <c r="U12" s="20">
        <v>0.24111175782272701</v>
      </c>
      <c r="V12" s="20">
        <v>0.14192838648570341</v>
      </c>
      <c r="W12" s="20">
        <v>0.15605643151472021</v>
      </c>
      <c r="X12" s="20">
        <v>0.26313163927265881</v>
      </c>
      <c r="Y12" s="20">
        <v>0.304745806241838</v>
      </c>
      <c r="AA12" s="20">
        <v>0.16874782952896131</v>
      </c>
      <c r="AB12" s="20">
        <v>0.19536563202879559</v>
      </c>
      <c r="AC12" s="20">
        <v>0.25293763323427498</v>
      </c>
      <c r="AD12" s="20">
        <v>0.25855688325099141</v>
      </c>
      <c r="AF12" s="20">
        <v>0.25218340229297542</v>
      </c>
      <c r="AG12" s="20">
        <v>7.9238579556655767E-2</v>
      </c>
      <c r="AI12" s="20">
        <v>0</v>
      </c>
      <c r="AJ12" s="20">
        <v>0</v>
      </c>
      <c r="AK12" s="20">
        <v>0</v>
      </c>
      <c r="AL12" s="20">
        <v>0</v>
      </c>
      <c r="AM12" s="20">
        <v>1</v>
      </c>
      <c r="AN12" s="20">
        <v>0</v>
      </c>
      <c r="AO12" s="20">
        <v>0</v>
      </c>
      <c r="AP12" s="20">
        <v>0</v>
      </c>
      <c r="AQ12" s="20">
        <v>0</v>
      </c>
      <c r="AS12" s="20">
        <v>0.2180681640418127</v>
      </c>
      <c r="AT12" s="20">
        <v>0.18299139426125199</v>
      </c>
    </row>
    <row r="13" spans="2:48" ht="19" customHeight="1" x14ac:dyDescent="0.35">
      <c r="B13" s="22" t="s">
        <v>165</v>
      </c>
      <c r="C13" s="20">
        <v>9.2775989742446344E-2</v>
      </c>
      <c r="D13" s="20">
        <v>0.28823310533182822</v>
      </c>
      <c r="E13" s="20">
        <v>0.1203147152561741</v>
      </c>
      <c r="F13" s="20">
        <v>7.2509106686090855E-2</v>
      </c>
      <c r="G13" s="20">
        <v>6.0096702518654961E-2</v>
      </c>
      <c r="H13" s="20">
        <v>2.3573357074078191E-2</v>
      </c>
      <c r="I13" s="20">
        <v>2.9487948686263359E-2</v>
      </c>
      <c r="K13" s="20">
        <v>7.8328443107616691E-2</v>
      </c>
      <c r="L13" s="20">
        <v>0.10514978551599551</v>
      </c>
      <c r="N13" s="20">
        <v>6.1356217856862717E-2</v>
      </c>
      <c r="O13" s="20">
        <v>0.12720315580146521</v>
      </c>
      <c r="P13" s="20">
        <v>4.4537907979541318E-2</v>
      </c>
      <c r="Q13" s="20">
        <v>5.3211677608357939E-2</v>
      </c>
      <c r="R13" s="20">
        <v>0.119129194239411</v>
      </c>
      <c r="S13" s="20">
        <v>8.2889247129347893E-2</v>
      </c>
      <c r="T13" s="20">
        <v>0.1187232840034784</v>
      </c>
      <c r="U13" s="20">
        <v>9.1175431694566489E-2</v>
      </c>
      <c r="V13" s="20">
        <v>8.9954889505473132E-2</v>
      </c>
      <c r="W13" s="20">
        <v>0.13788617020405011</v>
      </c>
      <c r="X13" s="20">
        <v>7.473324518719765E-2</v>
      </c>
      <c r="Y13" s="20">
        <v>7.0114600657381884E-2</v>
      </c>
      <c r="AA13" s="20">
        <v>8.5600957309451109E-2</v>
      </c>
      <c r="AB13" s="20">
        <v>8.8583624962681615E-2</v>
      </c>
      <c r="AC13" s="20">
        <v>0.1147582166682841</v>
      </c>
      <c r="AD13" s="20">
        <v>8.6127464422779729E-2</v>
      </c>
      <c r="AF13" s="20">
        <v>7.3371357738823459E-2</v>
      </c>
      <c r="AG13" s="20">
        <v>0.16798272838128911</v>
      </c>
      <c r="AI13" s="20">
        <v>0</v>
      </c>
      <c r="AJ13" s="20">
        <v>0</v>
      </c>
      <c r="AK13" s="20">
        <v>0</v>
      </c>
      <c r="AL13" s="20">
        <v>1</v>
      </c>
      <c r="AM13" s="20">
        <v>0</v>
      </c>
      <c r="AN13" s="20">
        <v>0</v>
      </c>
      <c r="AO13" s="20">
        <v>0</v>
      </c>
      <c r="AP13" s="20">
        <v>0</v>
      </c>
      <c r="AQ13" s="20">
        <v>0</v>
      </c>
      <c r="AS13" s="20">
        <v>9.1762373658509616E-2</v>
      </c>
      <c r="AT13" s="20">
        <v>0.1119304908356052</v>
      </c>
    </row>
    <row r="14" spans="2:48" ht="32" customHeight="1" x14ac:dyDescent="0.35">
      <c r="B14" s="22" t="s">
        <v>168</v>
      </c>
      <c r="C14" s="20">
        <v>2.7667330734199181E-2</v>
      </c>
      <c r="D14" s="20">
        <v>9.5036574009200615E-3</v>
      </c>
      <c r="E14" s="20">
        <v>2.1231378509531329E-2</v>
      </c>
      <c r="F14" s="20">
        <v>4.5134583339710627E-2</v>
      </c>
      <c r="G14" s="20">
        <v>3.2292175339741477E-2</v>
      </c>
      <c r="H14" s="20">
        <v>1.8576888455239311E-2</v>
      </c>
      <c r="I14" s="20">
        <v>3.3144280809504267E-2</v>
      </c>
      <c r="K14" s="20">
        <v>3.3595314318073791E-2</v>
      </c>
      <c r="L14" s="20">
        <v>2.1991464789664419E-2</v>
      </c>
      <c r="N14" s="20">
        <v>0.30772764882679909</v>
      </c>
      <c r="O14" s="20">
        <v>0</v>
      </c>
      <c r="P14" s="20">
        <v>0</v>
      </c>
      <c r="Q14" s="20">
        <v>0</v>
      </c>
      <c r="R14" s="20">
        <v>0</v>
      </c>
      <c r="S14" s="20">
        <v>0</v>
      </c>
      <c r="T14" s="20">
        <v>0</v>
      </c>
      <c r="U14" s="20">
        <v>0</v>
      </c>
      <c r="V14" s="20">
        <v>0</v>
      </c>
      <c r="W14" s="20">
        <v>0</v>
      </c>
      <c r="X14" s="20">
        <v>0</v>
      </c>
      <c r="Y14" s="20">
        <v>0</v>
      </c>
      <c r="AA14" s="20">
        <v>2.9627129802584841E-2</v>
      </c>
      <c r="AB14" s="20">
        <v>2.8178367795117641E-2</v>
      </c>
      <c r="AC14" s="20">
        <v>3.7840188446077012E-2</v>
      </c>
      <c r="AD14" s="20">
        <v>1.624334186954839E-2</v>
      </c>
      <c r="AF14" s="20">
        <v>3.0092407832627961E-2</v>
      </c>
      <c r="AG14" s="20">
        <v>1.881247664024624E-2</v>
      </c>
      <c r="AI14" s="20">
        <v>0</v>
      </c>
      <c r="AJ14" s="20">
        <v>0</v>
      </c>
      <c r="AK14" s="20">
        <v>0</v>
      </c>
      <c r="AL14" s="20">
        <v>0</v>
      </c>
      <c r="AM14" s="20">
        <v>0</v>
      </c>
      <c r="AN14" s="20">
        <v>1</v>
      </c>
      <c r="AO14" s="20">
        <v>0</v>
      </c>
      <c r="AP14" s="20">
        <v>0</v>
      </c>
      <c r="AQ14" s="20">
        <v>0</v>
      </c>
      <c r="AS14" s="20">
        <v>2.8674941123484919E-2</v>
      </c>
      <c r="AT14" s="20">
        <v>8.6263204257476592E-3</v>
      </c>
    </row>
    <row r="15" spans="2:48" ht="19" customHeight="1" x14ac:dyDescent="0.35">
      <c r="B15" s="22" t="s">
        <v>169</v>
      </c>
      <c r="C15" s="20">
        <v>1.0665253051070059E-2</v>
      </c>
      <c r="D15" s="20">
        <v>1.6841529014354321E-2</v>
      </c>
      <c r="E15" s="20">
        <v>1.073125983033406E-2</v>
      </c>
      <c r="F15" s="20">
        <v>1.0696356302382359E-2</v>
      </c>
      <c r="G15" s="20">
        <v>1.008277935830163E-2</v>
      </c>
      <c r="H15" s="20">
        <v>6.6410913319654846E-3</v>
      </c>
      <c r="I15" s="20">
        <v>9.6381844092222786E-3</v>
      </c>
      <c r="K15" s="20">
        <v>1.0990801883445769E-2</v>
      </c>
      <c r="L15" s="20">
        <v>1.0390695877128989E-2</v>
      </c>
      <c r="N15" s="20">
        <v>0</v>
      </c>
      <c r="O15" s="20">
        <v>0</v>
      </c>
      <c r="P15" s="20">
        <v>0.21330448190548021</v>
      </c>
      <c r="Q15" s="20">
        <v>0</v>
      </c>
      <c r="R15" s="20">
        <v>0</v>
      </c>
      <c r="S15" s="20">
        <v>0</v>
      </c>
      <c r="T15" s="20">
        <v>0</v>
      </c>
      <c r="U15" s="20">
        <v>0</v>
      </c>
      <c r="V15" s="20">
        <v>0</v>
      </c>
      <c r="W15" s="20">
        <v>0</v>
      </c>
      <c r="X15" s="20">
        <v>0</v>
      </c>
      <c r="Y15" s="20">
        <v>0</v>
      </c>
      <c r="AA15" s="20">
        <v>1.2341603636969581E-2</v>
      </c>
      <c r="AB15" s="20">
        <v>6.8887109459619764E-3</v>
      </c>
      <c r="AC15" s="20">
        <v>6.1771753938096698E-3</v>
      </c>
      <c r="AD15" s="20">
        <v>1.6808467736125651E-2</v>
      </c>
      <c r="AF15" s="20">
        <v>1.150924880348073E-2</v>
      </c>
      <c r="AG15" s="20">
        <v>7.6046710266682964E-3</v>
      </c>
      <c r="AI15" s="20">
        <v>0</v>
      </c>
      <c r="AJ15" s="20">
        <v>0</v>
      </c>
      <c r="AK15" s="20">
        <v>0</v>
      </c>
      <c r="AL15" s="20">
        <v>0</v>
      </c>
      <c r="AM15" s="20">
        <v>0</v>
      </c>
      <c r="AN15" s="20">
        <v>0</v>
      </c>
      <c r="AO15" s="20">
        <v>0</v>
      </c>
      <c r="AP15" s="20">
        <v>0</v>
      </c>
      <c r="AQ15" s="20">
        <v>0.16598380640434959</v>
      </c>
      <c r="AS15" s="20">
        <v>1.0715184123687001E-2</v>
      </c>
      <c r="AT15" s="20">
        <v>9.7216958204969107E-3</v>
      </c>
    </row>
    <row r="16" spans="2:48" ht="32" customHeight="1" x14ac:dyDescent="0.35">
      <c r="B16" s="22" t="s">
        <v>170</v>
      </c>
      <c r="C16" s="20">
        <v>1.487325046972765E-2</v>
      </c>
      <c r="D16" s="20">
        <v>2.364960164288215E-2</v>
      </c>
      <c r="E16" s="20">
        <v>2.8367054400537529E-2</v>
      </c>
      <c r="F16" s="20">
        <v>1.923760731560871E-2</v>
      </c>
      <c r="G16" s="20">
        <v>7.1637113403279053E-3</v>
      </c>
      <c r="H16" s="20">
        <v>1.2603084525446701E-2</v>
      </c>
      <c r="I16" s="20">
        <v>2.312238869378543E-3</v>
      </c>
      <c r="K16" s="20">
        <v>1.7378158888448458E-2</v>
      </c>
      <c r="L16" s="20">
        <v>1.248780075201077E-2</v>
      </c>
      <c r="N16" s="20">
        <v>1.449768917872292E-2</v>
      </c>
      <c r="O16" s="20">
        <v>0.20092231843510669</v>
      </c>
      <c r="P16" s="20">
        <v>0</v>
      </c>
      <c r="Q16" s="20">
        <v>1.1620172656071169E-2</v>
      </c>
      <c r="R16" s="20">
        <v>0</v>
      </c>
      <c r="S16" s="20">
        <v>5.1687427239443182E-3</v>
      </c>
      <c r="T16" s="20">
        <v>6.0529698178983099E-3</v>
      </c>
      <c r="U16" s="20">
        <v>2.8313384228742029E-2</v>
      </c>
      <c r="V16" s="20">
        <v>6.9514578422140106E-3</v>
      </c>
      <c r="W16" s="20">
        <v>3.1961535578097079E-3</v>
      </c>
      <c r="X16" s="20">
        <v>1.2709089868454161E-2</v>
      </c>
      <c r="Y16" s="20">
        <v>1.4754321237967419E-2</v>
      </c>
      <c r="AA16" s="20">
        <v>1.0447038484222911E-2</v>
      </c>
      <c r="AB16" s="20">
        <v>1.4952760297327561E-2</v>
      </c>
      <c r="AC16" s="20">
        <v>1.4078459991334349E-2</v>
      </c>
      <c r="AD16" s="20">
        <v>2.036363461193192E-2</v>
      </c>
      <c r="AF16" s="20">
        <v>1.311594497576824E-2</v>
      </c>
      <c r="AG16" s="20">
        <v>2.200289600610145E-2</v>
      </c>
      <c r="AI16" s="20">
        <v>0</v>
      </c>
      <c r="AJ16" s="20">
        <v>0</v>
      </c>
      <c r="AK16" s="20">
        <v>0</v>
      </c>
      <c r="AL16" s="20">
        <v>0</v>
      </c>
      <c r="AM16" s="20">
        <v>0</v>
      </c>
      <c r="AN16" s="20">
        <v>0</v>
      </c>
      <c r="AO16" s="20">
        <v>0</v>
      </c>
      <c r="AP16" s="20">
        <v>0</v>
      </c>
      <c r="AQ16" s="20">
        <v>0.23147305692132511</v>
      </c>
      <c r="AS16" s="20">
        <v>1.272035918408532E-2</v>
      </c>
      <c r="AT16" s="20">
        <v>5.5556857545226393E-2</v>
      </c>
    </row>
    <row r="17" spans="2:46" ht="19" customHeight="1" x14ac:dyDescent="0.35">
      <c r="B17" s="22" t="s">
        <v>171</v>
      </c>
      <c r="C17" s="20">
        <v>1.250732133001208E-2</v>
      </c>
      <c r="D17" s="20">
        <v>2.0940171638890479E-2</v>
      </c>
      <c r="E17" s="20">
        <v>2.6536617881847281E-2</v>
      </c>
      <c r="F17" s="20">
        <v>1.001265106704558E-2</v>
      </c>
      <c r="G17" s="20">
        <v>4.9172877912726969E-3</v>
      </c>
      <c r="H17" s="20">
        <v>1.084723450828327E-2</v>
      </c>
      <c r="I17" s="20">
        <v>4.8090187907411609E-3</v>
      </c>
      <c r="K17" s="20">
        <v>1.027192519783013E-2</v>
      </c>
      <c r="L17" s="20">
        <v>1.474081908131249E-2</v>
      </c>
      <c r="N17" s="20">
        <v>5.9900264799399939E-3</v>
      </c>
      <c r="O17" s="20">
        <v>0.17452135772556121</v>
      </c>
      <c r="P17" s="20">
        <v>2.585738924365177E-2</v>
      </c>
      <c r="Q17" s="20">
        <v>0</v>
      </c>
      <c r="R17" s="20">
        <v>8.5910704262199423E-3</v>
      </c>
      <c r="S17" s="20">
        <v>0</v>
      </c>
      <c r="T17" s="20">
        <v>0</v>
      </c>
      <c r="U17" s="20">
        <v>9.7709741844924456E-3</v>
      </c>
      <c r="V17" s="20">
        <v>1.0632155128758239E-2</v>
      </c>
      <c r="W17" s="20">
        <v>6.8465602091074811E-3</v>
      </c>
      <c r="X17" s="20">
        <v>5.2379840393606157E-3</v>
      </c>
      <c r="Y17" s="20">
        <v>9.4588405178894393E-3</v>
      </c>
      <c r="AA17" s="20">
        <v>2.9321108083421952E-3</v>
      </c>
      <c r="AB17" s="20">
        <v>1.6557199774355609E-2</v>
      </c>
      <c r="AC17" s="20">
        <v>1.03480746122512E-2</v>
      </c>
      <c r="AD17" s="20">
        <v>2.0608501413387371E-2</v>
      </c>
      <c r="AF17" s="20">
        <v>1.3622920893588721E-2</v>
      </c>
      <c r="AG17" s="20">
        <v>8.4293544255729519E-3</v>
      </c>
      <c r="AI17" s="20">
        <v>0</v>
      </c>
      <c r="AJ17" s="20">
        <v>0</v>
      </c>
      <c r="AK17" s="20">
        <v>0</v>
      </c>
      <c r="AL17" s="20">
        <v>0</v>
      </c>
      <c r="AM17" s="20">
        <v>0</v>
      </c>
      <c r="AN17" s="20">
        <v>0</v>
      </c>
      <c r="AO17" s="20">
        <v>0</v>
      </c>
      <c r="AP17" s="20">
        <v>0</v>
      </c>
      <c r="AQ17" s="20">
        <v>0.19465199675402239</v>
      </c>
      <c r="AS17" s="20">
        <v>1.1765427550535029E-2</v>
      </c>
      <c r="AT17" s="20">
        <v>2.652703296955999E-2</v>
      </c>
    </row>
    <row r="18" spans="2:46" ht="19" customHeight="1" x14ac:dyDescent="0.35">
      <c r="B18" s="22" t="s">
        <v>135</v>
      </c>
      <c r="C18" s="20">
        <v>2.6208955673313529E-2</v>
      </c>
      <c r="D18" s="20">
        <v>6.022167119001014E-3</v>
      </c>
      <c r="E18" s="20">
        <v>1.8178778636905181E-2</v>
      </c>
      <c r="F18" s="20">
        <v>3.1057192348335139E-2</v>
      </c>
      <c r="G18" s="20">
        <v>3.8869375128351258E-2</v>
      </c>
      <c r="H18" s="20">
        <v>2.7151580062693411E-2</v>
      </c>
      <c r="I18" s="20">
        <v>3.1345089387955639E-2</v>
      </c>
      <c r="K18" s="20">
        <v>2.9573720481345871E-2</v>
      </c>
      <c r="L18" s="20">
        <v>2.3029960033229289E-2</v>
      </c>
      <c r="N18" s="20">
        <v>1.055944099324419E-2</v>
      </c>
      <c r="O18" s="20">
        <v>0.1351398200951528</v>
      </c>
      <c r="P18" s="20">
        <v>2.5386190580650201E-2</v>
      </c>
      <c r="Q18" s="20">
        <v>1.122026039203981E-2</v>
      </c>
      <c r="R18" s="20">
        <v>3.2476134241777768E-2</v>
      </c>
      <c r="S18" s="20">
        <v>1.7216905340302829E-2</v>
      </c>
      <c r="T18" s="20">
        <v>1.336891594576878E-2</v>
      </c>
      <c r="U18" s="20">
        <v>3.2341792051729469E-2</v>
      </c>
      <c r="V18" s="20">
        <v>2.003281564303443E-2</v>
      </c>
      <c r="W18" s="20">
        <v>2.1453038711298531E-2</v>
      </c>
      <c r="X18" s="20">
        <v>4.1816387484955142E-2</v>
      </c>
      <c r="Y18" s="20">
        <v>1.9735422917246771E-2</v>
      </c>
      <c r="AA18" s="20">
        <v>2.0479583731699742E-2</v>
      </c>
      <c r="AB18" s="20">
        <v>3.339811025774303E-2</v>
      </c>
      <c r="AC18" s="20">
        <v>3.3652166280740282E-2</v>
      </c>
      <c r="AD18" s="20">
        <v>1.7735343424513259E-2</v>
      </c>
      <c r="AF18" s="20">
        <v>3.019326610888011E-2</v>
      </c>
      <c r="AG18" s="20">
        <v>6.7184449391539574E-3</v>
      </c>
      <c r="AI18" s="20">
        <v>0</v>
      </c>
      <c r="AJ18" s="20">
        <v>0</v>
      </c>
      <c r="AK18" s="20">
        <v>0</v>
      </c>
      <c r="AL18" s="20">
        <v>0</v>
      </c>
      <c r="AM18" s="20">
        <v>0</v>
      </c>
      <c r="AN18" s="20">
        <v>0</v>
      </c>
      <c r="AO18" s="20">
        <v>0</v>
      </c>
      <c r="AP18" s="20">
        <v>0</v>
      </c>
      <c r="AQ18" s="20">
        <v>0.40789113992030268</v>
      </c>
      <c r="AS18" s="20">
        <v>2.5612194792394231E-2</v>
      </c>
      <c r="AT18" s="20">
        <v>3.748606258496421E-2</v>
      </c>
    </row>
    <row r="19" spans="2:46" ht="19" customHeight="1" x14ac:dyDescent="0.35">
      <c r="B19" s="22" t="s">
        <v>199</v>
      </c>
      <c r="C19" s="20">
        <v>7.7106455721251674E-2</v>
      </c>
      <c r="D19" s="20">
        <v>7.89961451756067E-2</v>
      </c>
      <c r="E19" s="20">
        <v>7.4990770661758674E-2</v>
      </c>
      <c r="F19" s="20">
        <v>0.1079443694577143</v>
      </c>
      <c r="G19" s="20">
        <v>8.9125090501260246E-2</v>
      </c>
      <c r="H19" s="20">
        <v>4.9594533070533159E-2</v>
      </c>
      <c r="I19" s="20">
        <v>6.1209238350082767E-2</v>
      </c>
      <c r="K19" s="20">
        <v>6.8121858671911686E-2</v>
      </c>
      <c r="L19" s="20">
        <v>8.6192419844284399E-2</v>
      </c>
      <c r="N19" s="20">
        <v>6.6103324765916238E-2</v>
      </c>
      <c r="O19" s="20">
        <v>4.415705816679294E-2</v>
      </c>
      <c r="P19" s="20">
        <v>7.9722449841913859E-2</v>
      </c>
      <c r="Q19" s="20">
        <v>0.1648427209569405</v>
      </c>
      <c r="R19" s="20">
        <v>5.3883399890155732E-2</v>
      </c>
      <c r="S19" s="20">
        <v>8.6207815397196783E-2</v>
      </c>
      <c r="T19" s="20">
        <v>6.7996675933393397E-2</v>
      </c>
      <c r="U19" s="20">
        <v>7.2014469836743492E-2</v>
      </c>
      <c r="V19" s="20">
        <v>9.2098890562485866E-2</v>
      </c>
      <c r="W19" s="20">
        <v>7.6448406932154142E-2</v>
      </c>
      <c r="X19" s="20">
        <v>7.9842547676754042E-2</v>
      </c>
      <c r="Y19" s="20">
        <v>6.63454947854063E-2</v>
      </c>
      <c r="AA19" s="20">
        <v>3.1801897090676039E-2</v>
      </c>
      <c r="AB19" s="20">
        <v>6.49952228597242E-2</v>
      </c>
      <c r="AC19" s="20">
        <v>7.9800746002885531E-2</v>
      </c>
      <c r="AD19" s="20">
        <v>0.1358987481548837</v>
      </c>
      <c r="AF19" s="20">
        <v>7.5267580130103345E-2</v>
      </c>
      <c r="AG19" s="20">
        <v>8.3462117096720981E-2</v>
      </c>
      <c r="AI19" s="20">
        <v>0</v>
      </c>
      <c r="AJ19" s="20">
        <v>0</v>
      </c>
      <c r="AK19" s="20">
        <v>0</v>
      </c>
      <c r="AL19" s="20">
        <v>0</v>
      </c>
      <c r="AM19" s="20">
        <v>0</v>
      </c>
      <c r="AN19" s="20">
        <v>0</v>
      </c>
      <c r="AO19" s="20">
        <v>1</v>
      </c>
      <c r="AP19" s="20">
        <v>0</v>
      </c>
      <c r="AQ19" s="20">
        <v>0</v>
      </c>
      <c r="AS19" s="20">
        <v>7.2241280716280276E-2</v>
      </c>
      <c r="AT19" s="20">
        <v>0.169044617938644</v>
      </c>
    </row>
    <row r="20" spans="2:46" ht="19" customHeight="1" x14ac:dyDescent="0.35">
      <c r="B20" s="22" t="s">
        <v>173</v>
      </c>
      <c r="C20" s="20">
        <v>8.5440324756967237E-2</v>
      </c>
      <c r="D20" s="20">
        <v>4.2147926927699218E-2</v>
      </c>
      <c r="E20" s="20">
        <v>6.8110096881078774E-2</v>
      </c>
      <c r="F20" s="20">
        <v>0.1077341931971206</v>
      </c>
      <c r="G20" s="20">
        <v>9.2320920755083066E-2</v>
      </c>
      <c r="H20" s="20">
        <v>0.1080079918090254</v>
      </c>
      <c r="I20" s="20">
        <v>8.9525160735921122E-2</v>
      </c>
      <c r="K20" s="20">
        <v>5.6980330626149968E-2</v>
      </c>
      <c r="L20" s="20">
        <v>0.1125398616137073</v>
      </c>
      <c r="N20" s="20">
        <v>0.11704166023096239</v>
      </c>
      <c r="O20" s="20">
        <v>0.10116415377166529</v>
      </c>
      <c r="P20" s="20">
        <v>8.1821965990135484E-2</v>
      </c>
      <c r="Q20" s="20">
        <v>7.1848618231919126E-2</v>
      </c>
      <c r="R20" s="20">
        <v>6.6324214384484603E-2</v>
      </c>
      <c r="S20" s="20">
        <v>0.11016143217031291</v>
      </c>
      <c r="T20" s="20">
        <v>9.1466216134035855E-2</v>
      </c>
      <c r="U20" s="20">
        <v>6.3195088765745686E-2</v>
      </c>
      <c r="V20" s="20">
        <v>8.0256062481165361E-2</v>
      </c>
      <c r="W20" s="20">
        <v>9.3134336408993976E-2</v>
      </c>
      <c r="X20" s="20">
        <v>6.7160373448461597E-2</v>
      </c>
      <c r="Y20" s="20">
        <v>8.8692942809420361E-2</v>
      </c>
      <c r="AA20" s="20">
        <v>6.0774767355967658E-2</v>
      </c>
      <c r="AB20" s="20">
        <v>8.9869476647048627E-2</v>
      </c>
      <c r="AC20" s="20">
        <v>8.3213380927636374E-2</v>
      </c>
      <c r="AD20" s="20">
        <v>0.1099664367558795</v>
      </c>
      <c r="AF20" s="20">
        <v>8.9843962355701204E-2</v>
      </c>
      <c r="AG20" s="20">
        <v>6.4933969488179658E-2</v>
      </c>
      <c r="AI20" s="20">
        <v>0</v>
      </c>
      <c r="AJ20" s="20">
        <v>0</v>
      </c>
      <c r="AK20" s="20">
        <v>0</v>
      </c>
      <c r="AL20" s="20">
        <v>0</v>
      </c>
      <c r="AM20" s="20">
        <v>0</v>
      </c>
      <c r="AN20" s="20">
        <v>0</v>
      </c>
      <c r="AO20" s="20">
        <v>0</v>
      </c>
      <c r="AP20" s="20">
        <v>1</v>
      </c>
      <c r="AQ20" s="20">
        <v>0</v>
      </c>
      <c r="AS20" s="20">
        <v>8.0119495476579469E-2</v>
      </c>
      <c r="AT20" s="20">
        <v>0.18598907480428711</v>
      </c>
    </row>
    <row r="22" spans="2:46" x14ac:dyDescent="0.35">
      <c r="B22" t="s">
        <v>409</v>
      </c>
    </row>
    <row r="23" spans="2:46" x14ac:dyDescent="0.35">
      <c r="B23" t="s">
        <v>9</v>
      </c>
    </row>
    <row r="25" spans="2:46" x14ac:dyDescent="0.35">
      <c r="B25"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G24"/>
  <sheetViews>
    <sheetView showGridLines="0" workbookViewId="0"/>
  </sheetViews>
  <sheetFormatPr defaultRowHeight="14.5" x14ac:dyDescent="0.35"/>
  <cols>
    <col min="1" max="1" width="5" customWidth="1"/>
    <col min="2" max="2" width="25" customWidth="1"/>
    <col min="3" max="7" width="20" customWidth="1"/>
  </cols>
  <sheetData>
    <row r="2" spans="2:7" ht="40" customHeight="1" x14ac:dyDescent="0.35">
      <c r="D2" s="21" t="s">
        <v>410</v>
      </c>
    </row>
    <row r="6" spans="2:7" ht="50" customHeight="1" x14ac:dyDescent="0.35">
      <c r="C6" s="23" t="s">
        <v>177</v>
      </c>
      <c r="D6" s="23" t="s">
        <v>178</v>
      </c>
      <c r="E6" s="23" t="s">
        <v>165</v>
      </c>
      <c r="F6" s="23" t="s">
        <v>163</v>
      </c>
      <c r="G6" s="23" t="s">
        <v>162</v>
      </c>
    </row>
    <row r="7" spans="2:7" ht="29" x14ac:dyDescent="0.35">
      <c r="B7" s="22" t="s">
        <v>201</v>
      </c>
      <c r="C7" s="20">
        <v>0.29737597133901339</v>
      </c>
      <c r="D7" s="20">
        <v>0.38617500792164489</v>
      </c>
      <c r="E7" s="20">
        <v>0.35950982793997238</v>
      </c>
      <c r="F7" s="20">
        <v>0.32550294480973557</v>
      </c>
      <c r="G7" s="20">
        <v>0.30584502655542622</v>
      </c>
    </row>
    <row r="8" spans="2:7" x14ac:dyDescent="0.35">
      <c r="B8" s="22" t="s">
        <v>187</v>
      </c>
      <c r="C8" s="20">
        <v>7.3121049039627198E-2</v>
      </c>
      <c r="D8" s="20">
        <v>4.7801774226362947E-2</v>
      </c>
      <c r="E8" s="20">
        <v>5.2741778436601161E-2</v>
      </c>
      <c r="F8" s="20">
        <v>5.8803252940134269E-2</v>
      </c>
      <c r="G8" s="20">
        <v>6.139458805239989E-2</v>
      </c>
    </row>
    <row r="9" spans="2:7" x14ac:dyDescent="0.35">
      <c r="B9" s="22" t="s">
        <v>188</v>
      </c>
      <c r="C9" s="20">
        <v>6.792388920562073E-2</v>
      </c>
      <c r="D9" s="20">
        <v>4.4239279872578377E-2</v>
      </c>
      <c r="E9" s="20">
        <v>6.3181071360712382E-2</v>
      </c>
      <c r="F9" s="20">
        <v>5.373038799916427E-2</v>
      </c>
      <c r="G9" s="20">
        <v>6.0505170273854617E-2</v>
      </c>
    </row>
    <row r="10" spans="2:7" x14ac:dyDescent="0.35">
      <c r="B10" s="22" t="s">
        <v>189</v>
      </c>
      <c r="C10" s="20">
        <v>8.0282725198840305E-2</v>
      </c>
      <c r="D10" s="20">
        <v>3.6378890292383947E-2</v>
      </c>
      <c r="E10" s="20">
        <v>5.4780950501466377E-2</v>
      </c>
      <c r="F10" s="20">
        <v>5.2881454148502482E-2</v>
      </c>
      <c r="G10" s="20">
        <v>5.8321858060708109E-2</v>
      </c>
    </row>
    <row r="11" spans="2:7" x14ac:dyDescent="0.35">
      <c r="B11" s="22" t="s">
        <v>190</v>
      </c>
      <c r="C11" s="20">
        <v>7.9484824915443841E-2</v>
      </c>
      <c r="D11" s="20">
        <v>5.4775748410728867E-2</v>
      </c>
      <c r="E11" s="20">
        <v>7.1602284774989519E-2</v>
      </c>
      <c r="F11" s="20">
        <v>5.6553015699958492E-2</v>
      </c>
      <c r="G11" s="20">
        <v>6.4168890803597833E-2</v>
      </c>
    </row>
    <row r="12" spans="2:7" x14ac:dyDescent="0.35">
      <c r="B12" s="22" t="s">
        <v>191</v>
      </c>
      <c r="C12" s="20">
        <v>0.13419560781107259</v>
      </c>
      <c r="D12" s="20">
        <v>8.4210847177109374E-2</v>
      </c>
      <c r="E12" s="20">
        <v>0.11317235350326869</v>
      </c>
      <c r="F12" s="20">
        <v>8.9695110261339209E-2</v>
      </c>
      <c r="G12" s="20">
        <v>0.1054740648104702</v>
      </c>
    </row>
    <row r="13" spans="2:7" x14ac:dyDescent="0.35">
      <c r="B13" s="22" t="s">
        <v>192</v>
      </c>
      <c r="C13" s="20">
        <v>6.9631086929422006E-2</v>
      </c>
      <c r="D13" s="20">
        <v>4.9650089466022562E-2</v>
      </c>
      <c r="E13" s="20">
        <v>7.45116651966026E-2</v>
      </c>
      <c r="F13" s="20">
        <v>5.4217547383350162E-2</v>
      </c>
      <c r="G13" s="20">
        <v>7.1930416388400337E-2</v>
      </c>
    </row>
    <row r="14" spans="2:7" x14ac:dyDescent="0.35">
      <c r="B14" s="22" t="s">
        <v>193</v>
      </c>
      <c r="C14" s="20">
        <v>7.6129944640561595E-2</v>
      </c>
      <c r="D14" s="20">
        <v>5.4109336351805627E-2</v>
      </c>
      <c r="E14" s="20">
        <v>6.5820520820386502E-2</v>
      </c>
      <c r="F14" s="20">
        <v>6.1379317397208782E-2</v>
      </c>
      <c r="G14" s="20">
        <v>7.1936863622249131E-2</v>
      </c>
    </row>
    <row r="15" spans="2:7" x14ac:dyDescent="0.35">
      <c r="B15" s="22" t="s">
        <v>194</v>
      </c>
      <c r="C15" s="20">
        <v>4.5077050166585093E-2</v>
      </c>
      <c r="D15" s="20">
        <v>6.1604635237831308E-2</v>
      </c>
      <c r="E15" s="20">
        <v>4.5210911110452452E-2</v>
      </c>
      <c r="F15" s="20">
        <v>7.4402515362303009E-2</v>
      </c>
      <c r="G15" s="20">
        <v>6.805044858412021E-2</v>
      </c>
    </row>
    <row r="16" spans="2:7" x14ac:dyDescent="0.35">
      <c r="B16" s="22" t="s">
        <v>195</v>
      </c>
      <c r="C16" s="20">
        <v>3.2387433607247051E-2</v>
      </c>
      <c r="D16" s="20">
        <v>4.5831938302846063E-2</v>
      </c>
      <c r="E16" s="20">
        <v>2.4608807742060819E-2</v>
      </c>
      <c r="F16" s="20">
        <v>5.1629569302563363E-2</v>
      </c>
      <c r="G16" s="20">
        <v>4.270193216070358E-2</v>
      </c>
    </row>
    <row r="17" spans="2:7" ht="29" x14ac:dyDescent="0.35">
      <c r="B17" s="22" t="s">
        <v>202</v>
      </c>
      <c r="C17" s="20">
        <v>4.4390417146566073E-2</v>
      </c>
      <c r="D17" s="20">
        <v>0.13522245274068589</v>
      </c>
      <c r="E17" s="20">
        <v>7.485982861348707E-2</v>
      </c>
      <c r="F17" s="20">
        <v>0.12120488469574039</v>
      </c>
      <c r="G17" s="20">
        <v>8.9670740688069794E-2</v>
      </c>
    </row>
    <row r="20" spans="2:7" x14ac:dyDescent="0.35">
      <c r="B20" t="s">
        <v>409</v>
      </c>
    </row>
    <row r="21" spans="2:7" x14ac:dyDescent="0.35">
      <c r="B21" t="s">
        <v>9</v>
      </c>
    </row>
    <row r="24" spans="2:7" x14ac:dyDescent="0.35">
      <c r="B24" t="str">
        <f>HYPERLINK("#Contents!A1", "Return to Contents")</f>
        <v>Return to Contents</v>
      </c>
    </row>
  </sheetData>
  <pageMargins left="0.75" right="0.75" top="1" bottom="1" header="0.5" footer="0.5"/>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V2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46" customHeight="1" x14ac:dyDescent="0.35">
      <c r="B9" s="22" t="s">
        <v>201</v>
      </c>
      <c r="C9" s="20">
        <v>0.32550294480973557</v>
      </c>
      <c r="D9" s="20">
        <v>0.15863960553001399</v>
      </c>
      <c r="E9" s="20">
        <v>0.15825601690915481</v>
      </c>
      <c r="F9" s="20">
        <v>0.28740728057475468</v>
      </c>
      <c r="G9" s="20">
        <v>0.35833271663048588</v>
      </c>
      <c r="H9" s="20">
        <v>0.40461365154946988</v>
      </c>
      <c r="I9" s="20">
        <v>0.52355667297608233</v>
      </c>
      <c r="K9" s="20">
        <v>0.31179304177915662</v>
      </c>
      <c r="L9" s="20">
        <v>0.33909655844719738</v>
      </c>
      <c r="N9" s="20">
        <v>0.3523561739007301</v>
      </c>
      <c r="O9" s="20">
        <v>0.42188777007176809</v>
      </c>
      <c r="P9" s="20">
        <v>0.32123096694777548</v>
      </c>
      <c r="Q9" s="20">
        <v>0.27587661792457102</v>
      </c>
      <c r="R9" s="20">
        <v>0.27023714755243711</v>
      </c>
      <c r="S9" s="20">
        <v>0.37901735276359688</v>
      </c>
      <c r="T9" s="20">
        <v>0.27521689198212468</v>
      </c>
      <c r="U9" s="20">
        <v>0.31625504120552572</v>
      </c>
      <c r="V9" s="20">
        <v>0.26087358154343349</v>
      </c>
      <c r="W9" s="20">
        <v>0.35960220082997979</v>
      </c>
      <c r="X9" s="20">
        <v>0.41695537476484129</v>
      </c>
      <c r="Y9" s="20">
        <v>0.32945698830004327</v>
      </c>
      <c r="AA9" s="20">
        <v>0.27036714216746383</v>
      </c>
      <c r="AB9" s="20">
        <v>0.325347283532126</v>
      </c>
      <c r="AC9" s="20">
        <v>0.32618778288391692</v>
      </c>
      <c r="AD9" s="20">
        <v>0.38510932879540821</v>
      </c>
      <c r="AF9" s="20">
        <v>0.36627841651006371</v>
      </c>
      <c r="AG9" s="20">
        <v>0.16194802461842239</v>
      </c>
      <c r="AI9" s="20">
        <v>0.44738934605341912</v>
      </c>
      <c r="AJ9" s="20">
        <v>7.8881490987605263E-3</v>
      </c>
      <c r="AK9" s="20">
        <v>0.18434977490791291</v>
      </c>
      <c r="AL9" s="20">
        <v>0.20312806767193989</v>
      </c>
      <c r="AM9" s="20">
        <v>0.59627489057314842</v>
      </c>
      <c r="AN9" s="20">
        <v>0.24974053744104199</v>
      </c>
      <c r="AO9" s="20">
        <v>0.62828035289866446</v>
      </c>
      <c r="AP9" s="20">
        <v>0.23856719820377081</v>
      </c>
      <c r="AQ9" s="20">
        <v>0.40627259395750548</v>
      </c>
      <c r="AS9" s="20">
        <v>0.32504868113800811</v>
      </c>
      <c r="AT9" s="20">
        <v>0.33408725413017559</v>
      </c>
    </row>
    <row r="10" spans="2:48" ht="19" customHeight="1" x14ac:dyDescent="0.35">
      <c r="B10" s="22" t="s">
        <v>187</v>
      </c>
      <c r="C10" s="20">
        <v>5.8803252940134269E-2</v>
      </c>
      <c r="D10" s="20">
        <v>5.6687561642358338E-2</v>
      </c>
      <c r="E10" s="20">
        <v>4.1634604753195983E-2</v>
      </c>
      <c r="F10" s="20">
        <v>5.3784310518500043E-2</v>
      </c>
      <c r="G10" s="20">
        <v>5.6675960602737087E-2</v>
      </c>
      <c r="H10" s="20">
        <v>9.4639833968855974E-2</v>
      </c>
      <c r="I10" s="20">
        <v>5.5900913483774489E-2</v>
      </c>
      <c r="K10" s="20">
        <v>6.1699506825419741E-2</v>
      </c>
      <c r="L10" s="20">
        <v>5.6214106075123178E-2</v>
      </c>
      <c r="N10" s="20">
        <v>6.6016827211947751E-2</v>
      </c>
      <c r="O10" s="20">
        <v>4.123465947944549E-2</v>
      </c>
      <c r="P10" s="20">
        <v>9.7920731407447961E-2</v>
      </c>
      <c r="Q10" s="20">
        <v>9.0995092814979001E-2</v>
      </c>
      <c r="R10" s="20">
        <v>1.679180881314685E-2</v>
      </c>
      <c r="S10" s="20">
        <v>2.8613958788432689E-2</v>
      </c>
      <c r="T10" s="20">
        <v>8.0417200236514927E-2</v>
      </c>
      <c r="U10" s="20">
        <v>7.1552297892361727E-2</v>
      </c>
      <c r="V10" s="20">
        <v>6.3923606401435837E-2</v>
      </c>
      <c r="W10" s="20">
        <v>5.8714110544620911E-2</v>
      </c>
      <c r="X10" s="20">
        <v>3.071736013105824E-2</v>
      </c>
      <c r="Y10" s="20">
        <v>8.7243027303638504E-2</v>
      </c>
      <c r="AA10" s="20">
        <v>5.303550064216473E-2</v>
      </c>
      <c r="AB10" s="20">
        <v>5.6815130548316363E-2</v>
      </c>
      <c r="AC10" s="20">
        <v>6.3212668519941034E-2</v>
      </c>
      <c r="AD10" s="20">
        <v>6.3597075254699056E-2</v>
      </c>
      <c r="AF10" s="20">
        <v>5.8112682801893058E-2</v>
      </c>
      <c r="AG10" s="20">
        <v>6.2686354803876174E-2</v>
      </c>
      <c r="AI10" s="20">
        <v>6.1025791617185007E-2</v>
      </c>
      <c r="AJ10" s="20">
        <v>9.553539635397533E-3</v>
      </c>
      <c r="AK10" s="20">
        <v>7.3588970629096612E-2</v>
      </c>
      <c r="AL10" s="20">
        <v>6.7144336025649246E-2</v>
      </c>
      <c r="AM10" s="20">
        <v>7.0658829805068102E-2</v>
      </c>
      <c r="AN10" s="20">
        <v>0.108686700896733</v>
      </c>
      <c r="AO10" s="20">
        <v>6.5434368168616072E-2</v>
      </c>
      <c r="AP10" s="20">
        <v>8.3814987821132864E-2</v>
      </c>
      <c r="AQ10" s="20">
        <v>0.1034172160244058</v>
      </c>
      <c r="AS10" s="20">
        <v>5.8864448538848119E-2</v>
      </c>
      <c r="AT10" s="20">
        <v>5.7646827759992837E-2</v>
      </c>
    </row>
    <row r="11" spans="2:48" ht="19" customHeight="1" x14ac:dyDescent="0.35">
      <c r="B11" s="22" t="s">
        <v>188</v>
      </c>
      <c r="C11" s="20">
        <v>5.373038799916427E-2</v>
      </c>
      <c r="D11" s="20">
        <v>7.1755913283635925E-2</v>
      </c>
      <c r="E11" s="20">
        <v>4.8799846139201603E-2</v>
      </c>
      <c r="F11" s="20">
        <v>3.734009048942092E-2</v>
      </c>
      <c r="G11" s="20">
        <v>6.6420906921636561E-2</v>
      </c>
      <c r="H11" s="20">
        <v>4.1876594638622817E-2</v>
      </c>
      <c r="I11" s="20">
        <v>5.6690680245623688E-2</v>
      </c>
      <c r="K11" s="20">
        <v>5.281796409030682E-2</v>
      </c>
      <c r="L11" s="20">
        <v>5.3844683502465802E-2</v>
      </c>
      <c r="N11" s="20">
        <v>4.9691554567226397E-2</v>
      </c>
      <c r="O11" s="20">
        <v>8.4773215035067198E-2</v>
      </c>
      <c r="P11" s="20">
        <v>6.4205441555257758E-2</v>
      </c>
      <c r="Q11" s="20">
        <v>4.6014058566622322E-2</v>
      </c>
      <c r="R11" s="20">
        <v>6.1156169078288178E-2</v>
      </c>
      <c r="S11" s="20">
        <v>4.4914304532029152E-2</v>
      </c>
      <c r="T11" s="20">
        <v>5.4637148517080882E-2</v>
      </c>
      <c r="U11" s="20">
        <v>2.839352483633303E-2</v>
      </c>
      <c r="V11" s="20">
        <v>3.8421584249140148E-2</v>
      </c>
      <c r="W11" s="20">
        <v>6.6304159147020009E-2</v>
      </c>
      <c r="X11" s="20">
        <v>6.0015053508317311E-2</v>
      </c>
      <c r="Y11" s="20">
        <v>6.8505717532067759E-2</v>
      </c>
      <c r="AA11" s="20">
        <v>5.4778497551165907E-2</v>
      </c>
      <c r="AB11" s="20">
        <v>5.7312736215938603E-2</v>
      </c>
      <c r="AC11" s="20">
        <v>4.7938472094768633E-2</v>
      </c>
      <c r="AD11" s="20">
        <v>5.4326596390359451E-2</v>
      </c>
      <c r="AF11" s="20">
        <v>5.7337438858834591E-2</v>
      </c>
      <c r="AG11" s="20">
        <v>4.0816542031179272E-2</v>
      </c>
      <c r="AI11" s="20">
        <v>5.8560980835985953E-2</v>
      </c>
      <c r="AJ11" s="20">
        <v>5.6840720704176319E-3</v>
      </c>
      <c r="AK11" s="20">
        <v>9.0783752921987301E-2</v>
      </c>
      <c r="AL11" s="20">
        <v>0.1002884097045145</v>
      </c>
      <c r="AM11" s="20">
        <v>6.2449331226670443E-2</v>
      </c>
      <c r="AN11" s="20">
        <v>7.0996085356892502E-2</v>
      </c>
      <c r="AO11" s="20">
        <v>6.856828033641657E-2</v>
      </c>
      <c r="AP11" s="20">
        <v>6.7034058773473446E-2</v>
      </c>
      <c r="AQ11" s="20">
        <v>4.1238922641720722E-2</v>
      </c>
      <c r="AS11" s="20">
        <v>5.3741168412628347E-2</v>
      </c>
      <c r="AT11" s="20">
        <v>5.3526668420563542E-2</v>
      </c>
    </row>
    <row r="12" spans="2:48" ht="19" customHeight="1" x14ac:dyDescent="0.35">
      <c r="B12" s="22" t="s">
        <v>189</v>
      </c>
      <c r="C12" s="20">
        <v>5.2881454148502482E-2</v>
      </c>
      <c r="D12" s="20">
        <v>8.8146178891473262E-2</v>
      </c>
      <c r="E12" s="20">
        <v>6.4056021196606722E-2</v>
      </c>
      <c r="F12" s="20">
        <v>3.109019452673575E-2</v>
      </c>
      <c r="G12" s="20">
        <v>5.1623796030811457E-2</v>
      </c>
      <c r="H12" s="20">
        <v>4.5313249545460683E-2</v>
      </c>
      <c r="I12" s="20">
        <v>4.411738505582085E-2</v>
      </c>
      <c r="K12" s="20">
        <v>4.7034222728721521E-2</v>
      </c>
      <c r="L12" s="20">
        <v>5.7769062288140001E-2</v>
      </c>
      <c r="N12" s="20">
        <v>3.8254773359386297E-2</v>
      </c>
      <c r="O12" s="20">
        <v>8.3488173131313917E-2</v>
      </c>
      <c r="P12" s="20">
        <v>8.3316532320419287E-2</v>
      </c>
      <c r="Q12" s="20">
        <v>5.9971804551594149E-2</v>
      </c>
      <c r="R12" s="20">
        <v>4.4197467346713773E-2</v>
      </c>
      <c r="S12" s="20">
        <v>6.0859686902131727E-2</v>
      </c>
      <c r="T12" s="20">
        <v>7.9910729191285917E-2</v>
      </c>
      <c r="U12" s="20">
        <v>3.925684786270045E-2</v>
      </c>
      <c r="V12" s="20">
        <v>5.1264121505695613E-2</v>
      </c>
      <c r="W12" s="20">
        <v>5.4794477367705499E-2</v>
      </c>
      <c r="X12" s="20">
        <v>4.7839078317155732E-2</v>
      </c>
      <c r="Y12" s="20">
        <v>3.7541438170388332E-2</v>
      </c>
      <c r="AA12" s="20">
        <v>5.2660064492887841E-2</v>
      </c>
      <c r="AB12" s="20">
        <v>4.9791708123348183E-2</v>
      </c>
      <c r="AC12" s="20">
        <v>4.0414592554572602E-2</v>
      </c>
      <c r="AD12" s="20">
        <v>6.6837351757466162E-2</v>
      </c>
      <c r="AF12" s="20">
        <v>5.5863909742292737E-2</v>
      </c>
      <c r="AG12" s="20">
        <v>4.237640606877921E-2</v>
      </c>
      <c r="AI12" s="20">
        <v>6.502682488676835E-2</v>
      </c>
      <c r="AJ12" s="20">
        <v>7.628162874907027E-3</v>
      </c>
      <c r="AK12" s="20">
        <v>8.2070437264741378E-2</v>
      </c>
      <c r="AL12" s="20">
        <v>7.5721379411147149E-2</v>
      </c>
      <c r="AM12" s="20">
        <v>4.3038918385807763E-2</v>
      </c>
      <c r="AN12" s="20">
        <v>5.2005536621468167E-2</v>
      </c>
      <c r="AO12" s="20">
        <v>7.4722961833473031E-2</v>
      </c>
      <c r="AP12" s="20">
        <v>7.1831035210398464E-2</v>
      </c>
      <c r="AQ12" s="20">
        <v>0.11091397877933699</v>
      </c>
      <c r="AS12" s="20">
        <v>5.1382246802753273E-2</v>
      </c>
      <c r="AT12" s="20">
        <v>8.1212268150085656E-2</v>
      </c>
    </row>
    <row r="13" spans="2:48" ht="19" customHeight="1" x14ac:dyDescent="0.35">
      <c r="B13" s="22" t="s">
        <v>190</v>
      </c>
      <c r="C13" s="20">
        <v>5.6553015699958492E-2</v>
      </c>
      <c r="D13" s="20">
        <v>0.105738905903976</v>
      </c>
      <c r="E13" s="20">
        <v>6.5296028423899061E-2</v>
      </c>
      <c r="F13" s="20">
        <v>7.7819058162107213E-2</v>
      </c>
      <c r="G13" s="20">
        <v>3.4707245877169397E-2</v>
      </c>
      <c r="H13" s="20">
        <v>3.499997558976025E-2</v>
      </c>
      <c r="I13" s="20">
        <v>3.1543415941205043E-2</v>
      </c>
      <c r="K13" s="20">
        <v>5.9173845748900618E-2</v>
      </c>
      <c r="L13" s="20">
        <v>5.4223660445427917E-2</v>
      </c>
      <c r="N13" s="20">
        <v>7.6613155255100013E-2</v>
      </c>
      <c r="O13" s="20">
        <v>7.2276405124181597E-2</v>
      </c>
      <c r="P13" s="20">
        <v>4.342003457692141E-2</v>
      </c>
      <c r="Q13" s="20">
        <v>4.2855137591699843E-2</v>
      </c>
      <c r="R13" s="20">
        <v>5.5668486810357069E-2</v>
      </c>
      <c r="S13" s="20">
        <v>3.350605559036151E-2</v>
      </c>
      <c r="T13" s="20">
        <v>2.740164062400666E-2</v>
      </c>
      <c r="U13" s="20">
        <v>8.027581000814607E-2</v>
      </c>
      <c r="V13" s="20">
        <v>5.1216769514758453E-2</v>
      </c>
      <c r="W13" s="20">
        <v>4.8270634083933242E-2</v>
      </c>
      <c r="X13" s="20">
        <v>9.2289296607186336E-2</v>
      </c>
      <c r="Y13" s="20">
        <v>5.3935932771066467E-2</v>
      </c>
      <c r="AA13" s="20">
        <v>3.9858948910859837E-2</v>
      </c>
      <c r="AB13" s="20">
        <v>4.1674722782660968E-2</v>
      </c>
      <c r="AC13" s="20">
        <v>7.7984196367111666E-2</v>
      </c>
      <c r="AD13" s="20">
        <v>7.063044833109719E-2</v>
      </c>
      <c r="AF13" s="20">
        <v>5.2928144577094029E-2</v>
      </c>
      <c r="AG13" s="20">
        <v>7.1787954513978583E-2</v>
      </c>
      <c r="AI13" s="20">
        <v>5.9398679057103741E-2</v>
      </c>
      <c r="AJ13" s="20">
        <v>1.511153126753861E-2</v>
      </c>
      <c r="AK13" s="20">
        <v>8.1610362349840163E-2</v>
      </c>
      <c r="AL13" s="20">
        <v>9.8201356645345392E-2</v>
      </c>
      <c r="AM13" s="20">
        <v>6.4217980204766642E-2</v>
      </c>
      <c r="AN13" s="20">
        <v>0.14213019565465931</v>
      </c>
      <c r="AO13" s="20">
        <v>3.0431456762544381E-2</v>
      </c>
      <c r="AP13" s="20">
        <v>5.6585352262602272E-2</v>
      </c>
      <c r="AQ13" s="20">
        <v>8.4372987586419465E-2</v>
      </c>
      <c r="AS13" s="20">
        <v>5.5796737834339291E-2</v>
      </c>
      <c r="AT13" s="20">
        <v>7.0844546224486979E-2</v>
      </c>
    </row>
    <row r="14" spans="2:48" ht="19" customHeight="1" x14ac:dyDescent="0.35">
      <c r="B14" s="22" t="s">
        <v>191</v>
      </c>
      <c r="C14" s="20">
        <v>8.9695110261339209E-2</v>
      </c>
      <c r="D14" s="20">
        <v>0.1319730401188052</v>
      </c>
      <c r="E14" s="20">
        <v>9.8981565114577397E-2</v>
      </c>
      <c r="F14" s="20">
        <v>0.13680024830230431</v>
      </c>
      <c r="G14" s="20">
        <v>9.075114779523058E-2</v>
      </c>
      <c r="H14" s="20">
        <v>5.3034053423411318E-2</v>
      </c>
      <c r="I14" s="20">
        <v>3.9430915855620183E-2</v>
      </c>
      <c r="K14" s="20">
        <v>7.8325320002597301E-2</v>
      </c>
      <c r="L14" s="20">
        <v>0.1002461811993645</v>
      </c>
      <c r="N14" s="20">
        <v>7.4402729973308337E-2</v>
      </c>
      <c r="O14" s="20">
        <v>0.10025503180315321</v>
      </c>
      <c r="P14" s="20">
        <v>0.12417877206550371</v>
      </c>
      <c r="Q14" s="20">
        <v>0.1113678367845567</v>
      </c>
      <c r="R14" s="20">
        <v>7.1848653075076097E-2</v>
      </c>
      <c r="S14" s="20">
        <v>0.1307773999645177</v>
      </c>
      <c r="T14" s="20">
        <v>7.8468080860113101E-2</v>
      </c>
      <c r="U14" s="20">
        <v>6.6391585372986256E-2</v>
      </c>
      <c r="V14" s="20">
        <v>9.8675172596825303E-2</v>
      </c>
      <c r="W14" s="20">
        <v>0.10124982719098639</v>
      </c>
      <c r="X14" s="20">
        <v>4.9872406393557778E-2</v>
      </c>
      <c r="Y14" s="20">
        <v>9.4564020481193042E-2</v>
      </c>
      <c r="AA14" s="20">
        <v>8.2125707108336679E-2</v>
      </c>
      <c r="AB14" s="20">
        <v>0.1016252119227921</v>
      </c>
      <c r="AC14" s="20">
        <v>9.060172224268323E-2</v>
      </c>
      <c r="AD14" s="20">
        <v>8.4448281616972043E-2</v>
      </c>
      <c r="AF14" s="20">
        <v>8.7104440956137771E-2</v>
      </c>
      <c r="AG14" s="20">
        <v>9.7254663357608725E-2</v>
      </c>
      <c r="AI14" s="20">
        <v>8.255482702520317E-2</v>
      </c>
      <c r="AJ14" s="20">
        <v>2.6388094878636779E-2</v>
      </c>
      <c r="AK14" s="20">
        <v>0.16322267844926311</v>
      </c>
      <c r="AL14" s="20">
        <v>0.1446752296028444</v>
      </c>
      <c r="AM14" s="20">
        <v>4.9570677384129812E-2</v>
      </c>
      <c r="AN14" s="20">
        <v>0.1040963635045988</v>
      </c>
      <c r="AO14" s="20">
        <v>9.5143144658565146E-2</v>
      </c>
      <c r="AP14" s="20">
        <v>0.2497939709697895</v>
      </c>
      <c r="AQ14" s="20">
        <v>9.1649368899060321E-2</v>
      </c>
      <c r="AS14" s="20">
        <v>8.842357832244617E-2</v>
      </c>
      <c r="AT14" s="20">
        <v>0.1137234976355011</v>
      </c>
    </row>
    <row r="15" spans="2:48" ht="19" customHeight="1" x14ac:dyDescent="0.35">
      <c r="B15" s="22" t="s">
        <v>192</v>
      </c>
      <c r="C15" s="20">
        <v>5.4217547383350162E-2</v>
      </c>
      <c r="D15" s="20">
        <v>9.7839299501166224E-2</v>
      </c>
      <c r="E15" s="20">
        <v>8.809502322186967E-2</v>
      </c>
      <c r="F15" s="20">
        <v>4.3540503269522343E-2</v>
      </c>
      <c r="G15" s="20">
        <v>4.5060218849417508E-2</v>
      </c>
      <c r="H15" s="20">
        <v>4.5623584063604318E-2</v>
      </c>
      <c r="I15" s="20">
        <v>1.9547585096440431E-2</v>
      </c>
      <c r="K15" s="20">
        <v>5.9347410846375848E-2</v>
      </c>
      <c r="L15" s="20">
        <v>4.942882103662545E-2</v>
      </c>
      <c r="N15" s="20">
        <v>6.2125475521256593E-2</v>
      </c>
      <c r="O15" s="20">
        <v>1.3464952417556981E-2</v>
      </c>
      <c r="P15" s="20">
        <v>4.3147784319036382E-2</v>
      </c>
      <c r="Q15" s="20">
        <v>4.3473823295474459E-2</v>
      </c>
      <c r="R15" s="20">
        <v>6.6653803109850085E-2</v>
      </c>
      <c r="S15" s="20">
        <v>2.7947290399633229E-2</v>
      </c>
      <c r="T15" s="20">
        <v>8.2916737184677014E-2</v>
      </c>
      <c r="U15" s="20">
        <v>8.05260372811826E-2</v>
      </c>
      <c r="V15" s="20">
        <v>5.5388177348295688E-2</v>
      </c>
      <c r="W15" s="20">
        <v>3.7002798184592338E-2</v>
      </c>
      <c r="X15" s="20">
        <v>4.8428740645279973E-2</v>
      </c>
      <c r="Y15" s="20">
        <v>5.8526901247569742E-2</v>
      </c>
      <c r="AA15" s="20">
        <v>5.024726000531686E-2</v>
      </c>
      <c r="AB15" s="20">
        <v>5.0211358251290028E-2</v>
      </c>
      <c r="AC15" s="20">
        <v>6.7822871978945168E-2</v>
      </c>
      <c r="AD15" s="20">
        <v>5.1042354140102671E-2</v>
      </c>
      <c r="AF15" s="20">
        <v>4.5135775867233392E-2</v>
      </c>
      <c r="AG15" s="20">
        <v>9.0601183748580227E-2</v>
      </c>
      <c r="AI15" s="20">
        <v>5.130845084786087E-2</v>
      </c>
      <c r="AJ15" s="20">
        <v>4.4846105807582762E-2</v>
      </c>
      <c r="AK15" s="20">
        <v>0.1140542125742048</v>
      </c>
      <c r="AL15" s="20">
        <v>9.327287813917623E-2</v>
      </c>
      <c r="AM15" s="20">
        <v>3.2869318352453297E-2</v>
      </c>
      <c r="AN15" s="20">
        <v>6.6528269877363488E-2</v>
      </c>
      <c r="AO15" s="20">
        <v>1.786386147088307E-2</v>
      </c>
      <c r="AP15" s="20">
        <v>7.2254216627198067E-2</v>
      </c>
      <c r="AQ15" s="20">
        <v>6.4593972664254679E-2</v>
      </c>
      <c r="AS15" s="20">
        <v>5.226917362091487E-2</v>
      </c>
      <c r="AT15" s="20">
        <v>9.103634688138347E-2</v>
      </c>
    </row>
    <row r="16" spans="2:48" ht="19" customHeight="1" x14ac:dyDescent="0.35">
      <c r="B16" s="22" t="s">
        <v>193</v>
      </c>
      <c r="C16" s="20">
        <v>6.1379317397208782E-2</v>
      </c>
      <c r="D16" s="20">
        <v>7.7539019115406158E-2</v>
      </c>
      <c r="E16" s="20">
        <v>9.3258977978866606E-2</v>
      </c>
      <c r="F16" s="20">
        <v>7.2339768819499203E-2</v>
      </c>
      <c r="G16" s="20">
        <v>6.2967125115534386E-2</v>
      </c>
      <c r="H16" s="20">
        <v>3.102172514608063E-2</v>
      </c>
      <c r="I16" s="20">
        <v>3.4938948322021733E-2</v>
      </c>
      <c r="K16" s="20">
        <v>6.3457113601391751E-2</v>
      </c>
      <c r="L16" s="20">
        <v>5.9599796662480921E-2</v>
      </c>
      <c r="N16" s="20">
        <v>7.6683139370582076E-2</v>
      </c>
      <c r="O16" s="20">
        <v>7.2282945374978702E-2</v>
      </c>
      <c r="P16" s="20">
        <v>4.2547363056677133E-2</v>
      </c>
      <c r="Q16" s="20">
        <v>7.3388179014478819E-2</v>
      </c>
      <c r="R16" s="20">
        <v>6.4985922921819969E-2</v>
      </c>
      <c r="S16" s="20">
        <v>4.8417954039512073E-2</v>
      </c>
      <c r="T16" s="20">
        <v>7.5302003481294719E-2</v>
      </c>
      <c r="U16" s="20">
        <v>7.0960805472472396E-2</v>
      </c>
      <c r="V16" s="20">
        <v>5.3271195311241443E-2</v>
      </c>
      <c r="W16" s="20">
        <v>6.2848530886710371E-2</v>
      </c>
      <c r="X16" s="20">
        <v>5.5182002883237893E-2</v>
      </c>
      <c r="Y16" s="20">
        <v>5.0298598367897802E-2</v>
      </c>
      <c r="AA16" s="20">
        <v>7.4486783613892063E-2</v>
      </c>
      <c r="AB16" s="20">
        <v>5.5349488970545563E-2</v>
      </c>
      <c r="AC16" s="20">
        <v>5.5161804000452667E-2</v>
      </c>
      <c r="AD16" s="20">
        <v>5.9389954629778918E-2</v>
      </c>
      <c r="AF16" s="20">
        <v>6.0180249022784293E-2</v>
      </c>
      <c r="AG16" s="20">
        <v>6.7290193250421002E-2</v>
      </c>
      <c r="AI16" s="20">
        <v>7.7872264286983336E-2</v>
      </c>
      <c r="AJ16" s="20">
        <v>7.9444223213900433E-2</v>
      </c>
      <c r="AK16" s="20">
        <v>5.7548286838895978E-2</v>
      </c>
      <c r="AL16" s="20">
        <v>0.11577489219937361</v>
      </c>
      <c r="AM16" s="20">
        <v>3.7475017534594778E-2</v>
      </c>
      <c r="AN16" s="20">
        <v>3.3743545278462912E-2</v>
      </c>
      <c r="AO16" s="20">
        <v>1.335408517249588E-2</v>
      </c>
      <c r="AP16" s="20">
        <v>6.4687885251465793E-2</v>
      </c>
      <c r="AQ16" s="20">
        <v>3.1002055249307801E-2</v>
      </c>
      <c r="AS16" s="20">
        <v>6.1117838344789621E-2</v>
      </c>
      <c r="AT16" s="20">
        <v>6.6320538116545244E-2</v>
      </c>
    </row>
    <row r="17" spans="2:46" ht="19" customHeight="1" x14ac:dyDescent="0.35">
      <c r="B17" s="22" t="s">
        <v>194</v>
      </c>
      <c r="C17" s="20">
        <v>7.4402515362303009E-2</v>
      </c>
      <c r="D17" s="20">
        <v>9.1460507206063177E-2</v>
      </c>
      <c r="E17" s="20">
        <v>9.0498714087739768E-2</v>
      </c>
      <c r="F17" s="20">
        <v>8.8858819550719351E-2</v>
      </c>
      <c r="G17" s="20">
        <v>4.854892679144563E-2</v>
      </c>
      <c r="H17" s="20">
        <v>6.554507099718998E-2</v>
      </c>
      <c r="I17" s="20">
        <v>6.5125171335198045E-2</v>
      </c>
      <c r="K17" s="20">
        <v>8.5458400277909588E-2</v>
      </c>
      <c r="L17" s="20">
        <v>6.3909449152386721E-2</v>
      </c>
      <c r="N17" s="20">
        <v>7.5419648239921436E-2</v>
      </c>
      <c r="O17" s="20">
        <v>5.3472921997205221E-2</v>
      </c>
      <c r="P17" s="20">
        <v>5.6538062706220603E-2</v>
      </c>
      <c r="Q17" s="20">
        <v>9.1956168970676891E-2</v>
      </c>
      <c r="R17" s="20">
        <v>7.5832742228975195E-2</v>
      </c>
      <c r="S17" s="20">
        <v>8.5757830288421238E-2</v>
      </c>
      <c r="T17" s="20">
        <v>6.3517109707537073E-2</v>
      </c>
      <c r="U17" s="20">
        <v>7.3291348620988045E-2</v>
      </c>
      <c r="V17" s="20">
        <v>0.11009013640002301</v>
      </c>
      <c r="W17" s="20">
        <v>6.6728118793616578E-2</v>
      </c>
      <c r="X17" s="20">
        <v>3.6471749067033092E-2</v>
      </c>
      <c r="Y17" s="20">
        <v>6.9447064934020822E-2</v>
      </c>
      <c r="AA17" s="20">
        <v>9.0461820782799213E-2</v>
      </c>
      <c r="AB17" s="20">
        <v>8.2372603191022034E-2</v>
      </c>
      <c r="AC17" s="20">
        <v>6.8766245155957764E-2</v>
      </c>
      <c r="AD17" s="20">
        <v>5.3308790155160303E-2</v>
      </c>
      <c r="AF17" s="20">
        <v>6.1937389274572173E-2</v>
      </c>
      <c r="AG17" s="20">
        <v>0.1222787766187083</v>
      </c>
      <c r="AI17" s="20">
        <v>4.9248391236066238E-2</v>
      </c>
      <c r="AJ17" s="20">
        <v>0.1818347462240178</v>
      </c>
      <c r="AK17" s="20">
        <v>7.6609660112749528E-2</v>
      </c>
      <c r="AL17" s="20">
        <v>5.8244532091047532E-2</v>
      </c>
      <c r="AM17" s="20">
        <v>2.3666062220519049E-2</v>
      </c>
      <c r="AN17" s="20">
        <v>7.0627824172725368E-2</v>
      </c>
      <c r="AO17" s="20">
        <v>0</v>
      </c>
      <c r="AP17" s="20">
        <v>5.9697086105640153E-2</v>
      </c>
      <c r="AQ17" s="20">
        <v>4.1078236991632398E-2</v>
      </c>
      <c r="AS17" s="20">
        <v>7.4247712560723045E-2</v>
      </c>
      <c r="AT17" s="20">
        <v>7.7327854136103602E-2</v>
      </c>
    </row>
    <row r="18" spans="2:46" ht="19" customHeight="1" x14ac:dyDescent="0.35">
      <c r="B18" s="22" t="s">
        <v>195</v>
      </c>
      <c r="C18" s="20">
        <v>5.1629569302563363E-2</v>
      </c>
      <c r="D18" s="20">
        <v>4.7563434613581798E-2</v>
      </c>
      <c r="E18" s="20">
        <v>8.5124851059233841E-2</v>
      </c>
      <c r="F18" s="20">
        <v>4.769930555895379E-2</v>
      </c>
      <c r="G18" s="20">
        <v>5.1289186709908223E-2</v>
      </c>
      <c r="H18" s="20">
        <v>4.1765218602873223E-2</v>
      </c>
      <c r="I18" s="20">
        <v>3.7289014382996179E-2</v>
      </c>
      <c r="K18" s="20">
        <v>5.6312883697462963E-2</v>
      </c>
      <c r="L18" s="20">
        <v>4.7266353954292351E-2</v>
      </c>
      <c r="N18" s="20">
        <v>4.0478198803200291E-2</v>
      </c>
      <c r="O18" s="20">
        <v>2.8470686391776589E-2</v>
      </c>
      <c r="P18" s="20">
        <v>4.2905825676931027E-2</v>
      </c>
      <c r="Q18" s="20">
        <v>7.8428894219844947E-2</v>
      </c>
      <c r="R18" s="20">
        <v>8.6941088109066422E-2</v>
      </c>
      <c r="S18" s="20">
        <v>3.045947960671572E-2</v>
      </c>
      <c r="T18" s="20">
        <v>2.7280085657205789E-2</v>
      </c>
      <c r="U18" s="20">
        <v>4.7587226644512148E-2</v>
      </c>
      <c r="V18" s="20">
        <v>6.5571696723362272E-2</v>
      </c>
      <c r="W18" s="20">
        <v>5.3327861645384951E-2</v>
      </c>
      <c r="X18" s="20">
        <v>5.455421859061222E-2</v>
      </c>
      <c r="Y18" s="20">
        <v>3.5377647139222687E-2</v>
      </c>
      <c r="AA18" s="20">
        <v>7.9467548101513991E-2</v>
      </c>
      <c r="AB18" s="20">
        <v>5.2290677792136538E-2</v>
      </c>
      <c r="AC18" s="20">
        <v>4.8725855563161717E-2</v>
      </c>
      <c r="AD18" s="20">
        <v>2.3803840487932031E-2</v>
      </c>
      <c r="AF18" s="20">
        <v>4.794473903681408E-2</v>
      </c>
      <c r="AG18" s="20">
        <v>6.6996877346053973E-2</v>
      </c>
      <c r="AI18" s="20">
        <v>2.170881708079379E-2</v>
      </c>
      <c r="AJ18" s="20">
        <v>0.17051911293851549</v>
      </c>
      <c r="AK18" s="20">
        <v>4.8516975327413871E-2</v>
      </c>
      <c r="AL18" s="20">
        <v>1.949838367782793E-2</v>
      </c>
      <c r="AM18" s="20">
        <v>5.9164018244005044E-3</v>
      </c>
      <c r="AN18" s="20">
        <v>3.1270535534453602E-2</v>
      </c>
      <c r="AO18" s="20">
        <v>6.2014886983415337E-3</v>
      </c>
      <c r="AP18" s="20">
        <v>6.1536648915876818E-3</v>
      </c>
      <c r="AQ18" s="20">
        <v>1.1762837453745919E-2</v>
      </c>
      <c r="AS18" s="20">
        <v>5.3523825248467882E-2</v>
      </c>
      <c r="AT18" s="20">
        <v>1.583344475249621E-2</v>
      </c>
    </row>
    <row r="19" spans="2:46" ht="46" customHeight="1" x14ac:dyDescent="0.35">
      <c r="B19" s="22" t="s">
        <v>202</v>
      </c>
      <c r="C19" s="20">
        <v>0.12120488469574039</v>
      </c>
      <c r="D19" s="20">
        <v>7.2656534193519889E-2</v>
      </c>
      <c r="E19" s="20">
        <v>0.1659983511156545</v>
      </c>
      <c r="F19" s="20">
        <v>0.1233204202274822</v>
      </c>
      <c r="G19" s="20">
        <v>0.13362276867562331</v>
      </c>
      <c r="H19" s="20">
        <v>0.141567042474671</v>
      </c>
      <c r="I19" s="20">
        <v>9.1859297305217052E-2</v>
      </c>
      <c r="K19" s="20">
        <v>0.1245802904017573</v>
      </c>
      <c r="L19" s="20">
        <v>0.1184013272364956</v>
      </c>
      <c r="N19" s="20">
        <v>8.7958323797340587E-2</v>
      </c>
      <c r="O19" s="20">
        <v>2.8393239173553009E-2</v>
      </c>
      <c r="P19" s="20">
        <v>8.0588485367808965E-2</v>
      </c>
      <c r="Q19" s="20">
        <v>8.5672386265501943E-2</v>
      </c>
      <c r="R19" s="20">
        <v>0.18568671095426931</v>
      </c>
      <c r="S19" s="20">
        <v>0.12972868712464811</v>
      </c>
      <c r="T19" s="20">
        <v>0.15493237255815939</v>
      </c>
      <c r="U19" s="20">
        <v>0.12550947480279159</v>
      </c>
      <c r="V19" s="20">
        <v>0.15130395840578861</v>
      </c>
      <c r="W19" s="20">
        <v>9.1157281325449854E-2</v>
      </c>
      <c r="X19" s="20">
        <v>0.10767471909171999</v>
      </c>
      <c r="Y19" s="20">
        <v>0.1151026637528912</v>
      </c>
      <c r="AA19" s="20">
        <v>0.1525107266235991</v>
      </c>
      <c r="AB19" s="20">
        <v>0.12720907866982359</v>
      </c>
      <c r="AC19" s="20">
        <v>0.1131837886384887</v>
      </c>
      <c r="AD19" s="20">
        <v>8.7505978441023965E-2</v>
      </c>
      <c r="AF19" s="20">
        <v>0.1071768133522802</v>
      </c>
      <c r="AG19" s="20">
        <v>0.175963023642392</v>
      </c>
      <c r="AI19" s="20">
        <v>2.590562707263044E-2</v>
      </c>
      <c r="AJ19" s="20">
        <v>0.45110226199032533</v>
      </c>
      <c r="AK19" s="20">
        <v>2.7644888623894331E-2</v>
      </c>
      <c r="AL19" s="20">
        <v>2.405053483113408E-2</v>
      </c>
      <c r="AM19" s="20">
        <v>1.3862572488441201E-2</v>
      </c>
      <c r="AN19" s="20">
        <v>7.0174405661600631E-2</v>
      </c>
      <c r="AO19" s="20">
        <v>0</v>
      </c>
      <c r="AP19" s="20">
        <v>2.9580543882940881E-2</v>
      </c>
      <c r="AQ19" s="20">
        <v>1.369782975261029E-2</v>
      </c>
      <c r="AS19" s="20">
        <v>0.12558458917608131</v>
      </c>
      <c r="AT19" s="20">
        <v>3.8440753792665691E-2</v>
      </c>
    </row>
    <row r="21" spans="2:46" x14ac:dyDescent="0.35">
      <c r="B21" t="s">
        <v>409</v>
      </c>
    </row>
    <row r="22" spans="2:46" x14ac:dyDescent="0.35">
      <c r="B22" t="s">
        <v>9</v>
      </c>
    </row>
    <row r="24" spans="2:46" x14ac:dyDescent="0.35">
      <c r="B24"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V2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46" customHeight="1" x14ac:dyDescent="0.35">
      <c r="B9" s="22" t="s">
        <v>201</v>
      </c>
      <c r="C9" s="20">
        <v>0.30584502655542622</v>
      </c>
      <c r="D9" s="20">
        <v>0.25127526808119222</v>
      </c>
      <c r="E9" s="20">
        <v>0.20741791265271481</v>
      </c>
      <c r="F9" s="20">
        <v>0.32762564876745942</v>
      </c>
      <c r="G9" s="20">
        <v>0.35756296327918369</v>
      </c>
      <c r="H9" s="20">
        <v>0.35066220638267442</v>
      </c>
      <c r="I9" s="20">
        <v>0.33232315564344428</v>
      </c>
      <c r="K9" s="20">
        <v>0.30173457465013209</v>
      </c>
      <c r="L9" s="20">
        <v>0.30907065811268403</v>
      </c>
      <c r="N9" s="20">
        <v>0.43847983935118262</v>
      </c>
      <c r="O9" s="20">
        <v>0.33276430644508548</v>
      </c>
      <c r="P9" s="20">
        <v>0.37570526956864742</v>
      </c>
      <c r="Q9" s="20">
        <v>0.29296365282640408</v>
      </c>
      <c r="R9" s="20">
        <v>0.30905019012081791</v>
      </c>
      <c r="S9" s="20">
        <v>0.32100882809254061</v>
      </c>
      <c r="T9" s="20">
        <v>0.30352444174525328</v>
      </c>
      <c r="U9" s="20">
        <v>0.28939415258843493</v>
      </c>
      <c r="V9" s="20">
        <v>0.20274891136712439</v>
      </c>
      <c r="W9" s="20">
        <v>0.29861911247185641</v>
      </c>
      <c r="X9" s="20">
        <v>0.30383708603342913</v>
      </c>
      <c r="Y9" s="20">
        <v>0.30463046829381352</v>
      </c>
      <c r="AA9" s="20">
        <v>0.2271464929983289</v>
      </c>
      <c r="AB9" s="20">
        <v>0.34241173314415968</v>
      </c>
      <c r="AC9" s="20">
        <v>0.30164979907794859</v>
      </c>
      <c r="AD9" s="20">
        <v>0.35513330303097168</v>
      </c>
      <c r="AF9" s="20">
        <v>0.33385875026242828</v>
      </c>
      <c r="AG9" s="20">
        <v>0.1967529289891683</v>
      </c>
      <c r="AI9" s="20">
        <v>9.4333455819706757E-3</v>
      </c>
      <c r="AJ9" s="20">
        <v>0.35527149585848261</v>
      </c>
      <c r="AK9" s="20">
        <v>0.37352330679073259</v>
      </c>
      <c r="AL9" s="20">
        <v>0.40130727054878018</v>
      </c>
      <c r="AM9" s="20">
        <v>0.25065954721155032</v>
      </c>
      <c r="AN9" s="20">
        <v>0.48487881473644429</v>
      </c>
      <c r="AO9" s="20">
        <v>0.6740417314504864</v>
      </c>
      <c r="AP9" s="20">
        <v>0.22571946158952341</v>
      </c>
      <c r="AQ9" s="20">
        <v>0.33534026010579121</v>
      </c>
      <c r="AS9" s="20">
        <v>0.30483923972898258</v>
      </c>
      <c r="AT9" s="20">
        <v>0.32485157664071751</v>
      </c>
    </row>
    <row r="10" spans="2:48" ht="19" customHeight="1" x14ac:dyDescent="0.35">
      <c r="B10" s="22" t="s">
        <v>187</v>
      </c>
      <c r="C10" s="20">
        <v>6.139458805239989E-2</v>
      </c>
      <c r="D10" s="20">
        <v>4.4605874370019977E-2</v>
      </c>
      <c r="E10" s="20">
        <v>5.0145399445275983E-2</v>
      </c>
      <c r="F10" s="20">
        <v>6.0732127094081732E-2</v>
      </c>
      <c r="G10" s="20">
        <v>7.0164542491177401E-2</v>
      </c>
      <c r="H10" s="20">
        <v>9.9935984266638633E-2</v>
      </c>
      <c r="I10" s="20">
        <v>4.9299251029184837E-2</v>
      </c>
      <c r="K10" s="20">
        <v>6.0830344370303373E-2</v>
      </c>
      <c r="L10" s="20">
        <v>6.2194885853160728E-2</v>
      </c>
      <c r="N10" s="20">
        <v>4.9017820532881499E-2</v>
      </c>
      <c r="O10" s="20">
        <v>8.0212116338999134E-2</v>
      </c>
      <c r="P10" s="20">
        <v>7.3548025087056254E-2</v>
      </c>
      <c r="Q10" s="20">
        <v>7.8330881262133112E-2</v>
      </c>
      <c r="R10" s="20">
        <v>6.1393449575535657E-2</v>
      </c>
      <c r="S10" s="20">
        <v>2.3358848579561709E-2</v>
      </c>
      <c r="T10" s="20">
        <v>9.3733188964600408E-2</v>
      </c>
      <c r="U10" s="20">
        <v>5.8143612744825282E-2</v>
      </c>
      <c r="V10" s="20">
        <v>6.1299998633460438E-2</v>
      </c>
      <c r="W10" s="20">
        <v>7.650896159352899E-2</v>
      </c>
      <c r="X10" s="20">
        <v>6.1241974886810019E-2</v>
      </c>
      <c r="Y10" s="20">
        <v>4.3605524896386659E-2</v>
      </c>
      <c r="AA10" s="20">
        <v>5.6092860844504829E-2</v>
      </c>
      <c r="AB10" s="20">
        <v>6.1051804583370159E-2</v>
      </c>
      <c r="AC10" s="20">
        <v>5.0715626220488752E-2</v>
      </c>
      <c r="AD10" s="20">
        <v>7.6455047461289852E-2</v>
      </c>
      <c r="AF10" s="20">
        <v>6.5621757444909848E-2</v>
      </c>
      <c r="AG10" s="20">
        <v>4.6228493982809413E-2</v>
      </c>
      <c r="AI10" s="20">
        <v>6.8761207214857231E-3</v>
      </c>
      <c r="AJ10" s="20">
        <v>6.9028337636752535E-2</v>
      </c>
      <c r="AK10" s="20">
        <v>0.1062340730179344</v>
      </c>
      <c r="AL10" s="20">
        <v>6.13220593099911E-2</v>
      </c>
      <c r="AM10" s="20">
        <v>6.950249692873188E-2</v>
      </c>
      <c r="AN10" s="20">
        <v>1.7651925674987679E-2</v>
      </c>
      <c r="AO10" s="20">
        <v>7.1359621752646235E-2</v>
      </c>
      <c r="AP10" s="20">
        <v>7.4072159263978352E-2</v>
      </c>
      <c r="AQ10" s="20">
        <v>6.9623045067895989E-2</v>
      </c>
      <c r="AS10" s="20">
        <v>6.2216325824719247E-2</v>
      </c>
      <c r="AT10" s="20">
        <v>4.5866048886911183E-2</v>
      </c>
    </row>
    <row r="11" spans="2:48" ht="19" customHeight="1" x14ac:dyDescent="0.35">
      <c r="B11" s="22" t="s">
        <v>188</v>
      </c>
      <c r="C11" s="20">
        <v>6.0505170273854617E-2</v>
      </c>
      <c r="D11" s="20">
        <v>8.5753025331428645E-2</v>
      </c>
      <c r="E11" s="20">
        <v>5.0616193189711438E-2</v>
      </c>
      <c r="F11" s="20">
        <v>5.2999706673063952E-2</v>
      </c>
      <c r="G11" s="20">
        <v>6.8847658561465547E-2</v>
      </c>
      <c r="H11" s="20">
        <v>7.374800725177677E-2</v>
      </c>
      <c r="I11" s="20">
        <v>4.2147456272997222E-2</v>
      </c>
      <c r="K11" s="20">
        <v>6.6403938525204473E-2</v>
      </c>
      <c r="L11" s="20">
        <v>5.4991202608632481E-2</v>
      </c>
      <c r="N11" s="20">
        <v>9.8014068545877769E-2</v>
      </c>
      <c r="O11" s="20">
        <v>8.4609391141449095E-2</v>
      </c>
      <c r="P11" s="20">
        <v>4.2854098506775427E-2</v>
      </c>
      <c r="Q11" s="20">
        <v>7.1368471138361866E-2</v>
      </c>
      <c r="R11" s="20">
        <v>5.2198916972809213E-2</v>
      </c>
      <c r="S11" s="20">
        <v>7.503479171275762E-2</v>
      </c>
      <c r="T11" s="20">
        <v>5.5522304420552837E-2</v>
      </c>
      <c r="U11" s="20">
        <v>6.4187972282134798E-2</v>
      </c>
      <c r="V11" s="20">
        <v>6.4565621902515191E-2</v>
      </c>
      <c r="W11" s="20">
        <v>5.3415000291404391E-2</v>
      </c>
      <c r="X11" s="20">
        <v>2.3009895014151949E-2</v>
      </c>
      <c r="Y11" s="20">
        <v>5.464306840002784E-2</v>
      </c>
      <c r="AA11" s="20">
        <v>5.8951883899248637E-2</v>
      </c>
      <c r="AB11" s="20">
        <v>6.9652127000312147E-2</v>
      </c>
      <c r="AC11" s="20">
        <v>5.9320661167801818E-2</v>
      </c>
      <c r="AD11" s="20">
        <v>5.4105375998070117E-2</v>
      </c>
      <c r="AF11" s="20">
        <v>6.1819760684127728E-2</v>
      </c>
      <c r="AG11" s="20">
        <v>5.4197587740782163E-2</v>
      </c>
      <c r="AI11" s="20">
        <v>6.5319697176438301E-3</v>
      </c>
      <c r="AJ11" s="20">
        <v>6.182384556303637E-2</v>
      </c>
      <c r="AK11" s="20">
        <v>8.794906939933772E-2</v>
      </c>
      <c r="AL11" s="20">
        <v>0.1050785399028791</v>
      </c>
      <c r="AM11" s="20">
        <v>5.3278470781713161E-2</v>
      </c>
      <c r="AN11" s="20">
        <v>0.1262184112644511</v>
      </c>
      <c r="AO11" s="20">
        <v>5.3283789286140207E-2</v>
      </c>
      <c r="AP11" s="20">
        <v>7.2052569011167911E-2</v>
      </c>
      <c r="AQ11" s="20">
        <v>7.0014044618941965E-2</v>
      </c>
      <c r="AS11" s="20">
        <v>6.2426430261647112E-2</v>
      </c>
      <c r="AT11" s="20">
        <v>2.4198745070453651E-2</v>
      </c>
    </row>
    <row r="12" spans="2:48" ht="19" customHeight="1" x14ac:dyDescent="0.35">
      <c r="B12" s="22" t="s">
        <v>189</v>
      </c>
      <c r="C12" s="20">
        <v>5.8321858060708109E-2</v>
      </c>
      <c r="D12" s="20">
        <v>9.2785179097802178E-2</v>
      </c>
      <c r="E12" s="20">
        <v>9.3126835037400324E-2</v>
      </c>
      <c r="F12" s="20">
        <v>4.390837510615285E-2</v>
      </c>
      <c r="G12" s="20">
        <v>4.0188629326692163E-2</v>
      </c>
      <c r="H12" s="20">
        <v>4.5268099289048701E-2</v>
      </c>
      <c r="I12" s="20">
        <v>4.2302608442594009E-2</v>
      </c>
      <c r="K12" s="20">
        <v>5.2020080310122931E-2</v>
      </c>
      <c r="L12" s="20">
        <v>6.371710729711548E-2</v>
      </c>
      <c r="N12" s="20">
        <v>4.2168284925317427E-2</v>
      </c>
      <c r="O12" s="20">
        <v>7.3513426005223134E-2</v>
      </c>
      <c r="P12" s="20">
        <v>5.4151852846682863E-2</v>
      </c>
      <c r="Q12" s="20">
        <v>9.259091520196179E-2</v>
      </c>
      <c r="R12" s="20">
        <v>6.2361970685720823E-2</v>
      </c>
      <c r="S12" s="20">
        <v>7.1993039434483319E-2</v>
      </c>
      <c r="T12" s="20">
        <v>5.5413374884006238E-2</v>
      </c>
      <c r="U12" s="20">
        <v>5.0484722119920812E-2</v>
      </c>
      <c r="V12" s="20">
        <v>4.4922844666166029E-2</v>
      </c>
      <c r="W12" s="20">
        <v>4.7883782099961768E-2</v>
      </c>
      <c r="X12" s="20">
        <v>7.7054369729175509E-2</v>
      </c>
      <c r="Y12" s="20">
        <v>6.8844381759735118E-2</v>
      </c>
      <c r="AA12" s="20">
        <v>4.744934351926753E-2</v>
      </c>
      <c r="AB12" s="20">
        <v>4.6329985548449207E-2</v>
      </c>
      <c r="AC12" s="20">
        <v>5.7536104108242003E-2</v>
      </c>
      <c r="AD12" s="20">
        <v>8.3603175872062993E-2</v>
      </c>
      <c r="AF12" s="20">
        <v>5.3348189762447089E-2</v>
      </c>
      <c r="AG12" s="20">
        <v>7.8832084060422788E-2</v>
      </c>
      <c r="AI12" s="20">
        <v>6.0632428712025978E-3</v>
      </c>
      <c r="AJ12" s="20">
        <v>5.6236045169398063E-2</v>
      </c>
      <c r="AK12" s="20">
        <v>6.4308648318955955E-2</v>
      </c>
      <c r="AL12" s="20">
        <v>9.5718570956539489E-2</v>
      </c>
      <c r="AM12" s="20">
        <v>6.7354127324733282E-2</v>
      </c>
      <c r="AN12" s="20">
        <v>8.6404587933414906E-2</v>
      </c>
      <c r="AO12" s="20">
        <v>4.6851116039063417E-2</v>
      </c>
      <c r="AP12" s="20">
        <v>5.3457820555708399E-2</v>
      </c>
      <c r="AQ12" s="20">
        <v>9.666823795616937E-2</v>
      </c>
      <c r="AS12" s="20">
        <v>5.8493449770205541E-2</v>
      </c>
      <c r="AT12" s="20">
        <v>5.5079256015187858E-2</v>
      </c>
    </row>
    <row r="13" spans="2:48" ht="19" customHeight="1" x14ac:dyDescent="0.35">
      <c r="B13" s="22" t="s">
        <v>190</v>
      </c>
      <c r="C13" s="20">
        <v>6.4168890803597833E-2</v>
      </c>
      <c r="D13" s="20">
        <v>0.1096608844399439</v>
      </c>
      <c r="E13" s="20">
        <v>9.0699862709304163E-2</v>
      </c>
      <c r="F13" s="20">
        <v>6.7377411106943633E-2</v>
      </c>
      <c r="G13" s="20">
        <v>6.9002608978975297E-2</v>
      </c>
      <c r="H13" s="20">
        <v>3.9590200376710592E-2</v>
      </c>
      <c r="I13" s="20">
        <v>2.230181627758444E-2</v>
      </c>
      <c r="K13" s="20">
        <v>6.5035670352573724E-2</v>
      </c>
      <c r="L13" s="20">
        <v>6.3583168170887258E-2</v>
      </c>
      <c r="N13" s="20">
        <v>4.0445274410185472E-2</v>
      </c>
      <c r="O13" s="20">
        <v>2.9904287430572302E-2</v>
      </c>
      <c r="P13" s="20">
        <v>5.4172652065641043E-2</v>
      </c>
      <c r="Q13" s="20">
        <v>6.6719001264904626E-2</v>
      </c>
      <c r="R13" s="20">
        <v>6.2553941055879539E-2</v>
      </c>
      <c r="S13" s="20">
        <v>8.1315192865030098E-2</v>
      </c>
      <c r="T13" s="20">
        <v>6.0306471155996098E-2</v>
      </c>
      <c r="U13" s="20">
        <v>6.2346391884087589E-2</v>
      </c>
      <c r="V13" s="20">
        <v>8.7652589594932592E-2</v>
      </c>
      <c r="W13" s="20">
        <v>6.4039426243220912E-2</v>
      </c>
      <c r="X13" s="20">
        <v>4.0641166410797173E-2</v>
      </c>
      <c r="Y13" s="20">
        <v>7.9719878480097983E-2</v>
      </c>
      <c r="AA13" s="20">
        <v>5.6492581074302523E-2</v>
      </c>
      <c r="AB13" s="20">
        <v>4.7849799722568163E-2</v>
      </c>
      <c r="AC13" s="20">
        <v>6.3458972039338424E-2</v>
      </c>
      <c r="AD13" s="20">
        <v>8.9677718089809025E-2</v>
      </c>
      <c r="AF13" s="20">
        <v>5.3060774841515258E-2</v>
      </c>
      <c r="AG13" s="20">
        <v>0.1065057145755941</v>
      </c>
      <c r="AI13" s="20">
        <v>1.334722559402998E-2</v>
      </c>
      <c r="AJ13" s="20">
        <v>7.4311303040846072E-2</v>
      </c>
      <c r="AK13" s="20">
        <v>6.2412259285601207E-2</v>
      </c>
      <c r="AL13" s="20">
        <v>0.11720032811181361</v>
      </c>
      <c r="AM13" s="20">
        <v>8.1547183637234705E-2</v>
      </c>
      <c r="AN13" s="20">
        <v>0</v>
      </c>
      <c r="AO13" s="20">
        <v>4.9948785125847578E-2</v>
      </c>
      <c r="AP13" s="20">
        <v>4.3006277464253347E-2</v>
      </c>
      <c r="AQ13" s="20">
        <v>7.6761726760712801E-2</v>
      </c>
      <c r="AS13" s="20">
        <v>6.1831771711001723E-2</v>
      </c>
      <c r="AT13" s="20">
        <v>0.1083338867260271</v>
      </c>
    </row>
    <row r="14" spans="2:48" ht="19" customHeight="1" x14ac:dyDescent="0.35">
      <c r="B14" s="22" t="s">
        <v>191</v>
      </c>
      <c r="C14" s="20">
        <v>0.1054740648104702</v>
      </c>
      <c r="D14" s="20">
        <v>0.12642200097341899</v>
      </c>
      <c r="E14" s="20">
        <v>0.11797678355073039</v>
      </c>
      <c r="F14" s="20">
        <v>0.1282858011255987</v>
      </c>
      <c r="G14" s="20">
        <v>0.1133150990729439</v>
      </c>
      <c r="H14" s="20">
        <v>7.9593686684851117E-2</v>
      </c>
      <c r="I14" s="20">
        <v>7.3841570213205532E-2</v>
      </c>
      <c r="K14" s="20">
        <v>0.1016466156894875</v>
      </c>
      <c r="L14" s="20">
        <v>0.10963967118396351</v>
      </c>
      <c r="N14" s="20">
        <v>0.10361661979964951</v>
      </c>
      <c r="O14" s="20">
        <v>7.5558625061264775E-2</v>
      </c>
      <c r="P14" s="20">
        <v>0.14051235445657581</v>
      </c>
      <c r="Q14" s="20">
        <v>9.8905987965109507E-2</v>
      </c>
      <c r="R14" s="20">
        <v>0.1113525116137332</v>
      </c>
      <c r="S14" s="20">
        <v>0.13448305956412809</v>
      </c>
      <c r="T14" s="20">
        <v>0.1021558888851791</v>
      </c>
      <c r="U14" s="20">
        <v>9.0623416580542682E-2</v>
      </c>
      <c r="V14" s="20">
        <v>9.6160883905351907E-2</v>
      </c>
      <c r="W14" s="20">
        <v>9.9447564502308253E-2</v>
      </c>
      <c r="X14" s="20">
        <v>7.317904590172046E-2</v>
      </c>
      <c r="Y14" s="20">
        <v>0.13691882498104971</v>
      </c>
      <c r="AA14" s="20">
        <v>0.113071179555696</v>
      </c>
      <c r="AB14" s="20">
        <v>0.10650652243201281</v>
      </c>
      <c r="AC14" s="20">
        <v>0.11558492896928491</v>
      </c>
      <c r="AD14" s="20">
        <v>8.7235456871992148E-2</v>
      </c>
      <c r="AF14" s="20">
        <v>0.1000134602479493</v>
      </c>
      <c r="AG14" s="20">
        <v>0.12612945630817951</v>
      </c>
      <c r="AI14" s="20">
        <v>2.116313640617537E-2</v>
      </c>
      <c r="AJ14" s="20">
        <v>0.1090361072571098</v>
      </c>
      <c r="AK14" s="20">
        <v>8.6651292708727512E-2</v>
      </c>
      <c r="AL14" s="20">
        <v>0.1072019661825066</v>
      </c>
      <c r="AM14" s="20">
        <v>0.1116512641745768</v>
      </c>
      <c r="AN14" s="20">
        <v>0.1330556768231321</v>
      </c>
      <c r="AO14" s="20">
        <v>5.0433709488225037E-2</v>
      </c>
      <c r="AP14" s="20">
        <v>0.265412483771025</v>
      </c>
      <c r="AQ14" s="20">
        <v>0.1118776013658795</v>
      </c>
      <c r="AS14" s="20">
        <v>0.1058667722705228</v>
      </c>
      <c r="AT14" s="20">
        <v>9.8052995243723531E-2</v>
      </c>
    </row>
    <row r="15" spans="2:48" ht="19" customHeight="1" x14ac:dyDescent="0.35">
      <c r="B15" s="22" t="s">
        <v>192</v>
      </c>
      <c r="C15" s="20">
        <v>7.1930416388400337E-2</v>
      </c>
      <c r="D15" s="20">
        <v>9.2670803805902757E-2</v>
      </c>
      <c r="E15" s="20">
        <v>8.3329170718552309E-2</v>
      </c>
      <c r="F15" s="20">
        <v>8.2728525256349203E-2</v>
      </c>
      <c r="G15" s="20">
        <v>5.630474980990486E-2</v>
      </c>
      <c r="H15" s="20">
        <v>5.2468036899221589E-2</v>
      </c>
      <c r="I15" s="20">
        <v>6.5799151261786301E-2</v>
      </c>
      <c r="K15" s="20">
        <v>8.0185877783307269E-2</v>
      </c>
      <c r="L15" s="20">
        <v>6.3125156005814906E-2</v>
      </c>
      <c r="N15" s="20">
        <v>5.8117333779578603E-2</v>
      </c>
      <c r="O15" s="20">
        <v>9.9077579994625284E-2</v>
      </c>
      <c r="P15" s="20">
        <v>6.5482501767433157E-2</v>
      </c>
      <c r="Q15" s="20">
        <v>5.2997789201259707E-2</v>
      </c>
      <c r="R15" s="20">
        <v>4.1409763719626923E-2</v>
      </c>
      <c r="S15" s="20">
        <v>5.6223524852123077E-2</v>
      </c>
      <c r="T15" s="20">
        <v>0.1305091880503316</v>
      </c>
      <c r="U15" s="20">
        <v>7.9784330198613945E-2</v>
      </c>
      <c r="V15" s="20">
        <v>0.108675709416889</v>
      </c>
      <c r="W15" s="20">
        <v>4.3322165167697102E-2</v>
      </c>
      <c r="X15" s="20">
        <v>7.6413651116268286E-2</v>
      </c>
      <c r="Y15" s="20">
        <v>6.6837759698499158E-2</v>
      </c>
      <c r="AA15" s="20">
        <v>7.2367324453459073E-2</v>
      </c>
      <c r="AB15" s="20">
        <v>5.5669416412141681E-2</v>
      </c>
      <c r="AC15" s="20">
        <v>8.1188195643038974E-2</v>
      </c>
      <c r="AD15" s="20">
        <v>8.0695150769488022E-2</v>
      </c>
      <c r="AF15" s="20">
        <v>6.830456902274526E-2</v>
      </c>
      <c r="AG15" s="20">
        <v>8.5121571058780265E-2</v>
      </c>
      <c r="AI15" s="20">
        <v>2.4190312652813909E-2</v>
      </c>
      <c r="AJ15" s="20">
        <v>8.7586831564262765E-2</v>
      </c>
      <c r="AK15" s="20">
        <v>8.6914441115332128E-2</v>
      </c>
      <c r="AL15" s="20">
        <v>4.6638310507027728E-2</v>
      </c>
      <c r="AM15" s="20">
        <v>9.1459494540357691E-2</v>
      </c>
      <c r="AN15" s="20">
        <v>6.6922079758591324E-2</v>
      </c>
      <c r="AO15" s="20">
        <v>3.6772657031717053E-2</v>
      </c>
      <c r="AP15" s="20">
        <v>9.3852793732643894E-2</v>
      </c>
      <c r="AQ15" s="20">
        <v>8.932777708866492E-2</v>
      </c>
      <c r="AS15" s="20">
        <v>7.1477728876015251E-2</v>
      </c>
      <c r="AT15" s="20">
        <v>8.0484940717929943E-2</v>
      </c>
    </row>
    <row r="16" spans="2:48" ht="19" customHeight="1" x14ac:dyDescent="0.35">
      <c r="B16" s="22" t="s">
        <v>193</v>
      </c>
      <c r="C16" s="20">
        <v>7.1936863622249131E-2</v>
      </c>
      <c r="D16" s="20">
        <v>7.3207830700274701E-2</v>
      </c>
      <c r="E16" s="20">
        <v>8.5183848267056092E-2</v>
      </c>
      <c r="F16" s="20">
        <v>7.2433651142160702E-2</v>
      </c>
      <c r="G16" s="20">
        <v>5.1512540702976548E-2</v>
      </c>
      <c r="H16" s="20">
        <v>7.3857094343306576E-2</v>
      </c>
      <c r="I16" s="20">
        <v>7.5212702444155455E-2</v>
      </c>
      <c r="K16" s="20">
        <v>7.2084462953519696E-2</v>
      </c>
      <c r="L16" s="20">
        <v>7.2084917080110028E-2</v>
      </c>
      <c r="N16" s="20">
        <v>4.4672308551150702E-2</v>
      </c>
      <c r="O16" s="20">
        <v>5.6655558618274877E-2</v>
      </c>
      <c r="P16" s="20">
        <v>7.447695939300486E-2</v>
      </c>
      <c r="Q16" s="20">
        <v>0.1127185643068449</v>
      </c>
      <c r="R16" s="20">
        <v>7.7886376728314555E-2</v>
      </c>
      <c r="S16" s="20">
        <v>4.7771561335698147E-2</v>
      </c>
      <c r="T16" s="20">
        <v>7.2289667862870083E-2</v>
      </c>
      <c r="U16" s="20">
        <v>6.5908687407855618E-2</v>
      </c>
      <c r="V16" s="20">
        <v>7.0596641999210133E-2</v>
      </c>
      <c r="W16" s="20">
        <v>7.9022209318807546E-2</v>
      </c>
      <c r="X16" s="20">
        <v>0.11712050356623011</v>
      </c>
      <c r="Y16" s="20">
        <v>5.6505483280351237E-2</v>
      </c>
      <c r="AA16" s="20">
        <v>7.6036639867370692E-2</v>
      </c>
      <c r="AB16" s="20">
        <v>8.3585602445874305E-2</v>
      </c>
      <c r="AC16" s="20">
        <v>7.4030279707934826E-2</v>
      </c>
      <c r="AD16" s="20">
        <v>5.3114437555731371E-2</v>
      </c>
      <c r="AF16" s="20">
        <v>6.9368019731268799E-2</v>
      </c>
      <c r="AG16" s="20">
        <v>8.1177614188421773E-2</v>
      </c>
      <c r="AI16" s="20">
        <v>8.3290607402728645E-2</v>
      </c>
      <c r="AJ16" s="20">
        <v>8.5203443665011327E-2</v>
      </c>
      <c r="AK16" s="20">
        <v>6.4930448707578733E-2</v>
      </c>
      <c r="AL16" s="20">
        <v>2.3385731922014999E-2</v>
      </c>
      <c r="AM16" s="20">
        <v>0.1090166251626498</v>
      </c>
      <c r="AN16" s="20">
        <v>1.7226347858109389E-2</v>
      </c>
      <c r="AO16" s="20">
        <v>5.2588090294273448E-3</v>
      </c>
      <c r="AP16" s="20">
        <v>6.8412205883799343E-2</v>
      </c>
      <c r="AQ16" s="20">
        <v>5.9743911492916663E-2</v>
      </c>
      <c r="AS16" s="20">
        <v>7.0311342950499858E-2</v>
      </c>
      <c r="AT16" s="20">
        <v>0.1026546452137231</v>
      </c>
    </row>
    <row r="17" spans="2:46" ht="19" customHeight="1" x14ac:dyDescent="0.35">
      <c r="B17" s="22" t="s">
        <v>194</v>
      </c>
      <c r="C17" s="20">
        <v>6.805044858412021E-2</v>
      </c>
      <c r="D17" s="20">
        <v>5.3446532276354188E-2</v>
      </c>
      <c r="E17" s="20">
        <v>0.1008524399371251</v>
      </c>
      <c r="F17" s="20">
        <v>6.0676643496723873E-2</v>
      </c>
      <c r="G17" s="20">
        <v>5.9293261564512492E-2</v>
      </c>
      <c r="H17" s="20">
        <v>5.5033541196777648E-2</v>
      </c>
      <c r="I17" s="20">
        <v>7.3025968289542512E-2</v>
      </c>
      <c r="K17" s="20">
        <v>6.8402053068704977E-2</v>
      </c>
      <c r="L17" s="20">
        <v>6.7983521332995928E-2</v>
      </c>
      <c r="N17" s="20">
        <v>3.90262134758773E-2</v>
      </c>
      <c r="O17" s="20">
        <v>8.280879431072706E-2</v>
      </c>
      <c r="P17" s="20">
        <v>4.5753673141788763E-2</v>
      </c>
      <c r="Q17" s="20">
        <v>3.5204607957487921E-2</v>
      </c>
      <c r="R17" s="20">
        <v>8.3565882329200161E-2</v>
      </c>
      <c r="S17" s="20">
        <v>3.8750917263929978E-2</v>
      </c>
      <c r="T17" s="20">
        <v>7.0741978801872996E-2</v>
      </c>
      <c r="U17" s="20">
        <v>9.247851587562797E-2</v>
      </c>
      <c r="V17" s="20">
        <v>7.8071211421208236E-2</v>
      </c>
      <c r="W17" s="20">
        <v>7.44666450251395E-2</v>
      </c>
      <c r="X17" s="20">
        <v>8.3132729061525204E-2</v>
      </c>
      <c r="Y17" s="20">
        <v>6.1512728738555879E-2</v>
      </c>
      <c r="AA17" s="20">
        <v>9.0293685103260343E-2</v>
      </c>
      <c r="AB17" s="20">
        <v>7.4822122349516934E-2</v>
      </c>
      <c r="AC17" s="20">
        <v>5.6039458600378643E-2</v>
      </c>
      <c r="AD17" s="20">
        <v>4.8032570509582199E-2</v>
      </c>
      <c r="AF17" s="20">
        <v>6.1198495457046767E-2</v>
      </c>
      <c r="AG17" s="20">
        <v>9.3993608052819463E-2</v>
      </c>
      <c r="AI17" s="20">
        <v>0.1749924281770765</v>
      </c>
      <c r="AJ17" s="20">
        <v>5.9507772241722857E-2</v>
      </c>
      <c r="AK17" s="20">
        <v>3.9394898796247309E-2</v>
      </c>
      <c r="AL17" s="20">
        <v>1.813690285785096E-2</v>
      </c>
      <c r="AM17" s="20">
        <v>8.1329893527109745E-2</v>
      </c>
      <c r="AN17" s="20">
        <v>1.7885573739801309E-2</v>
      </c>
      <c r="AO17" s="20">
        <v>6.2014886983415337E-3</v>
      </c>
      <c r="AP17" s="20">
        <v>5.1391320667273532E-2</v>
      </c>
      <c r="AQ17" s="20">
        <v>4.1756925704901228E-2</v>
      </c>
      <c r="AS17" s="20">
        <v>6.8866541679331095E-2</v>
      </c>
      <c r="AT17" s="20">
        <v>5.2628577984332257E-2</v>
      </c>
    </row>
    <row r="18" spans="2:46" ht="19" customHeight="1" x14ac:dyDescent="0.35">
      <c r="B18" s="22" t="s">
        <v>195</v>
      </c>
      <c r="C18" s="20">
        <v>4.270193216070358E-2</v>
      </c>
      <c r="D18" s="20">
        <v>3.0042338908695641E-2</v>
      </c>
      <c r="E18" s="20">
        <v>3.5289567508428918E-2</v>
      </c>
      <c r="F18" s="20">
        <v>4.256914104368853E-2</v>
      </c>
      <c r="G18" s="20">
        <v>3.5909940334367868E-2</v>
      </c>
      <c r="H18" s="20">
        <v>4.1438035867542612E-2</v>
      </c>
      <c r="I18" s="20">
        <v>6.3603060974515735E-2</v>
      </c>
      <c r="K18" s="20">
        <v>4.4672294535049673E-2</v>
      </c>
      <c r="L18" s="20">
        <v>4.0951453968331823E-2</v>
      </c>
      <c r="N18" s="20">
        <v>2.9159931828021381E-2</v>
      </c>
      <c r="O18" s="20">
        <v>1.301280670291869E-2</v>
      </c>
      <c r="P18" s="20">
        <v>4.5752456980891171E-2</v>
      </c>
      <c r="Q18" s="20">
        <v>1.030212148924776E-2</v>
      </c>
      <c r="R18" s="20">
        <v>2.220782365256058E-2</v>
      </c>
      <c r="S18" s="20">
        <v>4.0577094473085829E-2</v>
      </c>
      <c r="T18" s="20">
        <v>3.116738570602141E-2</v>
      </c>
      <c r="U18" s="20">
        <v>4.7796887676569443E-2</v>
      </c>
      <c r="V18" s="20">
        <v>8.3362698459693615E-2</v>
      </c>
      <c r="W18" s="20">
        <v>4.1640469005089907E-2</v>
      </c>
      <c r="X18" s="20">
        <v>4.3624744510288048E-2</v>
      </c>
      <c r="Y18" s="20">
        <v>4.7121803678785011E-2</v>
      </c>
      <c r="AA18" s="20">
        <v>7.1720976339085113E-2</v>
      </c>
      <c r="AB18" s="20">
        <v>2.7979570189156259E-2</v>
      </c>
      <c r="AC18" s="20">
        <v>4.7350429924063762E-2</v>
      </c>
      <c r="AD18" s="20">
        <v>2.289629321884985E-2</v>
      </c>
      <c r="AF18" s="20">
        <v>4.212596916792416E-2</v>
      </c>
      <c r="AG18" s="20">
        <v>4.5811090069399027E-2</v>
      </c>
      <c r="AI18" s="20">
        <v>0.17128812577901109</v>
      </c>
      <c r="AJ18" s="20">
        <v>1.7072371200030481E-2</v>
      </c>
      <c r="AK18" s="20">
        <v>6.2331420446866178E-3</v>
      </c>
      <c r="AL18" s="20">
        <v>1.460007919266062E-2</v>
      </c>
      <c r="AM18" s="20">
        <v>4.5392894698984471E-2</v>
      </c>
      <c r="AN18" s="20">
        <v>0</v>
      </c>
      <c r="AO18" s="20">
        <v>5.8482920981052901E-3</v>
      </c>
      <c r="AP18" s="20">
        <v>1.8589960237215038E-2</v>
      </c>
      <c r="AQ18" s="20">
        <v>2.030378390477269E-2</v>
      </c>
      <c r="AS18" s="20">
        <v>4.2483822892240987E-2</v>
      </c>
      <c r="AT18" s="20">
        <v>4.6823585602674467E-2</v>
      </c>
    </row>
    <row r="19" spans="2:46" ht="46" customHeight="1" x14ac:dyDescent="0.35">
      <c r="B19" s="22" t="s">
        <v>202</v>
      </c>
      <c r="C19" s="20">
        <v>8.9670740688069794E-2</v>
      </c>
      <c r="D19" s="20">
        <v>4.0130262014966778E-2</v>
      </c>
      <c r="E19" s="20">
        <v>8.5361986983700483E-2</v>
      </c>
      <c r="F19" s="20">
        <v>6.0662969187777263E-2</v>
      </c>
      <c r="G19" s="20">
        <v>7.78980058778002E-2</v>
      </c>
      <c r="H19" s="20">
        <v>8.8405107441451525E-2</v>
      </c>
      <c r="I19" s="20">
        <v>0.16014325915098959</v>
      </c>
      <c r="K19" s="20">
        <v>8.6984087761594248E-2</v>
      </c>
      <c r="L19" s="20">
        <v>9.2658258386303802E-2</v>
      </c>
      <c r="N19" s="20">
        <v>5.7282304800277579E-2</v>
      </c>
      <c r="O19" s="20">
        <v>7.1883107950860198E-2</v>
      </c>
      <c r="P19" s="20">
        <v>2.7590156185502979E-2</v>
      </c>
      <c r="Q19" s="20">
        <v>8.7898007386284741E-2</v>
      </c>
      <c r="R19" s="20">
        <v>0.1160191735458015</v>
      </c>
      <c r="S19" s="20">
        <v>0.10948314182666161</v>
      </c>
      <c r="T19" s="20">
        <v>2.4636109523315949E-2</v>
      </c>
      <c r="U19" s="20">
        <v>9.8851310641387038E-2</v>
      </c>
      <c r="V19" s="20">
        <v>0.1019428886334483</v>
      </c>
      <c r="W19" s="20">
        <v>0.1216346642809852</v>
      </c>
      <c r="X19" s="20">
        <v>0.10074483376960409</v>
      </c>
      <c r="Y19" s="20">
        <v>7.9660077792697528E-2</v>
      </c>
      <c r="AA19" s="20">
        <v>0.1303770323454764</v>
      </c>
      <c r="AB19" s="20">
        <v>8.4141316172438613E-2</v>
      </c>
      <c r="AC19" s="20">
        <v>9.3125544541479449E-2</v>
      </c>
      <c r="AD19" s="20">
        <v>4.9051470622152683E-2</v>
      </c>
      <c r="AF19" s="20">
        <v>9.1280253377637482E-2</v>
      </c>
      <c r="AG19" s="20">
        <v>8.5249850973623101E-2</v>
      </c>
      <c r="AI19" s="20">
        <v>0.48282348509586182</v>
      </c>
      <c r="AJ19" s="20">
        <v>2.492244680334714E-2</v>
      </c>
      <c r="AK19" s="20">
        <v>2.1448419814865911E-2</v>
      </c>
      <c r="AL19" s="20">
        <v>9.4102405079356539E-3</v>
      </c>
      <c r="AM19" s="20">
        <v>3.8808002012358178E-2</v>
      </c>
      <c r="AN19" s="20">
        <v>4.9756582211067817E-2</v>
      </c>
      <c r="AO19" s="20">
        <v>0</v>
      </c>
      <c r="AP19" s="20">
        <v>3.403294782341168E-2</v>
      </c>
      <c r="AQ19" s="20">
        <v>2.8582685933353599E-2</v>
      </c>
      <c r="AS19" s="20">
        <v>9.118657403483392E-2</v>
      </c>
      <c r="AT19" s="20">
        <v>6.1025741898319302E-2</v>
      </c>
    </row>
    <row r="21" spans="2:46" x14ac:dyDescent="0.35">
      <c r="B21" t="s">
        <v>409</v>
      </c>
    </row>
    <row r="22" spans="2:46" x14ac:dyDescent="0.35">
      <c r="B22" t="s">
        <v>9</v>
      </c>
    </row>
    <row r="24" spans="2:46" x14ac:dyDescent="0.35">
      <c r="B24"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V2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46" customHeight="1" x14ac:dyDescent="0.35">
      <c r="B9" s="22" t="s">
        <v>201</v>
      </c>
      <c r="C9" s="20">
        <v>0.29737597133901339</v>
      </c>
      <c r="D9" s="20">
        <v>0.1690727609464806</v>
      </c>
      <c r="E9" s="20">
        <v>0.17608537583725589</v>
      </c>
      <c r="F9" s="20">
        <v>0.30414326784142742</v>
      </c>
      <c r="G9" s="20">
        <v>0.32626748946249001</v>
      </c>
      <c r="H9" s="20">
        <v>0.35535160786321512</v>
      </c>
      <c r="I9" s="20">
        <v>0.41340008671646711</v>
      </c>
      <c r="K9" s="20">
        <v>0.29671356116480041</v>
      </c>
      <c r="L9" s="20">
        <v>0.29811543497120607</v>
      </c>
      <c r="N9" s="20">
        <v>0.35789871154895159</v>
      </c>
      <c r="O9" s="20">
        <v>0.37790895384285472</v>
      </c>
      <c r="P9" s="20">
        <v>0.34101737517324671</v>
      </c>
      <c r="Q9" s="20">
        <v>0.27657508974939149</v>
      </c>
      <c r="R9" s="20">
        <v>0.32208449764904162</v>
      </c>
      <c r="S9" s="20">
        <v>0.30712015514751051</v>
      </c>
      <c r="T9" s="20">
        <v>0.26689721914175968</v>
      </c>
      <c r="U9" s="20">
        <v>0.29373730205968052</v>
      </c>
      <c r="V9" s="20">
        <v>0.23799880056912251</v>
      </c>
      <c r="W9" s="20">
        <v>0.2745549991970741</v>
      </c>
      <c r="X9" s="20">
        <v>0.33019253352356559</v>
      </c>
      <c r="Y9" s="20">
        <v>0.27991618003093632</v>
      </c>
      <c r="AA9" s="20">
        <v>0.2269012717891859</v>
      </c>
      <c r="AB9" s="20">
        <v>0.29737501114568993</v>
      </c>
      <c r="AC9" s="20">
        <v>0.34035517436174528</v>
      </c>
      <c r="AD9" s="20">
        <v>0.33436218329224859</v>
      </c>
      <c r="AF9" s="20">
        <v>0.32732611447220822</v>
      </c>
      <c r="AG9" s="20">
        <v>0.18020832166206821</v>
      </c>
      <c r="AI9" s="20">
        <v>0.30871015657709411</v>
      </c>
      <c r="AJ9" s="20">
        <v>0.15208115800138711</v>
      </c>
      <c r="AK9" s="20">
        <v>1.4377960595189251E-2</v>
      </c>
      <c r="AL9" s="20">
        <v>0.16263813735116209</v>
      </c>
      <c r="AM9" s="20">
        <v>0.47347226604478693</v>
      </c>
      <c r="AN9" s="20">
        <v>0.29812748131278771</v>
      </c>
      <c r="AO9" s="20">
        <v>0.65061083165993028</v>
      </c>
      <c r="AP9" s="20">
        <v>0.2234206102976489</v>
      </c>
      <c r="AQ9" s="20">
        <v>0.35896378198864981</v>
      </c>
      <c r="AS9" s="20">
        <v>0.29715999715017638</v>
      </c>
      <c r="AT9" s="20">
        <v>0.30145727776432962</v>
      </c>
    </row>
    <row r="10" spans="2:48" ht="19" customHeight="1" x14ac:dyDescent="0.35">
      <c r="B10" s="22" t="s">
        <v>187</v>
      </c>
      <c r="C10" s="20">
        <v>7.3121049039627198E-2</v>
      </c>
      <c r="D10" s="20">
        <v>6.0405825269104402E-2</v>
      </c>
      <c r="E10" s="20">
        <v>5.2216748429165398E-2</v>
      </c>
      <c r="F10" s="20">
        <v>5.4411563465635179E-2</v>
      </c>
      <c r="G10" s="20">
        <v>8.7615461073917877E-2</v>
      </c>
      <c r="H10" s="20">
        <v>8.4582920119020827E-2</v>
      </c>
      <c r="I10" s="20">
        <v>9.4309509849423531E-2</v>
      </c>
      <c r="K10" s="20">
        <v>7.7046949906942608E-2</v>
      </c>
      <c r="L10" s="20">
        <v>6.9584680131392296E-2</v>
      </c>
      <c r="N10" s="20">
        <v>7.5614524670686231E-2</v>
      </c>
      <c r="O10" s="20">
        <v>7.3702932724691514E-2</v>
      </c>
      <c r="P10" s="20">
        <v>4.2862354050417967E-2</v>
      </c>
      <c r="Q10" s="20">
        <v>9.0207695268557778E-2</v>
      </c>
      <c r="R10" s="20">
        <v>8.8010608460099643E-2</v>
      </c>
      <c r="S10" s="20">
        <v>6.6257869342133235E-2</v>
      </c>
      <c r="T10" s="20">
        <v>9.2494840362591646E-2</v>
      </c>
      <c r="U10" s="20">
        <v>7.9455861822991372E-2</v>
      </c>
      <c r="V10" s="20">
        <v>8.980821889380966E-2</v>
      </c>
      <c r="W10" s="20">
        <v>6.8090855089286292E-2</v>
      </c>
      <c r="X10" s="20">
        <v>4.1262107161843267E-2</v>
      </c>
      <c r="Y10" s="20">
        <v>5.5719673432118012E-2</v>
      </c>
      <c r="AA10" s="20">
        <v>7.6789506539915189E-2</v>
      </c>
      <c r="AB10" s="20">
        <v>7.5286711024757119E-2</v>
      </c>
      <c r="AC10" s="20">
        <v>7.477785869794093E-2</v>
      </c>
      <c r="AD10" s="20">
        <v>6.5931027676687723E-2</v>
      </c>
      <c r="AF10" s="20">
        <v>7.3054208184895927E-2</v>
      </c>
      <c r="AG10" s="20">
        <v>6.7987890353891134E-2</v>
      </c>
      <c r="AI10" s="20">
        <v>8.9222806651717779E-2</v>
      </c>
      <c r="AJ10" s="20">
        <v>6.9177358393259961E-2</v>
      </c>
      <c r="AK10" s="20">
        <v>0</v>
      </c>
      <c r="AL10" s="20">
        <v>7.719376840352217E-2</v>
      </c>
      <c r="AM10" s="20">
        <v>8.5530806761669853E-2</v>
      </c>
      <c r="AN10" s="20">
        <v>6.7221960614113341E-2</v>
      </c>
      <c r="AO10" s="20">
        <v>9.7717966531466596E-2</v>
      </c>
      <c r="AP10" s="20">
        <v>5.8309433818454069E-2</v>
      </c>
      <c r="AQ10" s="20">
        <v>7.0709507942625441E-2</v>
      </c>
      <c r="AS10" s="20">
        <v>7.3455371720147308E-2</v>
      </c>
      <c r="AT10" s="20">
        <v>6.6803288054009174E-2</v>
      </c>
    </row>
    <row r="11" spans="2:48" ht="19" customHeight="1" x14ac:dyDescent="0.35">
      <c r="B11" s="22" t="s">
        <v>188</v>
      </c>
      <c r="C11" s="20">
        <v>6.792388920562073E-2</v>
      </c>
      <c r="D11" s="20">
        <v>7.1914477702909416E-2</v>
      </c>
      <c r="E11" s="20">
        <v>9.3402665724661688E-2</v>
      </c>
      <c r="F11" s="20">
        <v>7.2713434698934071E-2</v>
      </c>
      <c r="G11" s="20">
        <v>5.1339615290016308E-2</v>
      </c>
      <c r="H11" s="20">
        <v>7.0943760924331342E-2</v>
      </c>
      <c r="I11" s="20">
        <v>5.2142567627134692E-2</v>
      </c>
      <c r="K11" s="20">
        <v>6.3801695568303091E-2</v>
      </c>
      <c r="L11" s="20">
        <v>7.2224780863144905E-2</v>
      </c>
      <c r="N11" s="20">
        <v>6.1474387318778981E-2</v>
      </c>
      <c r="O11" s="20">
        <v>6.7816893290950253E-2</v>
      </c>
      <c r="P11" s="20">
        <v>8.4492866745496248E-2</v>
      </c>
      <c r="Q11" s="20">
        <v>7.8981114362941529E-2</v>
      </c>
      <c r="R11" s="20">
        <v>9.6134389574354259E-2</v>
      </c>
      <c r="S11" s="20">
        <v>5.1943860084832413E-2</v>
      </c>
      <c r="T11" s="20">
        <v>9.0040466795704599E-2</v>
      </c>
      <c r="U11" s="20">
        <v>7.0100300906204158E-2</v>
      </c>
      <c r="V11" s="20">
        <v>4.7643434987457892E-2</v>
      </c>
      <c r="W11" s="20">
        <v>5.6999675866220553E-2</v>
      </c>
      <c r="X11" s="20">
        <v>7.2768540047008196E-2</v>
      </c>
      <c r="Y11" s="20">
        <v>6.365693737884251E-2</v>
      </c>
      <c r="AA11" s="20">
        <v>6.3074133778830227E-2</v>
      </c>
      <c r="AB11" s="20">
        <v>6.9742517171041352E-2</v>
      </c>
      <c r="AC11" s="20">
        <v>6.0795082757028419E-2</v>
      </c>
      <c r="AD11" s="20">
        <v>7.7988864703590177E-2</v>
      </c>
      <c r="AF11" s="20">
        <v>7.0844255120306454E-2</v>
      </c>
      <c r="AG11" s="20">
        <v>5.7967168717677257E-2</v>
      </c>
      <c r="AI11" s="20">
        <v>9.5400178640193789E-2</v>
      </c>
      <c r="AJ11" s="20">
        <v>6.8139342802289546E-2</v>
      </c>
      <c r="AK11" s="20">
        <v>1.365258789003026E-2</v>
      </c>
      <c r="AL11" s="20">
        <v>5.9053905461085417E-2</v>
      </c>
      <c r="AM11" s="20">
        <v>6.1668320130538773E-2</v>
      </c>
      <c r="AN11" s="20">
        <v>7.0709485648825052E-2</v>
      </c>
      <c r="AO11" s="20">
        <v>3.6158943051561629E-2</v>
      </c>
      <c r="AP11" s="20">
        <v>9.3831870834704095E-2</v>
      </c>
      <c r="AQ11" s="20">
        <v>9.8257991317620114E-2</v>
      </c>
      <c r="AS11" s="20">
        <v>6.811792987206805E-2</v>
      </c>
      <c r="AT11" s="20">
        <v>6.4257064836430483E-2</v>
      </c>
    </row>
    <row r="12" spans="2:48" ht="19" customHeight="1" x14ac:dyDescent="0.35">
      <c r="B12" s="22" t="s">
        <v>189</v>
      </c>
      <c r="C12" s="20">
        <v>8.0282725198840305E-2</v>
      </c>
      <c r="D12" s="20">
        <v>0.1236857532521219</v>
      </c>
      <c r="E12" s="20">
        <v>0.1009865622212653</v>
      </c>
      <c r="F12" s="20">
        <v>6.379887412050185E-2</v>
      </c>
      <c r="G12" s="20">
        <v>8.0194591172557339E-2</v>
      </c>
      <c r="H12" s="20">
        <v>4.5253978441039983E-2</v>
      </c>
      <c r="I12" s="20">
        <v>7.1521036500886856E-2</v>
      </c>
      <c r="K12" s="20">
        <v>8.7024562715574821E-2</v>
      </c>
      <c r="L12" s="20">
        <v>7.402588976990937E-2</v>
      </c>
      <c r="N12" s="20">
        <v>7.9337693210420807E-2</v>
      </c>
      <c r="O12" s="20">
        <v>6.8265137155623101E-2</v>
      </c>
      <c r="P12" s="20">
        <v>9.5626248377880307E-2</v>
      </c>
      <c r="Q12" s="20">
        <v>0.13406886431606821</v>
      </c>
      <c r="R12" s="20">
        <v>0.1004839084355594</v>
      </c>
      <c r="S12" s="20">
        <v>6.1870828348419907E-2</v>
      </c>
      <c r="T12" s="20">
        <v>8.310707346833425E-2</v>
      </c>
      <c r="U12" s="20">
        <v>0.1082887086643376</v>
      </c>
      <c r="V12" s="20">
        <v>5.4363232372987867E-2</v>
      </c>
      <c r="W12" s="20">
        <v>6.0717754062996107E-2</v>
      </c>
      <c r="X12" s="20">
        <v>5.9628854122802062E-2</v>
      </c>
      <c r="Y12" s="20">
        <v>0.1013167668486047</v>
      </c>
      <c r="AA12" s="20">
        <v>6.9001534672400416E-2</v>
      </c>
      <c r="AB12" s="20">
        <v>7.0344121059526518E-2</v>
      </c>
      <c r="AC12" s="20">
        <v>8.9253525451605004E-2</v>
      </c>
      <c r="AD12" s="20">
        <v>9.4595417708611074E-2</v>
      </c>
      <c r="AF12" s="20">
        <v>7.6654747695871855E-2</v>
      </c>
      <c r="AG12" s="20">
        <v>9.365269953219188E-2</v>
      </c>
      <c r="AI12" s="20">
        <v>7.0747433455413608E-2</v>
      </c>
      <c r="AJ12" s="20">
        <v>7.1467413425113924E-2</v>
      </c>
      <c r="AK12" s="20">
        <v>1.5948244110094059E-2</v>
      </c>
      <c r="AL12" s="20">
        <v>0.11321399607159049</v>
      </c>
      <c r="AM12" s="20">
        <v>9.671164273243564E-2</v>
      </c>
      <c r="AN12" s="20">
        <v>0.1244722783426124</v>
      </c>
      <c r="AO12" s="20">
        <v>5.8133181540480333E-2</v>
      </c>
      <c r="AP12" s="20">
        <v>8.8966934480008003E-2</v>
      </c>
      <c r="AQ12" s="20">
        <v>9.0315584303130567E-2</v>
      </c>
      <c r="AS12" s="20">
        <v>7.8631313227517555E-2</v>
      </c>
      <c r="AT12" s="20">
        <v>0.1114897797348173</v>
      </c>
    </row>
    <row r="13" spans="2:48" ht="19" customHeight="1" x14ac:dyDescent="0.35">
      <c r="B13" s="22" t="s">
        <v>190</v>
      </c>
      <c r="C13" s="20">
        <v>7.9484824915443841E-2</v>
      </c>
      <c r="D13" s="20">
        <v>0.1182066472969108</v>
      </c>
      <c r="E13" s="20">
        <v>8.9461319604014447E-2</v>
      </c>
      <c r="F13" s="20">
        <v>0.1015759906490819</v>
      </c>
      <c r="G13" s="20">
        <v>7.7638373015987708E-2</v>
      </c>
      <c r="H13" s="20">
        <v>5.2614289735883113E-2</v>
      </c>
      <c r="I13" s="20">
        <v>4.7145752813555833E-2</v>
      </c>
      <c r="K13" s="20">
        <v>7.0214338473832488E-2</v>
      </c>
      <c r="L13" s="20">
        <v>8.8859598685555707E-2</v>
      </c>
      <c r="N13" s="20">
        <v>4.8087873044060599E-2</v>
      </c>
      <c r="O13" s="20">
        <v>9.7485359303954869E-2</v>
      </c>
      <c r="P13" s="20">
        <v>0.12705597620330811</v>
      </c>
      <c r="Q13" s="20">
        <v>6.5484316667504164E-2</v>
      </c>
      <c r="R13" s="20">
        <v>6.2804841335567019E-2</v>
      </c>
      <c r="S13" s="20">
        <v>7.966212175580499E-2</v>
      </c>
      <c r="T13" s="20">
        <v>4.4465720175289679E-2</v>
      </c>
      <c r="U13" s="20">
        <v>6.1670799716331007E-2</v>
      </c>
      <c r="V13" s="20">
        <v>9.1320964881780348E-2</v>
      </c>
      <c r="W13" s="20">
        <v>8.7191169476988337E-2</v>
      </c>
      <c r="X13" s="20">
        <v>0.1013345293876681</v>
      </c>
      <c r="Y13" s="20">
        <v>0.10110587161655191</v>
      </c>
      <c r="AA13" s="20">
        <v>7.503515424410416E-2</v>
      </c>
      <c r="AB13" s="20">
        <v>7.9340621189834537E-2</v>
      </c>
      <c r="AC13" s="20">
        <v>9.319113314274946E-2</v>
      </c>
      <c r="AD13" s="20">
        <v>7.2885939338376296E-2</v>
      </c>
      <c r="AF13" s="20">
        <v>7.4597792923062567E-2</v>
      </c>
      <c r="AG13" s="20">
        <v>0.1000906530847583</v>
      </c>
      <c r="AI13" s="20">
        <v>7.7542995486144767E-2</v>
      </c>
      <c r="AJ13" s="20">
        <v>0.1010458842010972</v>
      </c>
      <c r="AK13" s="20">
        <v>2.2153491663837521E-2</v>
      </c>
      <c r="AL13" s="20">
        <v>0.1234378379527232</v>
      </c>
      <c r="AM13" s="20">
        <v>6.5092956654462575E-2</v>
      </c>
      <c r="AN13" s="20">
        <v>3.3252956448778313E-2</v>
      </c>
      <c r="AO13" s="20">
        <v>3.9639056166492742E-2</v>
      </c>
      <c r="AP13" s="20">
        <v>6.6776800542053302E-2</v>
      </c>
      <c r="AQ13" s="20">
        <v>0.13225494422596021</v>
      </c>
      <c r="AS13" s="20">
        <v>7.8888776179734291E-2</v>
      </c>
      <c r="AT13" s="20">
        <v>9.0748474279987293E-2</v>
      </c>
    </row>
    <row r="14" spans="2:48" ht="19" customHeight="1" x14ac:dyDescent="0.35">
      <c r="B14" s="22" t="s">
        <v>191</v>
      </c>
      <c r="C14" s="20">
        <v>0.13419560781107259</v>
      </c>
      <c r="D14" s="20">
        <v>0.16436238657243121</v>
      </c>
      <c r="E14" s="20">
        <v>0.14933258042973621</v>
      </c>
      <c r="F14" s="20">
        <v>0.13712433704008101</v>
      </c>
      <c r="G14" s="20">
        <v>0.1373083769100229</v>
      </c>
      <c r="H14" s="20">
        <v>0.13482853285579541</v>
      </c>
      <c r="I14" s="20">
        <v>9.6497033190890244E-2</v>
      </c>
      <c r="K14" s="20">
        <v>0.14499115607972471</v>
      </c>
      <c r="L14" s="20">
        <v>0.12224804501145679</v>
      </c>
      <c r="N14" s="20">
        <v>0.14413737791176279</v>
      </c>
      <c r="O14" s="20">
        <v>0.14548041204088261</v>
      </c>
      <c r="P14" s="20">
        <v>0.13071350768612899</v>
      </c>
      <c r="Q14" s="20">
        <v>0.1122221090231382</v>
      </c>
      <c r="R14" s="20">
        <v>0.1075747693290037</v>
      </c>
      <c r="S14" s="20">
        <v>0.16980328006083331</v>
      </c>
      <c r="T14" s="20">
        <v>0.17323412949725531</v>
      </c>
      <c r="U14" s="20">
        <v>0.1060481120484069</v>
      </c>
      <c r="V14" s="20">
        <v>0.16114637321539019</v>
      </c>
      <c r="W14" s="20">
        <v>0.13203776898367581</v>
      </c>
      <c r="X14" s="20">
        <v>0.11018489035802539</v>
      </c>
      <c r="Y14" s="20">
        <v>0.11318290645742959</v>
      </c>
      <c r="AA14" s="20">
        <v>0.139664243486115</v>
      </c>
      <c r="AB14" s="20">
        <v>0.14493404455120401</v>
      </c>
      <c r="AC14" s="20">
        <v>0.12672810223485839</v>
      </c>
      <c r="AD14" s="20">
        <v>0.1236728330521735</v>
      </c>
      <c r="AF14" s="20">
        <v>0.1340734947318051</v>
      </c>
      <c r="AG14" s="20">
        <v>0.13741007054876611</v>
      </c>
      <c r="AI14" s="20">
        <v>0.1331822112818733</v>
      </c>
      <c r="AJ14" s="20">
        <v>0.1669512693727114</v>
      </c>
      <c r="AK14" s="20">
        <v>4.8063753619290342E-2</v>
      </c>
      <c r="AL14" s="20">
        <v>0.16146620930317671</v>
      </c>
      <c r="AM14" s="20">
        <v>9.2303777551680372E-2</v>
      </c>
      <c r="AN14" s="20">
        <v>0.1846390368309597</v>
      </c>
      <c r="AO14" s="20">
        <v>8.5088360972940896E-2</v>
      </c>
      <c r="AP14" s="20">
        <v>0.2317920874234668</v>
      </c>
      <c r="AQ14" s="20">
        <v>0.1125473271803006</v>
      </c>
      <c r="AS14" s="20">
        <v>0.1369384607647465</v>
      </c>
      <c r="AT14" s="20">
        <v>8.2363379877719495E-2</v>
      </c>
    </row>
    <row r="15" spans="2:48" ht="19" customHeight="1" x14ac:dyDescent="0.35">
      <c r="B15" s="22" t="s">
        <v>192</v>
      </c>
      <c r="C15" s="20">
        <v>6.9631086929422006E-2</v>
      </c>
      <c r="D15" s="20">
        <v>9.9587354966849548E-2</v>
      </c>
      <c r="E15" s="20">
        <v>7.797870513463348E-2</v>
      </c>
      <c r="F15" s="20">
        <v>6.970324331301353E-2</v>
      </c>
      <c r="G15" s="20">
        <v>6.4485557209051983E-2</v>
      </c>
      <c r="H15" s="20">
        <v>6.5013070269033635E-2</v>
      </c>
      <c r="I15" s="20">
        <v>5.0102955366385572E-2</v>
      </c>
      <c r="K15" s="20">
        <v>6.6001705472961095E-2</v>
      </c>
      <c r="L15" s="20">
        <v>7.3457717770642514E-2</v>
      </c>
      <c r="N15" s="20">
        <v>3.2030492766906941E-2</v>
      </c>
      <c r="O15" s="20">
        <v>5.7377351757110097E-2</v>
      </c>
      <c r="P15" s="20">
        <v>7.0361513176896776E-2</v>
      </c>
      <c r="Q15" s="20">
        <v>9.1004337310427577E-2</v>
      </c>
      <c r="R15" s="20">
        <v>6.7089609304246872E-2</v>
      </c>
      <c r="S15" s="20">
        <v>6.8915963528813115E-2</v>
      </c>
      <c r="T15" s="20">
        <v>8.5176077568632713E-2</v>
      </c>
      <c r="U15" s="20">
        <v>6.3029123380141425E-2</v>
      </c>
      <c r="V15" s="20">
        <v>7.6702156854529427E-2</v>
      </c>
      <c r="W15" s="20">
        <v>5.8067908319316013E-2</v>
      </c>
      <c r="X15" s="20">
        <v>5.0688874997702818E-2</v>
      </c>
      <c r="Y15" s="20">
        <v>0.12218728034484561</v>
      </c>
      <c r="AA15" s="20">
        <v>8.5180383852568084E-2</v>
      </c>
      <c r="AB15" s="20">
        <v>6.1609765004574997E-2</v>
      </c>
      <c r="AC15" s="20">
        <v>5.5340298825650239E-2</v>
      </c>
      <c r="AD15" s="20">
        <v>7.3315539007030861E-2</v>
      </c>
      <c r="AF15" s="20">
        <v>6.3343343375127537E-2</v>
      </c>
      <c r="AG15" s="20">
        <v>9.3270178200266216E-2</v>
      </c>
      <c r="AI15" s="20">
        <v>5.8332182172592971E-2</v>
      </c>
      <c r="AJ15" s="20">
        <v>0.13755306692552111</v>
      </c>
      <c r="AK15" s="20">
        <v>2.6782323634702648E-2</v>
      </c>
      <c r="AL15" s="20">
        <v>7.8243793707801892E-2</v>
      </c>
      <c r="AM15" s="20">
        <v>3.1150240405033419E-2</v>
      </c>
      <c r="AN15" s="20">
        <v>3.6841465502106839E-2</v>
      </c>
      <c r="AO15" s="20">
        <v>1.922422224630873E-2</v>
      </c>
      <c r="AP15" s="20">
        <v>8.6607451189075632E-2</v>
      </c>
      <c r="AQ15" s="20">
        <v>5.9359724550377489E-2</v>
      </c>
      <c r="AS15" s="20">
        <v>6.99511645380924E-2</v>
      </c>
      <c r="AT15" s="20">
        <v>6.3582517848551873E-2</v>
      </c>
    </row>
    <row r="16" spans="2:48" ht="19" customHeight="1" x14ac:dyDescent="0.35">
      <c r="B16" s="22" t="s">
        <v>193</v>
      </c>
      <c r="C16" s="20">
        <v>7.6129944640561595E-2</v>
      </c>
      <c r="D16" s="20">
        <v>8.2422958614615779E-2</v>
      </c>
      <c r="E16" s="20">
        <v>0.1076487358731047</v>
      </c>
      <c r="F16" s="20">
        <v>0.10706150966937519</v>
      </c>
      <c r="G16" s="20">
        <v>6.6935577825507867E-2</v>
      </c>
      <c r="H16" s="20">
        <v>5.6498712933272917E-2</v>
      </c>
      <c r="I16" s="20">
        <v>4.1876589553190922E-2</v>
      </c>
      <c r="K16" s="20">
        <v>7.6386922344195946E-2</v>
      </c>
      <c r="L16" s="20">
        <v>7.618822850721553E-2</v>
      </c>
      <c r="N16" s="20">
        <v>0.1006862247929082</v>
      </c>
      <c r="O16" s="20">
        <v>5.6851993348804218E-2</v>
      </c>
      <c r="P16" s="20">
        <v>2.7894719284437E-2</v>
      </c>
      <c r="Q16" s="20">
        <v>4.1540386739483758E-2</v>
      </c>
      <c r="R16" s="20">
        <v>7.7213812084773556E-2</v>
      </c>
      <c r="S16" s="20">
        <v>8.1918262342430437E-2</v>
      </c>
      <c r="T16" s="20">
        <v>6.4734168562865929E-2</v>
      </c>
      <c r="U16" s="20">
        <v>5.3753292410863351E-2</v>
      </c>
      <c r="V16" s="20">
        <v>0.1048765939855357</v>
      </c>
      <c r="W16" s="20">
        <v>8.4646355990215916E-2</v>
      </c>
      <c r="X16" s="20">
        <v>0.10532273059224311</v>
      </c>
      <c r="Y16" s="20">
        <v>4.1932949515485478E-2</v>
      </c>
      <c r="AA16" s="20">
        <v>0.10453647453873149</v>
      </c>
      <c r="AB16" s="20">
        <v>8.2288606707668077E-2</v>
      </c>
      <c r="AC16" s="20">
        <v>4.9458620450489973E-2</v>
      </c>
      <c r="AD16" s="20">
        <v>6.3065161922316315E-2</v>
      </c>
      <c r="AF16" s="20">
        <v>6.7489937023805527E-2</v>
      </c>
      <c r="AG16" s="20">
        <v>0.1112450540784982</v>
      </c>
      <c r="AI16" s="20">
        <v>9.2325029941903058E-2</v>
      </c>
      <c r="AJ16" s="20">
        <v>0.1080161797761609</v>
      </c>
      <c r="AK16" s="20">
        <v>0.1103395489776466</v>
      </c>
      <c r="AL16" s="20">
        <v>0.10992801238825051</v>
      </c>
      <c r="AM16" s="20">
        <v>4.2458649745125122E-2</v>
      </c>
      <c r="AN16" s="20">
        <v>0.13497875308874879</v>
      </c>
      <c r="AO16" s="20">
        <v>0</v>
      </c>
      <c r="AP16" s="20">
        <v>6.557471022222007E-2</v>
      </c>
      <c r="AQ16" s="20">
        <v>3.5758254946583412E-2</v>
      </c>
      <c r="AS16" s="20">
        <v>7.5007295475110244E-2</v>
      </c>
      <c r="AT16" s="20">
        <v>9.7344865168809219E-2</v>
      </c>
    </row>
    <row r="17" spans="2:46" ht="19" customHeight="1" x14ac:dyDescent="0.35">
      <c r="B17" s="22" t="s">
        <v>194</v>
      </c>
      <c r="C17" s="20">
        <v>4.5077050166585093E-2</v>
      </c>
      <c r="D17" s="20">
        <v>5.6497515521536611E-2</v>
      </c>
      <c r="E17" s="20">
        <v>5.5663614114658241E-2</v>
      </c>
      <c r="F17" s="20">
        <v>2.3472553235494329E-2</v>
      </c>
      <c r="G17" s="20">
        <v>4.7169018354193591E-2</v>
      </c>
      <c r="H17" s="20">
        <v>3.1123993082657189E-2</v>
      </c>
      <c r="I17" s="20">
        <v>5.4100413267046017E-2</v>
      </c>
      <c r="K17" s="20">
        <v>3.7837865323779397E-2</v>
      </c>
      <c r="L17" s="20">
        <v>5.1333813984116343E-2</v>
      </c>
      <c r="N17" s="20">
        <v>4.7653308552517627E-2</v>
      </c>
      <c r="O17" s="20">
        <v>1.5748283411788789E-2</v>
      </c>
      <c r="P17" s="20">
        <v>4.3568846130311999E-2</v>
      </c>
      <c r="Q17" s="20">
        <v>5.7645624566147947E-2</v>
      </c>
      <c r="R17" s="20">
        <v>2.07395821657303E-2</v>
      </c>
      <c r="S17" s="20">
        <v>2.9234668070034019E-2</v>
      </c>
      <c r="T17" s="20">
        <v>2.571888874628964E-2</v>
      </c>
      <c r="U17" s="20">
        <v>5.1687521362166977E-2</v>
      </c>
      <c r="V17" s="20">
        <v>5.9583287373091633E-2</v>
      </c>
      <c r="W17" s="20">
        <v>5.9992448922655789E-2</v>
      </c>
      <c r="X17" s="20">
        <v>3.9299722591845533E-2</v>
      </c>
      <c r="Y17" s="20">
        <v>6.0876907223538043E-2</v>
      </c>
      <c r="AA17" s="20">
        <v>6.2717252950925034E-2</v>
      </c>
      <c r="AB17" s="20">
        <v>5.0342007858034228E-2</v>
      </c>
      <c r="AC17" s="20">
        <v>2.728997363637143E-2</v>
      </c>
      <c r="AD17" s="20">
        <v>3.6529254120019998E-2</v>
      </c>
      <c r="AF17" s="20">
        <v>4.1201000404772432E-2</v>
      </c>
      <c r="AG17" s="20">
        <v>5.8991734866122102E-2</v>
      </c>
      <c r="AI17" s="20">
        <v>2.4627685974334661E-2</v>
      </c>
      <c r="AJ17" s="20">
        <v>5.1721240451609203E-2</v>
      </c>
      <c r="AK17" s="20">
        <v>0.1899098397533662</v>
      </c>
      <c r="AL17" s="20">
        <v>7.1470543612523099E-2</v>
      </c>
      <c r="AM17" s="20">
        <v>1.108444652866097E-2</v>
      </c>
      <c r="AN17" s="20">
        <v>1.436914291186105E-2</v>
      </c>
      <c r="AO17" s="20">
        <v>1.342743783081895E-2</v>
      </c>
      <c r="AP17" s="20">
        <v>6.1626970347752177E-2</v>
      </c>
      <c r="AQ17" s="20">
        <v>2.6045830939993509E-2</v>
      </c>
      <c r="AS17" s="20">
        <v>4.5077626612645597E-2</v>
      </c>
      <c r="AT17" s="20">
        <v>4.5066156952802333E-2</v>
      </c>
    </row>
    <row r="18" spans="2:46" ht="19" customHeight="1" x14ac:dyDescent="0.35">
      <c r="B18" s="22" t="s">
        <v>195</v>
      </c>
      <c r="C18" s="20">
        <v>3.2387433607247051E-2</v>
      </c>
      <c r="D18" s="20">
        <v>1.8140819072050271E-2</v>
      </c>
      <c r="E18" s="20">
        <v>5.1694807413049437E-2</v>
      </c>
      <c r="F18" s="20">
        <v>2.83145778844811E-2</v>
      </c>
      <c r="G18" s="20">
        <v>2.1593582476510879E-2</v>
      </c>
      <c r="H18" s="20">
        <v>4.4490880000421243E-2</v>
      </c>
      <c r="I18" s="20">
        <v>3.0185307090256769E-2</v>
      </c>
      <c r="K18" s="20">
        <v>3.6309443562129833E-2</v>
      </c>
      <c r="L18" s="20">
        <v>2.8689423336944769E-2</v>
      </c>
      <c r="N18" s="20">
        <v>1.687507016218967E-2</v>
      </c>
      <c r="O18" s="20">
        <v>3.9362683123339827E-2</v>
      </c>
      <c r="P18" s="20">
        <v>8.6650627883528963E-3</v>
      </c>
      <c r="Q18" s="20">
        <v>3.1640740424296619E-2</v>
      </c>
      <c r="R18" s="20">
        <v>1.5537853082297369E-2</v>
      </c>
      <c r="S18" s="20">
        <v>2.8050984369786262E-2</v>
      </c>
      <c r="T18" s="20">
        <v>4.7701431594870482E-2</v>
      </c>
      <c r="U18" s="20">
        <v>6.5253342919073476E-2</v>
      </c>
      <c r="V18" s="20">
        <v>3.6216103750426061E-2</v>
      </c>
      <c r="W18" s="20">
        <v>4.706722710103866E-2</v>
      </c>
      <c r="X18" s="20">
        <v>2.8264250837634189E-2</v>
      </c>
      <c r="Y18" s="20">
        <v>1.5226141996790571E-2</v>
      </c>
      <c r="AA18" s="20">
        <v>3.5917395185942738E-2</v>
      </c>
      <c r="AB18" s="20">
        <v>3.2313361601554867E-2</v>
      </c>
      <c r="AC18" s="20">
        <v>3.3573893116791008E-2</v>
      </c>
      <c r="AD18" s="20">
        <v>2.7823747553376871E-2</v>
      </c>
      <c r="AF18" s="20">
        <v>2.8712804102269378E-2</v>
      </c>
      <c r="AG18" s="20">
        <v>4.7322214037857808E-2</v>
      </c>
      <c r="AI18" s="20">
        <v>2.9492753772067271E-2</v>
      </c>
      <c r="AJ18" s="20">
        <v>3.6417057646251728E-2</v>
      </c>
      <c r="AK18" s="20">
        <v>0.20748952169707269</v>
      </c>
      <c r="AL18" s="20">
        <v>1.89653830162516E-2</v>
      </c>
      <c r="AM18" s="20">
        <v>1.710492300433001E-2</v>
      </c>
      <c r="AN18" s="20">
        <v>0</v>
      </c>
      <c r="AO18" s="20">
        <v>0</v>
      </c>
      <c r="AP18" s="20">
        <v>1.191346545643681E-2</v>
      </c>
      <c r="AQ18" s="20">
        <v>0</v>
      </c>
      <c r="AS18" s="20">
        <v>3.3578206529336588E-2</v>
      </c>
      <c r="AT18" s="20">
        <v>9.8851651455211173E-3</v>
      </c>
    </row>
    <row r="19" spans="2:46" ht="46" customHeight="1" x14ac:dyDescent="0.35">
      <c r="B19" s="22" t="s">
        <v>202</v>
      </c>
      <c r="C19" s="20">
        <v>4.4390417146566073E-2</v>
      </c>
      <c r="D19" s="20">
        <v>3.5703500784989413E-2</v>
      </c>
      <c r="E19" s="20">
        <v>4.5528885218455037E-2</v>
      </c>
      <c r="F19" s="20">
        <v>3.768064808197432E-2</v>
      </c>
      <c r="G19" s="20">
        <v>3.9452357209743633E-2</v>
      </c>
      <c r="H19" s="20">
        <v>5.9298253775329372E-2</v>
      </c>
      <c r="I19" s="20">
        <v>4.8718748024762462E-2</v>
      </c>
      <c r="K19" s="20">
        <v>4.367179938775561E-2</v>
      </c>
      <c r="L19" s="20">
        <v>4.5272386968415491E-2</v>
      </c>
      <c r="N19" s="20">
        <v>3.6204336020816512E-2</v>
      </c>
      <c r="O19" s="20">
        <v>0</v>
      </c>
      <c r="P19" s="20">
        <v>2.774153038352279E-2</v>
      </c>
      <c r="Q19" s="20">
        <v>2.0629721572042709E-2</v>
      </c>
      <c r="R19" s="20">
        <v>4.2326128579326307E-2</v>
      </c>
      <c r="S19" s="20">
        <v>5.5222006949401797E-2</v>
      </c>
      <c r="T19" s="20">
        <v>2.6429984086406209E-2</v>
      </c>
      <c r="U19" s="20">
        <v>4.6975634709803323E-2</v>
      </c>
      <c r="V19" s="20">
        <v>4.0340833115868599E-2</v>
      </c>
      <c r="W19" s="20">
        <v>7.0633836990532509E-2</v>
      </c>
      <c r="X19" s="20">
        <v>6.1052966379661712E-2</v>
      </c>
      <c r="Y19" s="20">
        <v>4.4878385154856919E-2</v>
      </c>
      <c r="AA19" s="20">
        <v>6.1182648961281769E-2</v>
      </c>
      <c r="AB19" s="20">
        <v>3.6423232686114318E-2</v>
      </c>
      <c r="AC19" s="20">
        <v>4.9236337324769848E-2</v>
      </c>
      <c r="AD19" s="20">
        <v>2.9830031625568489E-2</v>
      </c>
      <c r="AF19" s="20">
        <v>4.2702301965874968E-2</v>
      </c>
      <c r="AG19" s="20">
        <v>5.1854014917902667E-2</v>
      </c>
      <c r="AI19" s="20">
        <v>2.041656604666469E-2</v>
      </c>
      <c r="AJ19" s="20">
        <v>3.7430029004597853E-2</v>
      </c>
      <c r="AK19" s="20">
        <v>0.35128272805877042</v>
      </c>
      <c r="AL19" s="20">
        <v>2.4388412731912831E-2</v>
      </c>
      <c r="AM19" s="20">
        <v>2.3421970441276429E-2</v>
      </c>
      <c r="AN19" s="20">
        <v>3.5387439299206763E-2</v>
      </c>
      <c r="AO19" s="20">
        <v>0</v>
      </c>
      <c r="AP19" s="20">
        <v>1.1179665388180059E-2</v>
      </c>
      <c r="AQ19" s="20">
        <v>1.5787052604758781E-2</v>
      </c>
      <c r="AS19" s="20">
        <v>4.3193857930425059E-2</v>
      </c>
      <c r="AT19" s="20">
        <v>6.7002030337022109E-2</v>
      </c>
    </row>
    <row r="21" spans="2:46" x14ac:dyDescent="0.35">
      <c r="B21" t="s">
        <v>409</v>
      </c>
    </row>
    <row r="22" spans="2:46" x14ac:dyDescent="0.35">
      <c r="B22" t="s">
        <v>9</v>
      </c>
    </row>
    <row r="24" spans="2:46" x14ac:dyDescent="0.35">
      <c r="B24"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V2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46" customHeight="1" x14ac:dyDescent="0.35">
      <c r="B9" s="22" t="s">
        <v>201</v>
      </c>
      <c r="C9" s="20">
        <v>0.38617500792164489</v>
      </c>
      <c r="D9" s="20">
        <v>0.38313278724939559</v>
      </c>
      <c r="E9" s="20">
        <v>0.25011344847704542</v>
      </c>
      <c r="F9" s="20">
        <v>0.34685915529492423</v>
      </c>
      <c r="G9" s="20">
        <v>0.43422818936794949</v>
      </c>
      <c r="H9" s="20">
        <v>0.41338405453539001</v>
      </c>
      <c r="I9" s="20">
        <v>0.47320124631070459</v>
      </c>
      <c r="K9" s="20">
        <v>0.35639259766331571</v>
      </c>
      <c r="L9" s="20">
        <v>0.4127622636500014</v>
      </c>
      <c r="N9" s="20">
        <v>0.47022199742440401</v>
      </c>
      <c r="O9" s="20">
        <v>0.37311379238839909</v>
      </c>
      <c r="P9" s="20">
        <v>0.4158755078100333</v>
      </c>
      <c r="Q9" s="20">
        <v>0.36600864420656581</v>
      </c>
      <c r="R9" s="20">
        <v>0.36777877161140149</v>
      </c>
      <c r="S9" s="20">
        <v>0.36276466049047329</v>
      </c>
      <c r="T9" s="20">
        <v>0.44388597989109257</v>
      </c>
      <c r="U9" s="20">
        <v>0.33781204316447239</v>
      </c>
      <c r="V9" s="20">
        <v>0.36155996000038593</v>
      </c>
      <c r="W9" s="20">
        <v>0.41896266756154887</v>
      </c>
      <c r="X9" s="20">
        <v>0.39443127638553988</v>
      </c>
      <c r="Y9" s="20">
        <v>0.32910039709371908</v>
      </c>
      <c r="AA9" s="20">
        <v>0.40395239089719559</v>
      </c>
      <c r="AB9" s="20">
        <v>0.46061165362533141</v>
      </c>
      <c r="AC9" s="20">
        <v>0.34823822790181441</v>
      </c>
      <c r="AD9" s="20">
        <v>0.32051523454424302</v>
      </c>
      <c r="AF9" s="20">
        <v>0.3920220074894305</v>
      </c>
      <c r="AG9" s="20">
        <v>0.3670471591455855</v>
      </c>
      <c r="AI9" s="20">
        <v>0.32591391940710179</v>
      </c>
      <c r="AJ9" s="20">
        <v>0.50327727644012932</v>
      </c>
      <c r="AK9" s="20">
        <v>0.61679062471157142</v>
      </c>
      <c r="AL9" s="20">
        <v>0.64959078808476967</v>
      </c>
      <c r="AM9" s="20">
        <v>1.8084892641780551E-2</v>
      </c>
      <c r="AN9" s="20">
        <v>0.66280895712799548</v>
      </c>
      <c r="AO9" s="20">
        <v>0.66774553911507051</v>
      </c>
      <c r="AP9" s="20">
        <v>0.35764699363577618</v>
      </c>
      <c r="AQ9" s="20">
        <v>0.3006707238788261</v>
      </c>
      <c r="AS9" s="20">
        <v>0.38949918814060641</v>
      </c>
      <c r="AT9" s="20">
        <v>0.32335732512535698</v>
      </c>
    </row>
    <row r="10" spans="2:48" ht="19" customHeight="1" x14ac:dyDescent="0.35">
      <c r="B10" s="22" t="s">
        <v>187</v>
      </c>
      <c r="C10" s="20">
        <v>4.7801774226362947E-2</v>
      </c>
      <c r="D10" s="20">
        <v>6.4015456256218073E-2</v>
      </c>
      <c r="E10" s="20">
        <v>4.5170207796313498E-2</v>
      </c>
      <c r="F10" s="20">
        <v>3.8433137017383392E-2</v>
      </c>
      <c r="G10" s="20">
        <v>4.9267516868333361E-2</v>
      </c>
      <c r="H10" s="20">
        <v>5.2919156377497993E-2</v>
      </c>
      <c r="I10" s="20">
        <v>4.2119022360807383E-2</v>
      </c>
      <c r="K10" s="20">
        <v>4.5661902030566567E-2</v>
      </c>
      <c r="L10" s="20">
        <v>5.0085349181751372E-2</v>
      </c>
      <c r="N10" s="20">
        <v>4.2833932339492807E-2</v>
      </c>
      <c r="O10" s="20">
        <v>2.8547590539247679E-2</v>
      </c>
      <c r="P10" s="20">
        <v>1.7920467480573261E-2</v>
      </c>
      <c r="Q10" s="20">
        <v>5.7604400469548969E-2</v>
      </c>
      <c r="R10" s="20">
        <v>4.5470053044501531E-2</v>
      </c>
      <c r="S10" s="20">
        <v>3.916422838650551E-2</v>
      </c>
      <c r="T10" s="20">
        <v>3.9540261683285498E-2</v>
      </c>
      <c r="U10" s="20">
        <v>4.4543228042600913E-2</v>
      </c>
      <c r="V10" s="20">
        <v>6.7378971615342495E-2</v>
      </c>
      <c r="W10" s="20">
        <v>5.3072480850892133E-2</v>
      </c>
      <c r="X10" s="20">
        <v>4.2295326442983783E-2</v>
      </c>
      <c r="Y10" s="20">
        <v>5.8483087230075052E-2</v>
      </c>
      <c r="AA10" s="20">
        <v>3.3869407330679363E-2</v>
      </c>
      <c r="AB10" s="20">
        <v>5.6797604114690231E-2</v>
      </c>
      <c r="AC10" s="20">
        <v>3.6629162101217402E-2</v>
      </c>
      <c r="AD10" s="20">
        <v>6.3628427612518357E-2</v>
      </c>
      <c r="AF10" s="20">
        <v>4.6120325677055568E-2</v>
      </c>
      <c r="AG10" s="20">
        <v>5.5309133007244438E-2</v>
      </c>
      <c r="AI10" s="20">
        <v>7.084163622131906E-2</v>
      </c>
      <c r="AJ10" s="20">
        <v>4.1210510725495079E-2</v>
      </c>
      <c r="AK10" s="20">
        <v>5.739231615032854E-2</v>
      </c>
      <c r="AL10" s="20">
        <v>7.0888221472601112E-2</v>
      </c>
      <c r="AM10" s="20">
        <v>1.6090953881410911E-2</v>
      </c>
      <c r="AN10" s="20">
        <v>1.638151425544259E-2</v>
      </c>
      <c r="AO10" s="20">
        <v>7.1067158463332974E-2</v>
      </c>
      <c r="AP10" s="20">
        <v>8.0147953576198361E-2</v>
      </c>
      <c r="AQ10" s="20">
        <v>2.8348166976949859E-2</v>
      </c>
      <c r="AS10" s="20">
        <v>4.6590650451363583E-2</v>
      </c>
      <c r="AT10" s="20">
        <v>7.0688616729963086E-2</v>
      </c>
    </row>
    <row r="11" spans="2:48" ht="19" customHeight="1" x14ac:dyDescent="0.35">
      <c r="B11" s="22" t="s">
        <v>188</v>
      </c>
      <c r="C11" s="20">
        <v>4.4239279872578377E-2</v>
      </c>
      <c r="D11" s="20">
        <v>3.7234106671289229E-2</v>
      </c>
      <c r="E11" s="20">
        <v>7.8560216336585664E-2</v>
      </c>
      <c r="F11" s="20">
        <v>5.2438891384133518E-2</v>
      </c>
      <c r="G11" s="20">
        <v>2.9452106283025841E-2</v>
      </c>
      <c r="H11" s="20">
        <v>3.1553825194308487E-2</v>
      </c>
      <c r="I11" s="20">
        <v>3.4926866141497093E-2</v>
      </c>
      <c r="K11" s="20">
        <v>4.086568436454116E-2</v>
      </c>
      <c r="L11" s="20">
        <v>4.7713025226279848E-2</v>
      </c>
      <c r="N11" s="20">
        <v>1.6207863056576049E-2</v>
      </c>
      <c r="O11" s="20">
        <v>0.1145283594606364</v>
      </c>
      <c r="P11" s="20">
        <v>5.192375194119863E-2</v>
      </c>
      <c r="Q11" s="20">
        <v>4.8727778356123172E-2</v>
      </c>
      <c r="R11" s="20">
        <v>6.0716316924660778E-2</v>
      </c>
      <c r="S11" s="20">
        <v>4.7369070492321898E-2</v>
      </c>
      <c r="T11" s="20">
        <v>1.2862073927264109E-2</v>
      </c>
      <c r="U11" s="20">
        <v>3.9418940233914262E-2</v>
      </c>
      <c r="V11" s="20">
        <v>5.2581632831300053E-2</v>
      </c>
      <c r="W11" s="20">
        <v>6.0708171290902488E-2</v>
      </c>
      <c r="X11" s="20">
        <v>3.0196153473796991E-2</v>
      </c>
      <c r="Y11" s="20">
        <v>2.4660269965211971E-2</v>
      </c>
      <c r="AA11" s="20">
        <v>4.1528668789655457E-2</v>
      </c>
      <c r="AB11" s="20">
        <v>3.6161173489601517E-2</v>
      </c>
      <c r="AC11" s="20">
        <v>3.091250110887599E-2</v>
      </c>
      <c r="AD11" s="20">
        <v>6.6015538184724207E-2</v>
      </c>
      <c r="AF11" s="20">
        <v>4.5595969689913973E-2</v>
      </c>
      <c r="AG11" s="20">
        <v>3.9872773387897811E-2</v>
      </c>
      <c r="AI11" s="20">
        <v>5.5444153920077503E-2</v>
      </c>
      <c r="AJ11" s="20">
        <v>5.1269528052930023E-2</v>
      </c>
      <c r="AK11" s="20">
        <v>6.2497480601267703E-2</v>
      </c>
      <c r="AL11" s="20">
        <v>5.2389933199149183E-2</v>
      </c>
      <c r="AM11" s="20">
        <v>6.6262955961088627E-3</v>
      </c>
      <c r="AN11" s="20">
        <v>3.3713613621328201E-2</v>
      </c>
      <c r="AO11" s="20">
        <v>5.6095879846902758E-2</v>
      </c>
      <c r="AP11" s="20">
        <v>4.3837402959995678E-2</v>
      </c>
      <c r="AQ11" s="20">
        <v>8.1934149940597903E-2</v>
      </c>
      <c r="AS11" s="20">
        <v>4.288776334889436E-2</v>
      </c>
      <c r="AT11" s="20">
        <v>6.9779151566192341E-2</v>
      </c>
    </row>
    <row r="12" spans="2:48" ht="19" customHeight="1" x14ac:dyDescent="0.35">
      <c r="B12" s="22" t="s">
        <v>189</v>
      </c>
      <c r="C12" s="20">
        <v>3.6378890292383947E-2</v>
      </c>
      <c r="D12" s="20">
        <v>6.5724324561605929E-2</v>
      </c>
      <c r="E12" s="20">
        <v>4.1122248154928272E-2</v>
      </c>
      <c r="F12" s="20">
        <v>4.6328787129917108E-2</v>
      </c>
      <c r="G12" s="20">
        <v>2.652754425952664E-2</v>
      </c>
      <c r="H12" s="20">
        <v>3.6427938246067472E-2</v>
      </c>
      <c r="I12" s="20">
        <v>1.2835118966575401E-2</v>
      </c>
      <c r="K12" s="20">
        <v>3.6256613730743063E-2</v>
      </c>
      <c r="L12" s="20">
        <v>3.664603804010913E-2</v>
      </c>
      <c r="N12" s="20">
        <v>4.3243535536635867E-2</v>
      </c>
      <c r="O12" s="20">
        <v>2.887318114485107E-2</v>
      </c>
      <c r="P12" s="20">
        <v>3.8422948790995767E-2</v>
      </c>
      <c r="Q12" s="20">
        <v>2.2002761158540201E-2</v>
      </c>
      <c r="R12" s="20">
        <v>1.300206062362208E-2</v>
      </c>
      <c r="S12" s="20">
        <v>2.0899233934497521E-2</v>
      </c>
      <c r="T12" s="20">
        <v>3.1788992725189119E-2</v>
      </c>
      <c r="U12" s="20">
        <v>5.9234465045763039E-2</v>
      </c>
      <c r="V12" s="20">
        <v>4.9092603318636081E-2</v>
      </c>
      <c r="W12" s="20">
        <v>3.1916110559688508E-2</v>
      </c>
      <c r="X12" s="20">
        <v>2.8108119392844761E-2</v>
      </c>
      <c r="Y12" s="20">
        <v>5.4445748668181013E-2</v>
      </c>
      <c r="AA12" s="20">
        <v>2.1552519861278149E-2</v>
      </c>
      <c r="AB12" s="20">
        <v>3.0415362033624129E-2</v>
      </c>
      <c r="AC12" s="20">
        <v>2.889068268775331E-2</v>
      </c>
      <c r="AD12" s="20">
        <v>6.5413314359446473E-2</v>
      </c>
      <c r="AF12" s="20">
        <v>3.2807434384825467E-2</v>
      </c>
      <c r="AG12" s="20">
        <v>4.6496088852035142E-2</v>
      </c>
      <c r="AI12" s="20">
        <v>3.5592430861582147E-2</v>
      </c>
      <c r="AJ12" s="20">
        <v>4.8007319962660402E-2</v>
      </c>
      <c r="AK12" s="20">
        <v>2.0470015030547271E-2</v>
      </c>
      <c r="AL12" s="20">
        <v>2.635659494250157E-2</v>
      </c>
      <c r="AM12" s="20">
        <v>1.4921665570054209E-2</v>
      </c>
      <c r="AN12" s="20">
        <v>1.638151425544259E-2</v>
      </c>
      <c r="AO12" s="20">
        <v>5.7955531006523488E-2</v>
      </c>
      <c r="AP12" s="20">
        <v>5.4917754125987393E-2</v>
      </c>
      <c r="AQ12" s="20">
        <v>5.6513814391850839E-2</v>
      </c>
      <c r="AS12" s="20">
        <v>3.5380538517585013E-2</v>
      </c>
      <c r="AT12" s="20">
        <v>5.5244938754709733E-2</v>
      </c>
    </row>
    <row r="13" spans="2:48" ht="19" customHeight="1" x14ac:dyDescent="0.35">
      <c r="B13" s="22" t="s">
        <v>190</v>
      </c>
      <c r="C13" s="20">
        <v>5.4775748410728867E-2</v>
      </c>
      <c r="D13" s="20">
        <v>0.1035266484701839</v>
      </c>
      <c r="E13" s="20">
        <v>9.0058616217984694E-2</v>
      </c>
      <c r="F13" s="20">
        <v>6.5099375850248734E-2</v>
      </c>
      <c r="G13" s="20">
        <v>3.9443861689983248E-2</v>
      </c>
      <c r="H13" s="20">
        <v>1.4693709019475891E-2</v>
      </c>
      <c r="I13" s="20">
        <v>2.4592355311228858E-2</v>
      </c>
      <c r="K13" s="20">
        <v>5.6422879397199123E-2</v>
      </c>
      <c r="L13" s="20">
        <v>5.3389919851275572E-2</v>
      </c>
      <c r="N13" s="20">
        <v>6.755655648604926E-2</v>
      </c>
      <c r="O13" s="20">
        <v>7.0362491436512159E-2</v>
      </c>
      <c r="P13" s="20">
        <v>4.0713936516760953E-2</v>
      </c>
      <c r="Q13" s="20">
        <v>3.1956656195375237E-2</v>
      </c>
      <c r="R13" s="20">
        <v>4.5238707560424023E-2</v>
      </c>
      <c r="S13" s="20">
        <v>5.529333617726466E-2</v>
      </c>
      <c r="T13" s="20">
        <v>5.2569736041695812E-2</v>
      </c>
      <c r="U13" s="20">
        <v>7.3877624813033171E-2</v>
      </c>
      <c r="V13" s="20">
        <v>7.9727868895271128E-2</v>
      </c>
      <c r="W13" s="20">
        <v>3.9443608457972401E-2</v>
      </c>
      <c r="X13" s="20">
        <v>4.2736007522257237E-2</v>
      </c>
      <c r="Y13" s="20">
        <v>4.2686716933007747E-2</v>
      </c>
      <c r="AA13" s="20">
        <v>4.8737004910119099E-2</v>
      </c>
      <c r="AB13" s="20">
        <v>4.6586563071214268E-2</v>
      </c>
      <c r="AC13" s="20">
        <v>7.8184754839998982E-2</v>
      </c>
      <c r="AD13" s="20">
        <v>4.9553291856561578E-2</v>
      </c>
      <c r="AF13" s="20">
        <v>4.4999268070052133E-2</v>
      </c>
      <c r="AG13" s="20">
        <v>8.9286503008508558E-2</v>
      </c>
      <c r="AI13" s="20">
        <v>6.6834685084993892E-2</v>
      </c>
      <c r="AJ13" s="20">
        <v>6.4067287730070852E-2</v>
      </c>
      <c r="AK13" s="20">
        <v>5.0196033052372677E-2</v>
      </c>
      <c r="AL13" s="20">
        <v>4.9397118430410197E-2</v>
      </c>
      <c r="AM13" s="20">
        <v>2.2071793352626341E-2</v>
      </c>
      <c r="AN13" s="20">
        <v>8.3512021490839985E-2</v>
      </c>
      <c r="AO13" s="20">
        <v>1.2187772043944981E-2</v>
      </c>
      <c r="AP13" s="20">
        <v>7.5104104905854049E-2</v>
      </c>
      <c r="AQ13" s="20">
        <v>0.1290931322349467</v>
      </c>
      <c r="AS13" s="20">
        <v>5.1747507729444163E-2</v>
      </c>
      <c r="AT13" s="20">
        <v>0.1120010039677785</v>
      </c>
    </row>
    <row r="14" spans="2:48" ht="19" customHeight="1" x14ac:dyDescent="0.35">
      <c r="B14" s="22" t="s">
        <v>191</v>
      </c>
      <c r="C14" s="20">
        <v>8.4210847177109374E-2</v>
      </c>
      <c r="D14" s="20">
        <v>0.10167752413350351</v>
      </c>
      <c r="E14" s="20">
        <v>0.13263154303215469</v>
      </c>
      <c r="F14" s="20">
        <v>0.1081497721634362</v>
      </c>
      <c r="G14" s="20">
        <v>6.1775296839486758E-2</v>
      </c>
      <c r="H14" s="20">
        <v>6.2063309325890513E-2</v>
      </c>
      <c r="I14" s="20">
        <v>4.6911400463933502E-2</v>
      </c>
      <c r="K14" s="20">
        <v>8.4798458720321074E-2</v>
      </c>
      <c r="L14" s="20">
        <v>8.3979112335205081E-2</v>
      </c>
      <c r="N14" s="20">
        <v>7.0750628165312565E-2</v>
      </c>
      <c r="O14" s="20">
        <v>0.14341574201775339</v>
      </c>
      <c r="P14" s="20">
        <v>6.9289285353960908E-2</v>
      </c>
      <c r="Q14" s="20">
        <v>7.5899021885096521E-2</v>
      </c>
      <c r="R14" s="20">
        <v>7.5567655391215821E-2</v>
      </c>
      <c r="S14" s="20">
        <v>9.7375296428348454E-2</v>
      </c>
      <c r="T14" s="20">
        <v>6.3294874682217561E-2</v>
      </c>
      <c r="U14" s="20">
        <v>7.3141163033094495E-2</v>
      </c>
      <c r="V14" s="20">
        <v>0.10749990734147991</v>
      </c>
      <c r="W14" s="20">
        <v>9.9154547771190191E-2</v>
      </c>
      <c r="X14" s="20">
        <v>5.7095382864750792E-2</v>
      </c>
      <c r="Y14" s="20">
        <v>8.2429118862793097E-2</v>
      </c>
      <c r="AA14" s="20">
        <v>8.8994814476208259E-2</v>
      </c>
      <c r="AB14" s="20">
        <v>6.5062958495966688E-2</v>
      </c>
      <c r="AC14" s="20">
        <v>9.6135824125054517E-2</v>
      </c>
      <c r="AD14" s="20">
        <v>8.9020517658763731E-2</v>
      </c>
      <c r="AF14" s="20">
        <v>7.4979066221188967E-2</v>
      </c>
      <c r="AG14" s="20">
        <v>0.1190805479423484</v>
      </c>
      <c r="AI14" s="20">
        <v>0.1214782100141468</v>
      </c>
      <c r="AJ14" s="20">
        <v>0.10010579687880811</v>
      </c>
      <c r="AK14" s="20">
        <v>4.3269973876694082E-2</v>
      </c>
      <c r="AL14" s="20">
        <v>5.6554674566157571E-2</v>
      </c>
      <c r="AM14" s="20">
        <v>2.3354189020789552E-2</v>
      </c>
      <c r="AN14" s="20">
        <v>3.519898097330066E-2</v>
      </c>
      <c r="AO14" s="20">
        <v>7.7909814374977238E-2</v>
      </c>
      <c r="AP14" s="20">
        <v>0.21332389683912961</v>
      </c>
      <c r="AQ14" s="20">
        <v>8.8568059413345349E-2</v>
      </c>
      <c r="AS14" s="20">
        <v>8.4356864112689556E-2</v>
      </c>
      <c r="AT14" s="20">
        <v>8.145153662895048E-2</v>
      </c>
    </row>
    <row r="15" spans="2:48" ht="19" customHeight="1" x14ac:dyDescent="0.35">
      <c r="B15" s="22" t="s">
        <v>192</v>
      </c>
      <c r="C15" s="20">
        <v>4.9650089466022562E-2</v>
      </c>
      <c r="D15" s="20">
        <v>5.9267568931475292E-2</v>
      </c>
      <c r="E15" s="20">
        <v>8.1287009239598765E-2</v>
      </c>
      <c r="F15" s="20">
        <v>5.2971380212742981E-2</v>
      </c>
      <c r="G15" s="20">
        <v>4.2138326814811347E-2</v>
      </c>
      <c r="H15" s="20">
        <v>4.5007726481911113E-2</v>
      </c>
      <c r="I15" s="20">
        <v>2.4108987350365568E-2</v>
      </c>
      <c r="K15" s="20">
        <v>4.4338450876916367E-2</v>
      </c>
      <c r="L15" s="20">
        <v>5.5038166660645371E-2</v>
      </c>
      <c r="N15" s="20">
        <v>3.181631400412685E-2</v>
      </c>
      <c r="O15" s="20">
        <v>5.7837123584248418E-2</v>
      </c>
      <c r="P15" s="20">
        <v>4.413206326462004E-2</v>
      </c>
      <c r="Q15" s="20">
        <v>3.3284089047104948E-2</v>
      </c>
      <c r="R15" s="20">
        <v>7.0887566902442828E-2</v>
      </c>
      <c r="S15" s="20">
        <v>6.9549032933445804E-2</v>
      </c>
      <c r="T15" s="20">
        <v>5.6941899026113629E-2</v>
      </c>
      <c r="U15" s="20">
        <v>4.1893580685061597E-2</v>
      </c>
      <c r="V15" s="20">
        <v>4.1953096600888827E-2</v>
      </c>
      <c r="W15" s="20">
        <v>3.7632092277556407E-2</v>
      </c>
      <c r="X15" s="20">
        <v>3.081656014054476E-2</v>
      </c>
      <c r="Y15" s="20">
        <v>7.9505306979741397E-2</v>
      </c>
      <c r="AA15" s="20">
        <v>5.0669956524590068E-2</v>
      </c>
      <c r="AB15" s="20">
        <v>3.8872044952901842E-2</v>
      </c>
      <c r="AC15" s="20">
        <v>5.15578459625263E-2</v>
      </c>
      <c r="AD15" s="20">
        <v>5.8408689920966608E-2</v>
      </c>
      <c r="AF15" s="20">
        <v>4.8764295130894877E-2</v>
      </c>
      <c r="AG15" s="20">
        <v>5.1898252348082652E-2</v>
      </c>
      <c r="AI15" s="20">
        <v>5.4264090987452961E-2</v>
      </c>
      <c r="AJ15" s="20">
        <v>6.2535109077264187E-2</v>
      </c>
      <c r="AK15" s="20">
        <v>1.987172111811205E-2</v>
      </c>
      <c r="AL15" s="20">
        <v>2.466215133512327E-2</v>
      </c>
      <c r="AM15" s="20">
        <v>4.1476217789650438E-2</v>
      </c>
      <c r="AN15" s="20">
        <v>0</v>
      </c>
      <c r="AO15" s="20">
        <v>2.1147612212970492E-2</v>
      </c>
      <c r="AP15" s="20">
        <v>7.2708039810846878E-2</v>
      </c>
      <c r="AQ15" s="20">
        <v>0.1111412481405762</v>
      </c>
      <c r="AS15" s="20">
        <v>4.7393492066708717E-2</v>
      </c>
      <c r="AT15" s="20">
        <v>9.2293451224944645E-2</v>
      </c>
    </row>
    <row r="16" spans="2:48" ht="19" customHeight="1" x14ac:dyDescent="0.35">
      <c r="B16" s="22" t="s">
        <v>193</v>
      </c>
      <c r="C16" s="20">
        <v>5.4109336351805627E-2</v>
      </c>
      <c r="D16" s="20">
        <v>3.5188889614603092E-2</v>
      </c>
      <c r="E16" s="20">
        <v>9.4068064764819825E-2</v>
      </c>
      <c r="F16" s="20">
        <v>6.5530394609885356E-2</v>
      </c>
      <c r="G16" s="20">
        <v>4.3881953285475769E-2</v>
      </c>
      <c r="H16" s="20">
        <v>5.8914694182752872E-2</v>
      </c>
      <c r="I16" s="20">
        <v>3.0138295735817621E-2</v>
      </c>
      <c r="K16" s="20">
        <v>6.1487016110702453E-2</v>
      </c>
      <c r="L16" s="20">
        <v>4.7125344164770239E-2</v>
      </c>
      <c r="N16" s="20">
        <v>3.6778799238032497E-2</v>
      </c>
      <c r="O16" s="20">
        <v>5.283278305491846E-2</v>
      </c>
      <c r="P16" s="20">
        <v>4.5805000391713563E-2</v>
      </c>
      <c r="Q16" s="20">
        <v>7.7701436610432439E-2</v>
      </c>
      <c r="R16" s="20">
        <v>4.5150325703350411E-2</v>
      </c>
      <c r="S16" s="20">
        <v>4.7580168197198153E-2</v>
      </c>
      <c r="T16" s="20">
        <v>3.9225128302079852E-2</v>
      </c>
      <c r="U16" s="20">
        <v>5.9145339264808437E-2</v>
      </c>
      <c r="V16" s="20">
        <v>6.393227383771867E-2</v>
      </c>
      <c r="W16" s="20">
        <v>4.9311781965926942E-2</v>
      </c>
      <c r="X16" s="20">
        <v>9.0132416979746915E-2</v>
      </c>
      <c r="Y16" s="20">
        <v>4.9078382139832573E-2</v>
      </c>
      <c r="AA16" s="20">
        <v>7.7406432282750778E-2</v>
      </c>
      <c r="AB16" s="20">
        <v>4.4591394980535583E-2</v>
      </c>
      <c r="AC16" s="20">
        <v>5.6192293118161603E-2</v>
      </c>
      <c r="AD16" s="20">
        <v>3.7397063144035417E-2</v>
      </c>
      <c r="AF16" s="20">
        <v>4.9791595322481133E-2</v>
      </c>
      <c r="AG16" s="20">
        <v>7.1985711027473212E-2</v>
      </c>
      <c r="AI16" s="20">
        <v>0.113268413853787</v>
      </c>
      <c r="AJ16" s="20">
        <v>5.0388943656400002E-2</v>
      </c>
      <c r="AK16" s="20">
        <v>4.2917307689386751E-2</v>
      </c>
      <c r="AL16" s="20">
        <v>2.1412246587086809E-2</v>
      </c>
      <c r="AM16" s="20">
        <v>5.2706033670438857E-2</v>
      </c>
      <c r="AN16" s="20">
        <v>3.4026009640787211E-2</v>
      </c>
      <c r="AO16" s="20">
        <v>7.124943952685728E-3</v>
      </c>
      <c r="AP16" s="20">
        <v>4.010825557756785E-2</v>
      </c>
      <c r="AQ16" s="20">
        <v>8.6442227233849783E-2</v>
      </c>
      <c r="AS16" s="20">
        <v>5.5246197399508312E-2</v>
      </c>
      <c r="AT16" s="20">
        <v>3.2625851109132929E-2</v>
      </c>
    </row>
    <row r="17" spans="2:46" ht="19" customHeight="1" x14ac:dyDescent="0.35">
      <c r="B17" s="22" t="s">
        <v>194</v>
      </c>
      <c r="C17" s="20">
        <v>6.1604635237831308E-2</v>
      </c>
      <c r="D17" s="20">
        <v>5.1554855209774417E-2</v>
      </c>
      <c r="E17" s="20">
        <v>7.3562430838954168E-2</v>
      </c>
      <c r="F17" s="20">
        <v>6.7355139860782981E-2</v>
      </c>
      <c r="G17" s="20">
        <v>7.4577218865743797E-2</v>
      </c>
      <c r="H17" s="20">
        <v>4.4172709286522019E-2</v>
      </c>
      <c r="I17" s="20">
        <v>5.5122078027248472E-2</v>
      </c>
      <c r="K17" s="20">
        <v>7.1801877484548013E-2</v>
      </c>
      <c r="L17" s="20">
        <v>5.1897991183769289E-2</v>
      </c>
      <c r="N17" s="20">
        <v>4.6400338690677861E-2</v>
      </c>
      <c r="O17" s="20">
        <v>4.3242760613412867E-2</v>
      </c>
      <c r="P17" s="20">
        <v>6.6926086636049473E-2</v>
      </c>
      <c r="Q17" s="20">
        <v>0.1243649266085075</v>
      </c>
      <c r="R17" s="20">
        <v>4.9430581816906252E-2</v>
      </c>
      <c r="S17" s="20">
        <v>6.6119545548811887E-2</v>
      </c>
      <c r="T17" s="20">
        <v>4.6537173055959127E-2</v>
      </c>
      <c r="U17" s="20">
        <v>6.80805240915556E-2</v>
      </c>
      <c r="V17" s="20">
        <v>5.4086110669621858E-2</v>
      </c>
      <c r="W17" s="20">
        <v>6.8297916275024517E-2</v>
      </c>
      <c r="X17" s="20">
        <v>6.6230308331609242E-2</v>
      </c>
      <c r="Y17" s="20">
        <v>6.6137633338742716E-2</v>
      </c>
      <c r="AA17" s="20">
        <v>5.9884599863390953E-2</v>
      </c>
      <c r="AB17" s="20">
        <v>6.4589233418773234E-2</v>
      </c>
      <c r="AC17" s="20">
        <v>6.5053514235871288E-2</v>
      </c>
      <c r="AD17" s="20">
        <v>5.7722298308302819E-2</v>
      </c>
      <c r="AF17" s="20">
        <v>6.3844244279815943E-2</v>
      </c>
      <c r="AG17" s="20">
        <v>5.4163164399726751E-2</v>
      </c>
      <c r="AI17" s="20">
        <v>7.2640910065291539E-2</v>
      </c>
      <c r="AJ17" s="20">
        <v>5.0835519350272883E-2</v>
      </c>
      <c r="AK17" s="20">
        <v>4.7252895535964817E-2</v>
      </c>
      <c r="AL17" s="20">
        <v>1.0245111830316209E-2</v>
      </c>
      <c r="AM17" s="20">
        <v>0.131989040333123</v>
      </c>
      <c r="AN17" s="20">
        <v>5.0335232683994223E-2</v>
      </c>
      <c r="AO17" s="20">
        <v>5.4911347936644761E-3</v>
      </c>
      <c r="AP17" s="20">
        <v>1.6298981650789149E-2</v>
      </c>
      <c r="AQ17" s="20">
        <v>6.0825784026639788E-2</v>
      </c>
      <c r="AS17" s="20">
        <v>6.4375378697455146E-2</v>
      </c>
      <c r="AT17" s="20">
        <v>9.2453549666439896E-3</v>
      </c>
    </row>
    <row r="18" spans="2:46" ht="19" customHeight="1" x14ac:dyDescent="0.35">
      <c r="B18" s="22" t="s">
        <v>195</v>
      </c>
      <c r="C18" s="20">
        <v>4.5831938302846063E-2</v>
      </c>
      <c r="D18" s="20">
        <v>9.3064060943337072E-3</v>
      </c>
      <c r="E18" s="20">
        <v>4.0556751874606417E-2</v>
      </c>
      <c r="F18" s="20">
        <v>4.0229228369434863E-2</v>
      </c>
      <c r="G18" s="20">
        <v>3.9160702249108691E-2</v>
      </c>
      <c r="H18" s="20">
        <v>4.8250209843766281E-2</v>
      </c>
      <c r="I18" s="20">
        <v>8.279124368689969E-2</v>
      </c>
      <c r="K18" s="20">
        <v>5.2076768287690312E-2</v>
      </c>
      <c r="L18" s="20">
        <v>3.992047127207779E-2</v>
      </c>
      <c r="N18" s="20">
        <v>4.5623236181396777E-2</v>
      </c>
      <c r="O18" s="20">
        <v>1.236316060438792E-2</v>
      </c>
      <c r="P18" s="20">
        <v>8.7029947183995537E-3</v>
      </c>
      <c r="Q18" s="20">
        <v>2.212276596758575E-2</v>
      </c>
      <c r="R18" s="20">
        <v>7.1581890375878143E-2</v>
      </c>
      <c r="S18" s="20">
        <v>5.7996680942396309E-2</v>
      </c>
      <c r="T18" s="20">
        <v>7.7944343201711494E-2</v>
      </c>
      <c r="U18" s="20">
        <v>3.8031356814900948E-2</v>
      </c>
      <c r="V18" s="20">
        <v>2.4442559012356108E-2</v>
      </c>
      <c r="W18" s="20">
        <v>3.6222001560760247E-2</v>
      </c>
      <c r="X18" s="20">
        <v>6.894584827358112E-2</v>
      </c>
      <c r="Y18" s="20">
        <v>5.5343213618433133E-2</v>
      </c>
      <c r="AA18" s="20">
        <v>4.2641923244627462E-2</v>
      </c>
      <c r="AB18" s="20">
        <v>4.6361422610274081E-2</v>
      </c>
      <c r="AC18" s="20">
        <v>5.4166827271390688E-2</v>
      </c>
      <c r="AD18" s="20">
        <v>4.1682930702782187E-2</v>
      </c>
      <c r="AF18" s="20">
        <v>5.0021451370020099E-2</v>
      </c>
      <c r="AG18" s="20">
        <v>3.0494340490889421E-2</v>
      </c>
      <c r="AI18" s="20">
        <v>2.3206812144316909E-2</v>
      </c>
      <c r="AJ18" s="20">
        <v>1.2983722945593419E-2</v>
      </c>
      <c r="AK18" s="20">
        <v>1.1938699089077749E-2</v>
      </c>
      <c r="AL18" s="20">
        <v>1.442949896932034E-2</v>
      </c>
      <c r="AM18" s="20">
        <v>0.1489078884357983</v>
      </c>
      <c r="AN18" s="20">
        <v>3.2254716651662352E-2</v>
      </c>
      <c r="AO18" s="20">
        <v>1.1937732727240059E-2</v>
      </c>
      <c r="AP18" s="20">
        <v>2.8747020646835569E-2</v>
      </c>
      <c r="AQ18" s="20">
        <v>1.5475846712602969E-2</v>
      </c>
      <c r="AS18" s="20">
        <v>4.5608303871829077E-2</v>
      </c>
      <c r="AT18" s="20">
        <v>5.0058001820648491E-2</v>
      </c>
    </row>
    <row r="19" spans="2:46" ht="46" customHeight="1" x14ac:dyDescent="0.35">
      <c r="B19" s="22" t="s">
        <v>202</v>
      </c>
      <c r="C19" s="20">
        <v>0.13522245274068589</v>
      </c>
      <c r="D19" s="20">
        <v>8.9371432807617182E-2</v>
      </c>
      <c r="E19" s="20">
        <v>7.2869463267008633E-2</v>
      </c>
      <c r="F19" s="20">
        <v>0.1166047381071105</v>
      </c>
      <c r="G19" s="20">
        <v>0.159547283476555</v>
      </c>
      <c r="H19" s="20">
        <v>0.19261266750641751</v>
      </c>
      <c r="I19" s="20">
        <v>0.1732533856449219</v>
      </c>
      <c r="K19" s="20">
        <v>0.1498977513334562</v>
      </c>
      <c r="L19" s="20">
        <v>0.12144231843411479</v>
      </c>
      <c r="N19" s="20">
        <v>0.1285667988772955</v>
      </c>
      <c r="O19" s="20">
        <v>7.4883015155632504E-2</v>
      </c>
      <c r="P19" s="20">
        <v>0.2002879570956943</v>
      </c>
      <c r="Q19" s="20">
        <v>0.14032751949511951</v>
      </c>
      <c r="R19" s="20">
        <v>0.1551760700455965</v>
      </c>
      <c r="S19" s="20">
        <v>0.13588874646873661</v>
      </c>
      <c r="T19" s="20">
        <v>0.13540953746339129</v>
      </c>
      <c r="U19" s="20">
        <v>0.16482173481079521</v>
      </c>
      <c r="V19" s="20">
        <v>9.7745015876998659E-2</v>
      </c>
      <c r="W19" s="20">
        <v>0.10527862142853719</v>
      </c>
      <c r="X19" s="20">
        <v>0.14901260019234441</v>
      </c>
      <c r="Y19" s="20">
        <v>0.1581301251702619</v>
      </c>
      <c r="AA19" s="20">
        <v>0.13076228181950481</v>
      </c>
      <c r="AB19" s="20">
        <v>0.109950589207087</v>
      </c>
      <c r="AC19" s="20">
        <v>0.15403836664733569</v>
      </c>
      <c r="AD19" s="20">
        <v>0.15064269370765559</v>
      </c>
      <c r="AF19" s="20">
        <v>0.1510543423643213</v>
      </c>
      <c r="AG19" s="20">
        <v>7.4366326390208029E-2</v>
      </c>
      <c r="AI19" s="20">
        <v>6.0514737439930473E-2</v>
      </c>
      <c r="AJ19" s="20">
        <v>1.531898518037565E-2</v>
      </c>
      <c r="AK19" s="20">
        <v>2.7402933144676869E-2</v>
      </c>
      <c r="AL19" s="20">
        <v>2.4073660582564039E-2</v>
      </c>
      <c r="AM19" s="20">
        <v>0.52377102970821898</v>
      </c>
      <c r="AN19" s="20">
        <v>3.5387439299206763E-2</v>
      </c>
      <c r="AO19" s="20">
        <v>1.1336881462687491E-2</v>
      </c>
      <c r="AP19" s="20">
        <v>1.7159596271019161E-2</v>
      </c>
      <c r="AQ19" s="20">
        <v>4.0986847049814402E-2</v>
      </c>
      <c r="AS19" s="20">
        <v>0.13691411566391559</v>
      </c>
      <c r="AT19" s="20">
        <v>0.1032547681056788</v>
      </c>
    </row>
    <row r="21" spans="2:46" x14ac:dyDescent="0.35">
      <c r="B21" t="s">
        <v>409</v>
      </c>
    </row>
    <row r="22" spans="2:46" x14ac:dyDescent="0.35">
      <c r="B22" t="s">
        <v>9</v>
      </c>
    </row>
    <row r="24" spans="2:46" x14ac:dyDescent="0.35">
      <c r="B24"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V2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46" customHeight="1" x14ac:dyDescent="0.35">
      <c r="B9" s="22" t="s">
        <v>201</v>
      </c>
      <c r="C9" s="20">
        <v>0.35950982793997238</v>
      </c>
      <c r="D9" s="20">
        <v>0.14310236258912359</v>
      </c>
      <c r="E9" s="20">
        <v>0.15954876154756931</v>
      </c>
      <c r="F9" s="20">
        <v>0.30187158857099172</v>
      </c>
      <c r="G9" s="20">
        <v>0.39394477485849461</v>
      </c>
      <c r="H9" s="20">
        <v>0.4711547454160207</v>
      </c>
      <c r="I9" s="20">
        <v>0.60986435521620475</v>
      </c>
      <c r="K9" s="20">
        <v>0.37043127760975869</v>
      </c>
      <c r="L9" s="20">
        <v>0.34926943785048581</v>
      </c>
      <c r="N9" s="20">
        <v>0.3698775700370307</v>
      </c>
      <c r="O9" s="20">
        <v>0.39051320556138958</v>
      </c>
      <c r="P9" s="20">
        <v>0.40523717613405758</v>
      </c>
      <c r="Q9" s="20">
        <v>0.37182054726781782</v>
      </c>
      <c r="R9" s="20">
        <v>0.37621756868813172</v>
      </c>
      <c r="S9" s="20">
        <v>0.38279228722974878</v>
      </c>
      <c r="T9" s="20">
        <v>0.30204678619614839</v>
      </c>
      <c r="U9" s="20">
        <v>0.3615494252161171</v>
      </c>
      <c r="V9" s="20">
        <v>0.29089137474781412</v>
      </c>
      <c r="W9" s="20">
        <v>0.36860355676650353</v>
      </c>
      <c r="X9" s="20">
        <v>0.40546201625845762</v>
      </c>
      <c r="Y9" s="20">
        <v>0.36234395754065829</v>
      </c>
      <c r="AA9" s="20">
        <v>0.31574517693608722</v>
      </c>
      <c r="AB9" s="20">
        <v>0.37858663479263871</v>
      </c>
      <c r="AC9" s="20">
        <v>0.38964992112153529</v>
      </c>
      <c r="AD9" s="20">
        <v>0.35863770500671432</v>
      </c>
      <c r="AF9" s="20">
        <v>0.40722945933524402</v>
      </c>
      <c r="AG9" s="20">
        <v>0.17215164821586029</v>
      </c>
      <c r="AI9" s="20">
        <v>0.48490115274604478</v>
      </c>
      <c r="AJ9" s="20">
        <v>0.1607307661544928</v>
      </c>
      <c r="AK9" s="20">
        <v>0.1839801215326009</v>
      </c>
      <c r="AL9" s="20">
        <v>1.412590348782165E-2</v>
      </c>
      <c r="AM9" s="20">
        <v>0.61073798422434422</v>
      </c>
      <c r="AN9" s="20">
        <v>0.18254452953471589</v>
      </c>
      <c r="AO9" s="20">
        <v>0.6411090575975712</v>
      </c>
      <c r="AP9" s="20">
        <v>0.32282084418130691</v>
      </c>
      <c r="AQ9" s="20">
        <v>0.42548151468467238</v>
      </c>
      <c r="AS9" s="20">
        <v>0.35792610563724447</v>
      </c>
      <c r="AT9" s="20">
        <v>0.38943773758900252</v>
      </c>
    </row>
    <row r="10" spans="2:48" ht="19" customHeight="1" x14ac:dyDescent="0.35">
      <c r="B10" s="22" t="s">
        <v>187</v>
      </c>
      <c r="C10" s="20">
        <v>5.2741778436601161E-2</v>
      </c>
      <c r="D10" s="20">
        <v>2.882512743289219E-2</v>
      </c>
      <c r="E10" s="20">
        <v>3.9832416256617313E-2</v>
      </c>
      <c r="F10" s="20">
        <v>4.8730989126697023E-2</v>
      </c>
      <c r="G10" s="20">
        <v>6.9003297223205792E-2</v>
      </c>
      <c r="H10" s="20">
        <v>9.0199835165540906E-2</v>
      </c>
      <c r="I10" s="20">
        <v>4.4121596710937669E-2</v>
      </c>
      <c r="K10" s="20">
        <v>5.8802001509894668E-2</v>
      </c>
      <c r="L10" s="20">
        <v>4.7038630879762497E-2</v>
      </c>
      <c r="N10" s="20">
        <v>5.5999823682648671E-2</v>
      </c>
      <c r="O10" s="20">
        <v>4.3630228660938387E-2</v>
      </c>
      <c r="P10" s="20">
        <v>4.0415271124625972E-2</v>
      </c>
      <c r="Q10" s="20">
        <v>7.9256315123041987E-2</v>
      </c>
      <c r="R10" s="20">
        <v>3.8828608306042373E-2</v>
      </c>
      <c r="S10" s="20">
        <v>5.4581769716319201E-2</v>
      </c>
      <c r="T10" s="20">
        <v>3.8781678382925559E-2</v>
      </c>
      <c r="U10" s="20">
        <v>5.1829190044599793E-2</v>
      </c>
      <c r="V10" s="20">
        <v>3.910931532671702E-2</v>
      </c>
      <c r="W10" s="20">
        <v>6.2461123000573687E-2</v>
      </c>
      <c r="X10" s="20">
        <v>6.5165872071416539E-2</v>
      </c>
      <c r="Y10" s="20">
        <v>7.0895924728060528E-2</v>
      </c>
      <c r="AA10" s="20">
        <v>5.8671987660032829E-2</v>
      </c>
      <c r="AB10" s="20">
        <v>6.0690699602764533E-2</v>
      </c>
      <c r="AC10" s="20">
        <v>4.9470814404520919E-2</v>
      </c>
      <c r="AD10" s="20">
        <v>4.1301075877731457E-2</v>
      </c>
      <c r="AF10" s="20">
        <v>5.7977075216677207E-2</v>
      </c>
      <c r="AG10" s="20">
        <v>3.1362113398125641E-2</v>
      </c>
      <c r="AI10" s="20">
        <v>4.6420162628497262E-2</v>
      </c>
      <c r="AJ10" s="20">
        <v>7.1083184430991056E-2</v>
      </c>
      <c r="AK10" s="20">
        <v>5.8098958499237498E-2</v>
      </c>
      <c r="AL10" s="20">
        <v>4.2725051510034452E-3</v>
      </c>
      <c r="AM10" s="20">
        <v>5.4445394470726653E-2</v>
      </c>
      <c r="AN10" s="20">
        <v>5.8474461566063098E-2</v>
      </c>
      <c r="AO10" s="20">
        <v>6.6187091150610486E-2</v>
      </c>
      <c r="AP10" s="20">
        <v>5.9664405197904273E-2</v>
      </c>
      <c r="AQ10" s="20">
        <v>3.0901645953725451E-2</v>
      </c>
      <c r="AS10" s="20">
        <v>5.326848094057459E-2</v>
      </c>
      <c r="AT10" s="20">
        <v>4.2788578356206461E-2</v>
      </c>
    </row>
    <row r="11" spans="2:48" ht="19" customHeight="1" x14ac:dyDescent="0.35">
      <c r="B11" s="22" t="s">
        <v>188</v>
      </c>
      <c r="C11" s="20">
        <v>6.3181071360712382E-2</v>
      </c>
      <c r="D11" s="20">
        <v>4.4027253089193898E-2</v>
      </c>
      <c r="E11" s="20">
        <v>6.9946617976898953E-2</v>
      </c>
      <c r="F11" s="20">
        <v>7.2999179972498329E-2</v>
      </c>
      <c r="G11" s="20">
        <v>5.0394597731172122E-2</v>
      </c>
      <c r="H11" s="20">
        <v>7.4694731316816518E-2</v>
      </c>
      <c r="I11" s="20">
        <v>6.5132425994561954E-2</v>
      </c>
      <c r="K11" s="20">
        <v>6.4797340476026255E-2</v>
      </c>
      <c r="L11" s="20">
        <v>6.1859515555104501E-2</v>
      </c>
      <c r="N11" s="20">
        <v>8.8990400386650972E-2</v>
      </c>
      <c r="O11" s="20">
        <v>0.1001528953780326</v>
      </c>
      <c r="P11" s="20">
        <v>6.4668179885912808E-2</v>
      </c>
      <c r="Q11" s="20">
        <v>8.3783031210387729E-2</v>
      </c>
      <c r="R11" s="20">
        <v>6.0236436635310392E-2</v>
      </c>
      <c r="S11" s="20">
        <v>5.3496881145243272E-2</v>
      </c>
      <c r="T11" s="20">
        <v>7.9385411903167669E-2</v>
      </c>
      <c r="U11" s="20">
        <v>6.0350207425434607E-2</v>
      </c>
      <c r="V11" s="20">
        <v>4.8249217934445157E-2</v>
      </c>
      <c r="W11" s="20">
        <v>6.0425862083218249E-2</v>
      </c>
      <c r="X11" s="20">
        <v>7.5986434815672868E-2</v>
      </c>
      <c r="Y11" s="20">
        <v>3.3432609629996328E-2</v>
      </c>
      <c r="AA11" s="20">
        <v>5.9512890600410408E-2</v>
      </c>
      <c r="AB11" s="20">
        <v>6.4419170117007929E-2</v>
      </c>
      <c r="AC11" s="20">
        <v>6.1684299344555583E-2</v>
      </c>
      <c r="AD11" s="20">
        <v>6.5075301111322037E-2</v>
      </c>
      <c r="AF11" s="20">
        <v>6.7945509191650655E-2</v>
      </c>
      <c r="AG11" s="20">
        <v>4.5964529145313758E-2</v>
      </c>
      <c r="AI11" s="20">
        <v>8.3564925824557684E-2</v>
      </c>
      <c r="AJ11" s="20">
        <v>7.1287779985710828E-2</v>
      </c>
      <c r="AK11" s="20">
        <v>7.6425033268655948E-2</v>
      </c>
      <c r="AL11" s="20">
        <v>1.4533638255964701E-2</v>
      </c>
      <c r="AM11" s="20">
        <v>3.9895906938473717E-2</v>
      </c>
      <c r="AN11" s="20">
        <v>0.1237453886843484</v>
      </c>
      <c r="AO11" s="20">
        <v>4.7543785376172758E-2</v>
      </c>
      <c r="AP11" s="20">
        <v>9.1741966307318512E-2</v>
      </c>
      <c r="AQ11" s="20">
        <v>7.9771758981888749E-2</v>
      </c>
      <c r="AS11" s="20">
        <v>6.376365249058609E-2</v>
      </c>
      <c r="AT11" s="20">
        <v>5.2171921973816718E-2</v>
      </c>
    </row>
    <row r="12" spans="2:48" ht="19" customHeight="1" x14ac:dyDescent="0.35">
      <c r="B12" s="22" t="s">
        <v>189</v>
      </c>
      <c r="C12" s="20">
        <v>5.4780950501466377E-2</v>
      </c>
      <c r="D12" s="20">
        <v>6.3904874131114953E-2</v>
      </c>
      <c r="E12" s="20">
        <v>7.0543591216845114E-2</v>
      </c>
      <c r="F12" s="20">
        <v>3.5372861463597811E-2</v>
      </c>
      <c r="G12" s="20">
        <v>6.5011194739986497E-2</v>
      </c>
      <c r="H12" s="20">
        <v>5.7008915806630721E-2</v>
      </c>
      <c r="I12" s="20">
        <v>4.1919220511067799E-2</v>
      </c>
      <c r="K12" s="20">
        <v>4.822894461940113E-2</v>
      </c>
      <c r="L12" s="20">
        <v>6.1400993720287129E-2</v>
      </c>
      <c r="N12" s="20">
        <v>5.5720590171898163E-2</v>
      </c>
      <c r="O12" s="20">
        <v>4.3248067167958468E-2</v>
      </c>
      <c r="P12" s="20">
        <v>6.0393644753858583E-2</v>
      </c>
      <c r="Q12" s="20">
        <v>6.9128993867871386E-2</v>
      </c>
      <c r="R12" s="20">
        <v>4.9486342310690733E-2</v>
      </c>
      <c r="S12" s="20">
        <v>3.6627605561336672E-2</v>
      </c>
      <c r="T12" s="20">
        <v>2.6097548290045462E-2</v>
      </c>
      <c r="U12" s="20">
        <v>5.341192616143102E-2</v>
      </c>
      <c r="V12" s="20">
        <v>6.1674356816779553E-2</v>
      </c>
      <c r="W12" s="20">
        <v>4.5115331586971667E-2</v>
      </c>
      <c r="X12" s="20">
        <v>9.2811218271480922E-2</v>
      </c>
      <c r="Y12" s="20">
        <v>6.4143841870308874E-2</v>
      </c>
      <c r="AA12" s="20">
        <v>5.2323289220343523E-2</v>
      </c>
      <c r="AB12" s="20">
        <v>4.1678097646771169E-2</v>
      </c>
      <c r="AC12" s="20">
        <v>5.0619082442514958E-2</v>
      </c>
      <c r="AD12" s="20">
        <v>7.5089524237161309E-2</v>
      </c>
      <c r="AF12" s="20">
        <v>5.1218699177685317E-2</v>
      </c>
      <c r="AG12" s="20">
        <v>6.5046786031273354E-2</v>
      </c>
      <c r="AI12" s="20">
        <v>4.4010871509550957E-2</v>
      </c>
      <c r="AJ12" s="20">
        <v>6.1632620806067018E-2</v>
      </c>
      <c r="AK12" s="20">
        <v>7.3433449694013567E-2</v>
      </c>
      <c r="AL12" s="20">
        <v>1.4219117884451611E-2</v>
      </c>
      <c r="AM12" s="20">
        <v>5.1532666844722352E-2</v>
      </c>
      <c r="AN12" s="20">
        <v>8.7553506112674581E-2</v>
      </c>
      <c r="AO12" s="20">
        <v>5.980625349606522E-2</v>
      </c>
      <c r="AP12" s="20">
        <v>6.4124666562436664E-2</v>
      </c>
      <c r="AQ12" s="20">
        <v>7.1498571548723328E-2</v>
      </c>
      <c r="AS12" s="20">
        <v>5.5276848260050818E-2</v>
      </c>
      <c r="AT12" s="20">
        <v>4.5409873710726023E-2</v>
      </c>
    </row>
    <row r="13" spans="2:48" ht="19" customHeight="1" x14ac:dyDescent="0.35">
      <c r="B13" s="22" t="s">
        <v>190</v>
      </c>
      <c r="C13" s="20">
        <v>7.1602284774989519E-2</v>
      </c>
      <c r="D13" s="20">
        <v>8.8839850868715362E-2</v>
      </c>
      <c r="E13" s="20">
        <v>9.776488487315059E-2</v>
      </c>
      <c r="F13" s="20">
        <v>7.5782125394127542E-2</v>
      </c>
      <c r="G13" s="20">
        <v>7.6507806213488877E-2</v>
      </c>
      <c r="H13" s="20">
        <v>5.2266804341778543E-2</v>
      </c>
      <c r="I13" s="20">
        <v>4.4508222516091718E-2</v>
      </c>
      <c r="K13" s="20">
        <v>6.7150700761578211E-2</v>
      </c>
      <c r="L13" s="20">
        <v>7.6239741660580992E-2</v>
      </c>
      <c r="N13" s="20">
        <v>7.2396375858552048E-2</v>
      </c>
      <c r="O13" s="20">
        <v>7.3848052701588826E-2</v>
      </c>
      <c r="P13" s="20">
        <v>6.1425561853904707E-2</v>
      </c>
      <c r="Q13" s="20">
        <v>2.0824902937700378E-2</v>
      </c>
      <c r="R13" s="20">
        <v>6.959342857906399E-2</v>
      </c>
      <c r="S13" s="20">
        <v>7.637461074846838E-2</v>
      </c>
      <c r="T13" s="20">
        <v>7.9460076965267454E-2</v>
      </c>
      <c r="U13" s="20">
        <v>6.9892680532323545E-2</v>
      </c>
      <c r="V13" s="20">
        <v>8.1746741887020816E-2</v>
      </c>
      <c r="W13" s="20">
        <v>6.2967269634454648E-2</v>
      </c>
      <c r="X13" s="20">
        <v>5.3194446581596957E-2</v>
      </c>
      <c r="Y13" s="20">
        <v>0.1051039721444131</v>
      </c>
      <c r="AA13" s="20">
        <v>7.0278929999185821E-2</v>
      </c>
      <c r="AB13" s="20">
        <v>6.5191061506787412E-2</v>
      </c>
      <c r="AC13" s="20">
        <v>6.1981997980698401E-2</v>
      </c>
      <c r="AD13" s="20">
        <v>8.8643181581329666E-2</v>
      </c>
      <c r="AF13" s="20">
        <v>6.7209033279369709E-2</v>
      </c>
      <c r="AG13" s="20">
        <v>9.012915471829247E-2</v>
      </c>
      <c r="AI13" s="20">
        <v>6.3932508425896054E-2</v>
      </c>
      <c r="AJ13" s="20">
        <v>0.10367748971559369</v>
      </c>
      <c r="AK13" s="20">
        <v>9.12771990854222E-2</v>
      </c>
      <c r="AL13" s="20">
        <v>3.3413461348260863E-2</v>
      </c>
      <c r="AM13" s="20">
        <v>6.1721274072374828E-2</v>
      </c>
      <c r="AN13" s="20">
        <v>8.1638358897970331E-2</v>
      </c>
      <c r="AO13" s="20">
        <v>3.020828010151513E-2</v>
      </c>
      <c r="AP13" s="20">
        <v>5.4061173325559438E-2</v>
      </c>
      <c r="AQ13" s="20">
        <v>0.1091470396016558</v>
      </c>
      <c r="AS13" s="20">
        <v>7.2212510302015212E-2</v>
      </c>
      <c r="AT13" s="20">
        <v>6.0070733816277359E-2</v>
      </c>
    </row>
    <row r="14" spans="2:48" ht="19" customHeight="1" x14ac:dyDescent="0.35">
      <c r="B14" s="22" t="s">
        <v>191</v>
      </c>
      <c r="C14" s="20">
        <v>0.11317235350326869</v>
      </c>
      <c r="D14" s="20">
        <v>0.1234661149320142</v>
      </c>
      <c r="E14" s="20">
        <v>0.17078861502754081</v>
      </c>
      <c r="F14" s="20">
        <v>0.14457927886128291</v>
      </c>
      <c r="G14" s="20">
        <v>0.1097425908845083</v>
      </c>
      <c r="H14" s="20">
        <v>7.3596648045696975E-2</v>
      </c>
      <c r="I14" s="20">
        <v>6.3424723459887283E-2</v>
      </c>
      <c r="K14" s="20">
        <v>0.10792292644340851</v>
      </c>
      <c r="L14" s="20">
        <v>0.11875768293133381</v>
      </c>
      <c r="N14" s="20">
        <v>0.12563330221528729</v>
      </c>
      <c r="O14" s="20">
        <v>9.7680533264726546E-2</v>
      </c>
      <c r="P14" s="20">
        <v>0.15177214580607021</v>
      </c>
      <c r="Q14" s="20">
        <v>0.1212079719760195</v>
      </c>
      <c r="R14" s="20">
        <v>8.8366704561922499E-2</v>
      </c>
      <c r="S14" s="20">
        <v>0.13013228103240981</v>
      </c>
      <c r="T14" s="20">
        <v>0.16923522898799129</v>
      </c>
      <c r="U14" s="20">
        <v>0.1068732028053947</v>
      </c>
      <c r="V14" s="20">
        <v>0.124444005909112</v>
      </c>
      <c r="W14" s="20">
        <v>0.1047046689615756</v>
      </c>
      <c r="X14" s="20">
        <v>5.8533544814285729E-2</v>
      </c>
      <c r="Y14" s="20">
        <v>0.10181821950177559</v>
      </c>
      <c r="AA14" s="20">
        <v>0.12278563585305489</v>
      </c>
      <c r="AB14" s="20">
        <v>0.1083980695842607</v>
      </c>
      <c r="AC14" s="20">
        <v>0.1006070574846479</v>
      </c>
      <c r="AD14" s="20">
        <v>0.1195774536908186</v>
      </c>
      <c r="AF14" s="20">
        <v>0.10725239024402709</v>
      </c>
      <c r="AG14" s="20">
        <v>0.13627193351309469</v>
      </c>
      <c r="AI14" s="20">
        <v>9.4839069275687582E-2</v>
      </c>
      <c r="AJ14" s="20">
        <v>0.15338183444638259</v>
      </c>
      <c r="AK14" s="20">
        <v>0.10931854787915719</v>
      </c>
      <c r="AL14" s="20">
        <v>4.1443723541914931E-2</v>
      </c>
      <c r="AM14" s="20">
        <v>7.992826077261754E-2</v>
      </c>
      <c r="AN14" s="20">
        <v>0.16950649820864591</v>
      </c>
      <c r="AO14" s="20">
        <v>7.7052965637503149E-2</v>
      </c>
      <c r="AP14" s="20">
        <v>0.22632630372196161</v>
      </c>
      <c r="AQ14" s="20">
        <v>9.4763281142225347E-2</v>
      </c>
      <c r="AS14" s="20">
        <v>0.113246068155596</v>
      </c>
      <c r="AT14" s="20">
        <v>0.11177935332207389</v>
      </c>
    </row>
    <row r="15" spans="2:48" ht="19" customHeight="1" x14ac:dyDescent="0.35">
      <c r="B15" s="22" t="s">
        <v>192</v>
      </c>
      <c r="C15" s="20">
        <v>7.45116651966026E-2</v>
      </c>
      <c r="D15" s="20">
        <v>9.6249717762226655E-2</v>
      </c>
      <c r="E15" s="20">
        <v>9.1975035730105736E-2</v>
      </c>
      <c r="F15" s="20">
        <v>9.4905368291182179E-2</v>
      </c>
      <c r="G15" s="20">
        <v>7.2362645790389382E-2</v>
      </c>
      <c r="H15" s="20">
        <v>6.179304520066798E-2</v>
      </c>
      <c r="I15" s="20">
        <v>3.9568791613760187E-2</v>
      </c>
      <c r="K15" s="20">
        <v>8.0769030198430763E-2</v>
      </c>
      <c r="L15" s="20">
        <v>6.8704442043538524E-2</v>
      </c>
      <c r="N15" s="20">
        <v>5.422851021876221E-2</v>
      </c>
      <c r="O15" s="20">
        <v>5.6804391999356559E-2</v>
      </c>
      <c r="P15" s="20">
        <v>6.235022098882733E-2</v>
      </c>
      <c r="Q15" s="20">
        <v>0.1162370819095563</v>
      </c>
      <c r="R15" s="20">
        <v>6.5069120758667803E-2</v>
      </c>
      <c r="S15" s="20">
        <v>4.8420712184279222E-2</v>
      </c>
      <c r="T15" s="20">
        <v>8.4782181163206752E-2</v>
      </c>
      <c r="U15" s="20">
        <v>4.8102801674997871E-2</v>
      </c>
      <c r="V15" s="20">
        <v>0.1096656737647897</v>
      </c>
      <c r="W15" s="20">
        <v>5.5304316687443428E-2</v>
      </c>
      <c r="X15" s="20">
        <v>8.1436272881591082E-2</v>
      </c>
      <c r="Y15" s="20">
        <v>0.1091385120247915</v>
      </c>
      <c r="AA15" s="20">
        <v>8.3448500621241109E-2</v>
      </c>
      <c r="AB15" s="20">
        <v>8.9248643093404897E-2</v>
      </c>
      <c r="AC15" s="20">
        <v>6.3032848808899894E-2</v>
      </c>
      <c r="AD15" s="20">
        <v>6.013693738939388E-2</v>
      </c>
      <c r="AF15" s="20">
        <v>6.2502889590985031E-2</v>
      </c>
      <c r="AG15" s="20">
        <v>0.1226791274143831</v>
      </c>
      <c r="AI15" s="20">
        <v>6.9132360646698296E-2</v>
      </c>
      <c r="AJ15" s="20">
        <v>0.1366466728360301</v>
      </c>
      <c r="AK15" s="20">
        <v>0.1146130164899634</v>
      </c>
      <c r="AL15" s="20">
        <v>3.3326362381237637E-2</v>
      </c>
      <c r="AM15" s="20">
        <v>4.0395902066795518E-2</v>
      </c>
      <c r="AN15" s="20">
        <v>8.9402058909629892E-2</v>
      </c>
      <c r="AO15" s="20">
        <v>3.6630859881794847E-2</v>
      </c>
      <c r="AP15" s="20">
        <v>6.3215964264976096E-2</v>
      </c>
      <c r="AQ15" s="20">
        <v>4.8848630561549179E-2</v>
      </c>
      <c r="AS15" s="20">
        <v>7.4097432951887116E-2</v>
      </c>
      <c r="AT15" s="20">
        <v>8.233949282282603E-2</v>
      </c>
    </row>
    <row r="16" spans="2:48" ht="19" customHeight="1" x14ac:dyDescent="0.35">
      <c r="B16" s="22" t="s">
        <v>193</v>
      </c>
      <c r="C16" s="20">
        <v>6.5820520820386502E-2</v>
      </c>
      <c r="D16" s="20">
        <v>9.4079433264574894E-2</v>
      </c>
      <c r="E16" s="20">
        <v>0.1022833503693103</v>
      </c>
      <c r="F16" s="20">
        <v>7.1126096371957534E-2</v>
      </c>
      <c r="G16" s="20">
        <v>6.0783767864687512E-2</v>
      </c>
      <c r="H16" s="20">
        <v>5.0444300026746457E-2</v>
      </c>
      <c r="I16" s="20">
        <v>2.7520198409158671E-2</v>
      </c>
      <c r="K16" s="20">
        <v>7.4830857911339366E-2</v>
      </c>
      <c r="L16" s="20">
        <v>5.7289924773607941E-2</v>
      </c>
      <c r="N16" s="20">
        <v>4.6132928236629858E-2</v>
      </c>
      <c r="O16" s="20">
        <v>2.691659076257474E-2</v>
      </c>
      <c r="P16" s="20">
        <v>1.7370041437739101E-2</v>
      </c>
      <c r="Q16" s="20">
        <v>2.0410514629727351E-2</v>
      </c>
      <c r="R16" s="20">
        <v>6.9160568147832918E-2</v>
      </c>
      <c r="S16" s="20">
        <v>0.10183213514545419</v>
      </c>
      <c r="T16" s="20">
        <v>8.6407703189586932E-2</v>
      </c>
      <c r="U16" s="20">
        <v>8.6737214161732107E-2</v>
      </c>
      <c r="V16" s="20">
        <v>8.5495060106760792E-2</v>
      </c>
      <c r="W16" s="20">
        <v>5.421866070630435E-2</v>
      </c>
      <c r="X16" s="20">
        <v>5.8055368022291221E-2</v>
      </c>
      <c r="Y16" s="20">
        <v>6.5369160230550574E-2</v>
      </c>
      <c r="AA16" s="20">
        <v>8.0066619719630736E-2</v>
      </c>
      <c r="AB16" s="20">
        <v>5.3705157929400678E-2</v>
      </c>
      <c r="AC16" s="20">
        <v>6.586029493618363E-2</v>
      </c>
      <c r="AD16" s="20">
        <v>6.3452036006210633E-2</v>
      </c>
      <c r="AF16" s="20">
        <v>5.7132718191576233E-2</v>
      </c>
      <c r="AG16" s="20">
        <v>9.8849187211583672E-2</v>
      </c>
      <c r="AI16" s="20">
        <v>5.541542909319927E-2</v>
      </c>
      <c r="AJ16" s="20">
        <v>0.1010494142365615</v>
      </c>
      <c r="AK16" s="20">
        <v>0.1334262089096831</v>
      </c>
      <c r="AL16" s="20">
        <v>0.11290131513646991</v>
      </c>
      <c r="AM16" s="20">
        <v>2.688567528578293E-2</v>
      </c>
      <c r="AN16" s="20">
        <v>6.6287605588364468E-2</v>
      </c>
      <c r="AO16" s="20">
        <v>1.200624211249908E-2</v>
      </c>
      <c r="AP16" s="20">
        <v>4.9531042302109279E-2</v>
      </c>
      <c r="AQ16" s="20">
        <v>4.2007345259194889E-2</v>
      </c>
      <c r="AS16" s="20">
        <v>6.3932233260704241E-2</v>
      </c>
      <c r="AT16" s="20">
        <v>0.1015038596104102</v>
      </c>
    </row>
    <row r="17" spans="2:46" ht="19" customHeight="1" x14ac:dyDescent="0.35">
      <c r="B17" s="22" t="s">
        <v>194</v>
      </c>
      <c r="C17" s="20">
        <v>4.5210911110452452E-2</v>
      </c>
      <c r="D17" s="20">
        <v>7.3498142129818297E-2</v>
      </c>
      <c r="E17" s="20">
        <v>5.8742132512385248E-2</v>
      </c>
      <c r="F17" s="20">
        <v>4.8146778353620592E-2</v>
      </c>
      <c r="G17" s="20">
        <v>3.711565506466237E-2</v>
      </c>
      <c r="H17" s="20">
        <v>3.0167097312348599E-2</v>
      </c>
      <c r="I17" s="20">
        <v>2.9647550383167139E-2</v>
      </c>
      <c r="K17" s="20">
        <v>3.6273203812463052E-2</v>
      </c>
      <c r="L17" s="20">
        <v>5.3206559306637632E-2</v>
      </c>
      <c r="N17" s="20">
        <v>2.619743785874527E-2</v>
      </c>
      <c r="O17" s="20">
        <v>5.7942436685925282E-2</v>
      </c>
      <c r="P17" s="20">
        <v>5.4546886509654002E-2</v>
      </c>
      <c r="Q17" s="20">
        <v>2.0815038040014749E-2</v>
      </c>
      <c r="R17" s="20">
        <v>6.4290307087251794E-2</v>
      </c>
      <c r="S17" s="20">
        <v>3.8193280127844793E-2</v>
      </c>
      <c r="T17" s="20">
        <v>5.151548185875076E-2</v>
      </c>
      <c r="U17" s="20">
        <v>4.389194165307081E-2</v>
      </c>
      <c r="V17" s="20">
        <v>6.0523066610750541E-2</v>
      </c>
      <c r="W17" s="20">
        <v>5.4942382717855467E-2</v>
      </c>
      <c r="X17" s="20">
        <v>2.5630221895943509E-2</v>
      </c>
      <c r="Y17" s="20">
        <v>2.4394554213454489E-2</v>
      </c>
      <c r="AA17" s="20">
        <v>5.6522961629148612E-2</v>
      </c>
      <c r="AB17" s="20">
        <v>4.5615286810472583E-2</v>
      </c>
      <c r="AC17" s="20">
        <v>4.906399059906557E-2</v>
      </c>
      <c r="AD17" s="20">
        <v>2.9489000756589639E-2</v>
      </c>
      <c r="AF17" s="20">
        <v>3.7744504497889637E-2</v>
      </c>
      <c r="AG17" s="20">
        <v>7.5136035801838627E-2</v>
      </c>
      <c r="AI17" s="20">
        <v>1.5700648421920128E-2</v>
      </c>
      <c r="AJ17" s="20">
        <v>7.3646776272874886E-2</v>
      </c>
      <c r="AK17" s="20">
        <v>7.5174658636204358E-2</v>
      </c>
      <c r="AL17" s="20">
        <v>0.12281583093633219</v>
      </c>
      <c r="AM17" s="20">
        <v>1.4511368056055881E-2</v>
      </c>
      <c r="AN17" s="20">
        <v>3.8344196341312517E-2</v>
      </c>
      <c r="AO17" s="20">
        <v>1.157202461212424E-2</v>
      </c>
      <c r="AP17" s="20">
        <v>2.2006389611904931E-2</v>
      </c>
      <c r="AQ17" s="20">
        <v>4.132041028793311E-2</v>
      </c>
      <c r="AS17" s="20">
        <v>4.4668167885726591E-2</v>
      </c>
      <c r="AT17" s="20">
        <v>5.5467235823592122E-2</v>
      </c>
    </row>
    <row r="18" spans="2:46" ht="19" customHeight="1" x14ac:dyDescent="0.35">
      <c r="B18" s="22" t="s">
        <v>195</v>
      </c>
      <c r="C18" s="20">
        <v>2.4608807742060819E-2</v>
      </c>
      <c r="D18" s="20">
        <v>4.0921214721218062E-2</v>
      </c>
      <c r="E18" s="20">
        <v>4.4612126305683307E-2</v>
      </c>
      <c r="F18" s="20">
        <v>3.7477457935431148E-2</v>
      </c>
      <c r="G18" s="20">
        <v>7.959431435132348E-3</v>
      </c>
      <c r="H18" s="20">
        <v>3.3674034098678061E-3</v>
      </c>
      <c r="I18" s="20">
        <v>1.479883338952501E-2</v>
      </c>
      <c r="K18" s="20">
        <v>2.4815463133014071E-2</v>
      </c>
      <c r="L18" s="20">
        <v>2.4506973298762169E-2</v>
      </c>
      <c r="N18" s="20">
        <v>2.0653435602386441E-2</v>
      </c>
      <c r="O18" s="20">
        <v>5.1950213493174587E-2</v>
      </c>
      <c r="P18" s="20">
        <v>1.714565364513243E-2</v>
      </c>
      <c r="Q18" s="20">
        <v>1.0669309467524431E-2</v>
      </c>
      <c r="R18" s="20">
        <v>3.2220178956761172E-2</v>
      </c>
      <c r="S18" s="20">
        <v>2.040698784241585E-2</v>
      </c>
      <c r="T18" s="20">
        <v>1.267735316785195E-2</v>
      </c>
      <c r="U18" s="20">
        <v>3.3037651877868043E-2</v>
      </c>
      <c r="V18" s="20">
        <v>2.9812397233602909E-2</v>
      </c>
      <c r="W18" s="20">
        <v>3.4809175422102663E-2</v>
      </c>
      <c r="X18" s="20">
        <v>5.6012465626166484E-3</v>
      </c>
      <c r="Y18" s="20">
        <v>1.914789780423664E-2</v>
      </c>
      <c r="AA18" s="20">
        <v>3.3700370931106387E-2</v>
      </c>
      <c r="AB18" s="20">
        <v>1.682885883151428E-2</v>
      </c>
      <c r="AC18" s="20">
        <v>2.7278269496758191E-2</v>
      </c>
      <c r="AD18" s="20">
        <v>2.0704444128835368E-2</v>
      </c>
      <c r="AF18" s="20">
        <v>1.7081774952980491E-2</v>
      </c>
      <c r="AG18" s="20">
        <v>5.4348750669423088E-2</v>
      </c>
      <c r="AI18" s="20">
        <v>2.6570809081965512E-2</v>
      </c>
      <c r="AJ18" s="20">
        <v>2.5833001054238511E-2</v>
      </c>
      <c r="AK18" s="20">
        <v>4.854676000014406E-2</v>
      </c>
      <c r="AL18" s="20">
        <v>7.8298899095166546E-2</v>
      </c>
      <c r="AM18" s="20">
        <v>2.1363975870195059E-3</v>
      </c>
      <c r="AN18" s="20">
        <v>6.7115956857068074E-2</v>
      </c>
      <c r="AO18" s="20">
        <v>6.2823465123483368E-3</v>
      </c>
      <c r="AP18" s="20">
        <v>0</v>
      </c>
      <c r="AQ18" s="20">
        <v>2.655344337365827E-2</v>
      </c>
      <c r="AS18" s="20">
        <v>2.556206389177763E-2</v>
      </c>
      <c r="AT18" s="20">
        <v>6.5949401139003818E-3</v>
      </c>
    </row>
    <row r="19" spans="2:46" ht="46" customHeight="1" x14ac:dyDescent="0.35">
      <c r="B19" s="22" t="s">
        <v>202</v>
      </c>
      <c r="C19" s="20">
        <v>7.485982861348707E-2</v>
      </c>
      <c r="D19" s="20">
        <v>0.20308590907910781</v>
      </c>
      <c r="E19" s="20">
        <v>9.3962468183893338E-2</v>
      </c>
      <c r="F19" s="20">
        <v>6.9008275658613061E-2</v>
      </c>
      <c r="G19" s="20">
        <v>5.7174238194272357E-2</v>
      </c>
      <c r="H19" s="20">
        <v>3.5306473957884867E-2</v>
      </c>
      <c r="I19" s="20">
        <v>1.9494081795637851E-2</v>
      </c>
      <c r="K19" s="20">
        <v>6.5978253524685296E-2</v>
      </c>
      <c r="L19" s="20">
        <v>8.1726097979898826E-2</v>
      </c>
      <c r="N19" s="20">
        <v>8.4169625731408293E-2</v>
      </c>
      <c r="O19" s="20">
        <v>5.7313384324334353E-2</v>
      </c>
      <c r="P19" s="20">
        <v>6.467521786021703E-2</v>
      </c>
      <c r="Q19" s="20">
        <v>8.5846293570338517E-2</v>
      </c>
      <c r="R19" s="20">
        <v>8.6530735968324654E-2</v>
      </c>
      <c r="S19" s="20">
        <v>5.7141449266479828E-2</v>
      </c>
      <c r="T19" s="20">
        <v>6.9610549895057883E-2</v>
      </c>
      <c r="U19" s="20">
        <v>8.4323758447030384E-2</v>
      </c>
      <c r="V19" s="20">
        <v>6.8388789662207225E-2</v>
      </c>
      <c r="W19" s="20">
        <v>9.6447652432996633E-2</v>
      </c>
      <c r="X19" s="20">
        <v>7.8123357824646841E-2</v>
      </c>
      <c r="Y19" s="20">
        <v>4.4211350311753758E-2</v>
      </c>
      <c r="AA19" s="20">
        <v>6.6943636829758443E-2</v>
      </c>
      <c r="AB19" s="20">
        <v>7.5638320084977131E-2</v>
      </c>
      <c r="AC19" s="20">
        <v>8.0751423380619788E-2</v>
      </c>
      <c r="AD19" s="20">
        <v>7.7893340213893117E-2</v>
      </c>
      <c r="AF19" s="20">
        <v>6.6705946321914608E-2</v>
      </c>
      <c r="AG19" s="20">
        <v>0.1080607338808113</v>
      </c>
      <c r="AI19" s="20">
        <v>1.551206234598247E-2</v>
      </c>
      <c r="AJ19" s="20">
        <v>4.1030460061056852E-2</v>
      </c>
      <c r="AK19" s="20">
        <v>3.5706046004917801E-2</v>
      </c>
      <c r="AL19" s="20">
        <v>0.53064924278137648</v>
      </c>
      <c r="AM19" s="20">
        <v>1.7809169681086739E-2</v>
      </c>
      <c r="AN19" s="20">
        <v>3.5387439299206763E-2</v>
      </c>
      <c r="AO19" s="20">
        <v>1.160109352179561E-2</v>
      </c>
      <c r="AP19" s="20">
        <v>4.6507244524522207E-2</v>
      </c>
      <c r="AQ19" s="20">
        <v>2.9706358604773261E-2</v>
      </c>
      <c r="AS19" s="20">
        <v>7.6046436223837222E-2</v>
      </c>
      <c r="AT19" s="20">
        <v>5.2436272861168247E-2</v>
      </c>
    </row>
    <row r="21" spans="2:46" x14ac:dyDescent="0.35">
      <c r="B21" t="s">
        <v>409</v>
      </c>
    </row>
    <row r="22" spans="2:46" x14ac:dyDescent="0.35">
      <c r="B22" t="s">
        <v>9</v>
      </c>
    </row>
    <row r="24" spans="2:46" x14ac:dyDescent="0.35">
      <c r="B24"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V21"/>
  <sheetViews>
    <sheetView showGridLines="0" topLeftCell="A9"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46" customHeight="1" x14ac:dyDescent="0.35">
      <c r="B9" s="22" t="s">
        <v>208</v>
      </c>
      <c r="C9" s="20">
        <v>0.17269515742848429</v>
      </c>
      <c r="D9" s="20">
        <v>0.21097659126354221</v>
      </c>
      <c r="E9" s="20">
        <v>0.30421042214224192</v>
      </c>
      <c r="F9" s="20">
        <v>0.22998680207850869</v>
      </c>
      <c r="G9" s="20">
        <v>0.18415923413410931</v>
      </c>
      <c r="H9" s="20">
        <v>5.4545077147684667E-2</v>
      </c>
      <c r="I9" s="20">
        <v>6.3999135727625403E-2</v>
      </c>
      <c r="K9" s="20">
        <v>0.1921486423962516</v>
      </c>
      <c r="L9" s="20">
        <v>0.15348668682146571</v>
      </c>
      <c r="N9" s="20">
        <v>0.14984292957656889</v>
      </c>
      <c r="O9" s="20">
        <v>0.24159116354253729</v>
      </c>
      <c r="P9" s="20">
        <v>0.11433576616554481</v>
      </c>
      <c r="Q9" s="20">
        <v>0.19132115250289419</v>
      </c>
      <c r="R9" s="20">
        <v>0.1883749380645133</v>
      </c>
      <c r="S9" s="20">
        <v>0.154072567705343</v>
      </c>
      <c r="T9" s="20">
        <v>0.16596120338063219</v>
      </c>
      <c r="U9" s="20">
        <v>0.1352065092991909</v>
      </c>
      <c r="V9" s="20">
        <v>0.22707165546539759</v>
      </c>
      <c r="W9" s="20">
        <v>0.1585954543390817</v>
      </c>
      <c r="X9" s="20">
        <v>0.15410555447671259</v>
      </c>
      <c r="Y9" s="20">
        <v>0.18937629379426879</v>
      </c>
      <c r="AA9" s="20">
        <v>0.2299267927019828</v>
      </c>
      <c r="AB9" s="20">
        <v>0.15635108938422651</v>
      </c>
      <c r="AC9" s="20">
        <v>0.17532447192612499</v>
      </c>
      <c r="AD9" s="20">
        <v>0.1244139216651229</v>
      </c>
      <c r="AF9" s="20">
        <v>0.1575369381138691</v>
      </c>
      <c r="AG9" s="20">
        <v>0.23289453877581731</v>
      </c>
      <c r="AI9" s="20">
        <v>0.19118775338520999</v>
      </c>
      <c r="AJ9" s="20">
        <v>0.2059778781940412</v>
      </c>
      <c r="AK9" s="20">
        <v>9.8703532689763882E-2</v>
      </c>
      <c r="AL9" s="20">
        <v>0.2276274029358388</v>
      </c>
      <c r="AM9" s="20">
        <v>0.15741895730923749</v>
      </c>
      <c r="AN9" s="20">
        <v>0.2377399186470707</v>
      </c>
      <c r="AO9" s="20">
        <v>8.0702866287666888E-2</v>
      </c>
      <c r="AP9" s="20">
        <v>0.11788420443130899</v>
      </c>
      <c r="AQ9" s="20">
        <v>0.21312060448497569</v>
      </c>
      <c r="AS9" s="20">
        <v>0.17419489161145421</v>
      </c>
      <c r="AT9" s="20">
        <v>0.1443543876810528</v>
      </c>
    </row>
    <row r="10" spans="2:48" ht="116" customHeight="1" x14ac:dyDescent="0.35">
      <c r="B10" s="22" t="s">
        <v>209</v>
      </c>
      <c r="C10" s="20">
        <v>0.26328622017178149</v>
      </c>
      <c r="D10" s="20">
        <v>0.45201687857213868</v>
      </c>
      <c r="E10" s="20">
        <v>0.43481603902781502</v>
      </c>
      <c r="F10" s="20">
        <v>0.32489399167128991</v>
      </c>
      <c r="G10" s="20">
        <v>0.22699029817044289</v>
      </c>
      <c r="H10" s="20">
        <v>0.1302145553493145</v>
      </c>
      <c r="I10" s="20">
        <v>6.705835544469263E-2</v>
      </c>
      <c r="K10" s="20">
        <v>0.29703742854127502</v>
      </c>
      <c r="L10" s="20">
        <v>0.23048501804788471</v>
      </c>
      <c r="N10" s="20">
        <v>0.24802611079916559</v>
      </c>
      <c r="O10" s="20">
        <v>0.28239006032294262</v>
      </c>
      <c r="P10" s="20">
        <v>0.21980113967929479</v>
      </c>
      <c r="Q10" s="20">
        <v>0.24946094998483859</v>
      </c>
      <c r="R10" s="20">
        <v>0.25892713478862722</v>
      </c>
      <c r="S10" s="20">
        <v>0.2641312050801472</v>
      </c>
      <c r="T10" s="20">
        <v>0.27598316915581222</v>
      </c>
      <c r="U10" s="20">
        <v>0.27425885001119849</v>
      </c>
      <c r="V10" s="20">
        <v>0.33357579873680487</v>
      </c>
      <c r="W10" s="20">
        <v>0.24433427753879811</v>
      </c>
      <c r="X10" s="20">
        <v>0.1812327649731991</v>
      </c>
      <c r="Y10" s="20">
        <v>0.27715515068651631</v>
      </c>
      <c r="AA10" s="20">
        <v>0.32614247860312839</v>
      </c>
      <c r="AB10" s="20">
        <v>0.20840551356013229</v>
      </c>
      <c r="AC10" s="20">
        <v>0.28159540246830411</v>
      </c>
      <c r="AD10" s="20">
        <v>0.23817014489821631</v>
      </c>
      <c r="AF10" s="20">
        <v>0.22787475510972871</v>
      </c>
      <c r="AG10" s="20">
        <v>0.40178441712167567</v>
      </c>
      <c r="AI10" s="20">
        <v>0.23806146500232961</v>
      </c>
      <c r="AJ10" s="20">
        <v>0.32120675334819559</v>
      </c>
      <c r="AK10" s="20">
        <v>0.23023544686588321</v>
      </c>
      <c r="AL10" s="20">
        <v>0.42015009794334529</v>
      </c>
      <c r="AM10" s="20">
        <v>0.21254364033458031</v>
      </c>
      <c r="AN10" s="20">
        <v>0.25657293522071623</v>
      </c>
      <c r="AO10" s="20">
        <v>0.1942180942794462</v>
      </c>
      <c r="AP10" s="20">
        <v>0.19310951962349521</v>
      </c>
      <c r="AQ10" s="20">
        <v>0.26393749880739298</v>
      </c>
      <c r="AS10" s="20">
        <v>0.26573899902019849</v>
      </c>
      <c r="AT10" s="20">
        <v>0.21693557925573631</v>
      </c>
    </row>
    <row r="11" spans="2:48" ht="60" customHeight="1" x14ac:dyDescent="0.35">
      <c r="B11" s="22" t="s">
        <v>210</v>
      </c>
      <c r="C11" s="20">
        <v>0.30570352180451532</v>
      </c>
      <c r="D11" s="20">
        <v>0.35825532021337392</v>
      </c>
      <c r="E11" s="20">
        <v>0.4237940690089434</v>
      </c>
      <c r="F11" s="20">
        <v>0.31137584860504591</v>
      </c>
      <c r="G11" s="20">
        <v>0.33524425427385818</v>
      </c>
      <c r="H11" s="20">
        <v>0.23920422622246981</v>
      </c>
      <c r="I11" s="20">
        <v>0.19104632045659209</v>
      </c>
      <c r="K11" s="20">
        <v>0.31389809144757252</v>
      </c>
      <c r="L11" s="20">
        <v>0.29488222901302341</v>
      </c>
      <c r="N11" s="20">
        <v>0.33746407994023708</v>
      </c>
      <c r="O11" s="20">
        <v>0.28708448474617909</v>
      </c>
      <c r="P11" s="20">
        <v>0.34624756402168072</v>
      </c>
      <c r="Q11" s="20">
        <v>0.2496078101856963</v>
      </c>
      <c r="R11" s="20">
        <v>0.3084705453511879</v>
      </c>
      <c r="S11" s="20">
        <v>0.26181561966057409</v>
      </c>
      <c r="T11" s="20">
        <v>0.28147815133946408</v>
      </c>
      <c r="U11" s="20">
        <v>0.31440198651533202</v>
      </c>
      <c r="V11" s="20">
        <v>0.30220915831469219</v>
      </c>
      <c r="W11" s="20">
        <v>0.3228700630808814</v>
      </c>
      <c r="X11" s="20">
        <v>0.29249161429560577</v>
      </c>
      <c r="Y11" s="20">
        <v>0.3207719290140002</v>
      </c>
      <c r="AA11" s="20">
        <v>0.41941336354946263</v>
      </c>
      <c r="AB11" s="20">
        <v>0.30178908195328258</v>
      </c>
      <c r="AC11" s="20">
        <v>0.25458866386281892</v>
      </c>
      <c r="AD11" s="20">
        <v>0.23089661320424071</v>
      </c>
      <c r="AF11" s="20">
        <v>0.29620326300286443</v>
      </c>
      <c r="AG11" s="20">
        <v>0.33959019213752889</v>
      </c>
      <c r="AI11" s="20">
        <v>0.27139635982211568</v>
      </c>
      <c r="AJ11" s="20">
        <v>0.3813193758745721</v>
      </c>
      <c r="AK11" s="20">
        <v>0.28240174225249848</v>
      </c>
      <c r="AL11" s="20">
        <v>0.41774101382964229</v>
      </c>
      <c r="AM11" s="20">
        <v>0.25015594023129201</v>
      </c>
      <c r="AN11" s="20">
        <v>0.28192456821986278</v>
      </c>
      <c r="AO11" s="20">
        <v>0.23687455102468971</v>
      </c>
      <c r="AP11" s="20">
        <v>0.27111174411230621</v>
      </c>
      <c r="AQ11" s="20">
        <v>0.29264714818715692</v>
      </c>
      <c r="AS11" s="20">
        <v>0.313647344939123</v>
      </c>
      <c r="AT11" s="20">
        <v>0.1555875446342091</v>
      </c>
    </row>
    <row r="12" spans="2:48" ht="88" customHeight="1" x14ac:dyDescent="0.35">
      <c r="B12" s="22" t="s">
        <v>211</v>
      </c>
      <c r="C12" s="20">
        <v>0.43710874886940793</v>
      </c>
      <c r="D12" s="20">
        <v>0.50276185460134415</v>
      </c>
      <c r="E12" s="20">
        <v>0.52752623425708689</v>
      </c>
      <c r="F12" s="20">
        <v>0.50649142500453548</v>
      </c>
      <c r="G12" s="20">
        <v>0.48998346952287219</v>
      </c>
      <c r="H12" s="20">
        <v>0.34645154157910801</v>
      </c>
      <c r="I12" s="20">
        <v>0.28165816253392389</v>
      </c>
      <c r="K12" s="20">
        <v>0.44489456643851982</v>
      </c>
      <c r="L12" s="20">
        <v>0.4272202777047901</v>
      </c>
      <c r="N12" s="20">
        <v>0.40007417302364112</v>
      </c>
      <c r="O12" s="20">
        <v>0.43565350105216072</v>
      </c>
      <c r="P12" s="20">
        <v>0.46381934793079449</v>
      </c>
      <c r="Q12" s="20">
        <v>0.39708923827208198</v>
      </c>
      <c r="R12" s="20">
        <v>0.42148791598859597</v>
      </c>
      <c r="S12" s="20">
        <v>0.36566909360877081</v>
      </c>
      <c r="T12" s="20">
        <v>0.45534544226285001</v>
      </c>
      <c r="U12" s="20">
        <v>0.39716880531418369</v>
      </c>
      <c r="V12" s="20">
        <v>0.44959069377652572</v>
      </c>
      <c r="W12" s="20">
        <v>0.51541645024736416</v>
      </c>
      <c r="X12" s="20">
        <v>0.50627187599865398</v>
      </c>
      <c r="Y12" s="20">
        <v>0.39186296709905422</v>
      </c>
      <c r="AA12" s="20">
        <v>0.51805567876128567</v>
      </c>
      <c r="AB12" s="20">
        <v>0.46453314940322737</v>
      </c>
      <c r="AC12" s="20">
        <v>0.42396560900451968</v>
      </c>
      <c r="AD12" s="20">
        <v>0.33074528154794708</v>
      </c>
      <c r="AF12" s="20">
        <v>0.43888577714511118</v>
      </c>
      <c r="AG12" s="20">
        <v>0.42976697982923667</v>
      </c>
      <c r="AI12" s="20">
        <v>0.4349301008130404</v>
      </c>
      <c r="AJ12" s="20">
        <v>0.52661613008756092</v>
      </c>
      <c r="AK12" s="20">
        <v>0.43402121088918882</v>
      </c>
      <c r="AL12" s="20">
        <v>0.55973690377070751</v>
      </c>
      <c r="AM12" s="20">
        <v>0.3918547811587878</v>
      </c>
      <c r="AN12" s="20">
        <v>0.44612436182438192</v>
      </c>
      <c r="AO12" s="20">
        <v>0.27660193021435242</v>
      </c>
      <c r="AP12" s="20">
        <v>0.34073150528674329</v>
      </c>
      <c r="AQ12" s="20">
        <v>0.41204762865911582</v>
      </c>
      <c r="AS12" s="20">
        <v>0.44933257236321439</v>
      </c>
      <c r="AT12" s="20">
        <v>0.20611276904504899</v>
      </c>
    </row>
    <row r="13" spans="2:48" ht="46" customHeight="1" x14ac:dyDescent="0.35">
      <c r="B13" s="22" t="s">
        <v>212</v>
      </c>
      <c r="C13" s="20">
        <v>0.45584188713284107</v>
      </c>
      <c r="D13" s="20">
        <v>0.45670778129531098</v>
      </c>
      <c r="E13" s="20">
        <v>0.51423342461713106</v>
      </c>
      <c r="F13" s="20">
        <v>0.45810530118079817</v>
      </c>
      <c r="G13" s="20">
        <v>0.47637340920219268</v>
      </c>
      <c r="H13" s="20">
        <v>0.45815759724532767</v>
      </c>
      <c r="I13" s="20">
        <v>0.38794199146873543</v>
      </c>
      <c r="K13" s="20">
        <v>0.47713563532108388</v>
      </c>
      <c r="L13" s="20">
        <v>0.43284000600791328</v>
      </c>
      <c r="N13" s="20">
        <v>0.46660164054685932</v>
      </c>
      <c r="O13" s="20">
        <v>0.4273660585537134</v>
      </c>
      <c r="P13" s="20">
        <v>0.47452718793097443</v>
      </c>
      <c r="Q13" s="20">
        <v>0.42856352814775472</v>
      </c>
      <c r="R13" s="20">
        <v>0.48707525991874417</v>
      </c>
      <c r="S13" s="20">
        <v>0.40613238928286111</v>
      </c>
      <c r="T13" s="20">
        <v>0.33283048581066732</v>
      </c>
      <c r="U13" s="20">
        <v>0.43112484672200618</v>
      </c>
      <c r="V13" s="20">
        <v>0.51890664536217423</v>
      </c>
      <c r="W13" s="20">
        <v>0.52502567486152885</v>
      </c>
      <c r="X13" s="20">
        <v>0.43489391825945412</v>
      </c>
      <c r="Y13" s="20">
        <v>0.40333728474486041</v>
      </c>
      <c r="AA13" s="20">
        <v>0.55878333698282256</v>
      </c>
      <c r="AB13" s="20">
        <v>0.48748259912283021</v>
      </c>
      <c r="AC13" s="20">
        <v>0.43694243928643062</v>
      </c>
      <c r="AD13" s="20">
        <v>0.32651281465884441</v>
      </c>
      <c r="AF13" s="20">
        <v>0.44526056656679969</v>
      </c>
      <c r="AG13" s="20">
        <v>0.49479724728895991</v>
      </c>
      <c r="AI13" s="20">
        <v>0.43282225993011758</v>
      </c>
      <c r="AJ13" s="20">
        <v>0.54013907585199483</v>
      </c>
      <c r="AK13" s="20">
        <v>0.50407947253183671</v>
      </c>
      <c r="AL13" s="20">
        <v>0.50267800963045506</v>
      </c>
      <c r="AM13" s="20">
        <v>0.43003402870539797</v>
      </c>
      <c r="AN13" s="20">
        <v>0.47307729201383492</v>
      </c>
      <c r="AO13" s="20">
        <v>0.32057860671956362</v>
      </c>
      <c r="AP13" s="20">
        <v>0.41251649282669728</v>
      </c>
      <c r="AQ13" s="20">
        <v>0.38310712650172057</v>
      </c>
      <c r="AS13" s="20">
        <v>0.46595876951945142</v>
      </c>
      <c r="AT13" s="20">
        <v>0.26466118488800749</v>
      </c>
    </row>
    <row r="14" spans="2:48" ht="32" customHeight="1" x14ac:dyDescent="0.35">
      <c r="B14" s="22" t="s">
        <v>213</v>
      </c>
      <c r="C14" s="20">
        <v>0.22385766541971261</v>
      </c>
      <c r="D14" s="20">
        <v>0.21847403419551281</v>
      </c>
      <c r="E14" s="20">
        <v>0.27742839986803042</v>
      </c>
      <c r="F14" s="20">
        <v>0.21454086771008479</v>
      </c>
      <c r="G14" s="20">
        <v>0.25812462401163783</v>
      </c>
      <c r="H14" s="20">
        <v>0.22874267728374689</v>
      </c>
      <c r="I14" s="20">
        <v>0.16059007510484549</v>
      </c>
      <c r="K14" s="20">
        <v>0.2369354198660906</v>
      </c>
      <c r="L14" s="20">
        <v>0.21108242179063799</v>
      </c>
      <c r="N14" s="20">
        <v>0.17122836624089291</v>
      </c>
      <c r="O14" s="20">
        <v>0.25459162574214061</v>
      </c>
      <c r="P14" s="20">
        <v>0.25017732639774559</v>
      </c>
      <c r="Q14" s="20">
        <v>0.23857786965187419</v>
      </c>
      <c r="R14" s="20">
        <v>0.22363012565744569</v>
      </c>
      <c r="S14" s="20">
        <v>0.23918548807080989</v>
      </c>
      <c r="T14" s="20">
        <v>0.1869656167040904</v>
      </c>
      <c r="U14" s="20">
        <v>0.19471279380973061</v>
      </c>
      <c r="V14" s="20">
        <v>0.21214852210486079</v>
      </c>
      <c r="W14" s="20">
        <v>0.26894892414684313</v>
      </c>
      <c r="X14" s="20">
        <v>0.21834074397162229</v>
      </c>
      <c r="Y14" s="20">
        <v>0.24744218028392029</v>
      </c>
      <c r="AA14" s="20">
        <v>0.25630053075237158</v>
      </c>
      <c r="AB14" s="20">
        <v>0.22018574773486191</v>
      </c>
      <c r="AC14" s="20">
        <v>0.22906402389459779</v>
      </c>
      <c r="AD14" s="20">
        <v>0.18785335097931111</v>
      </c>
      <c r="AF14" s="20">
        <v>0.221852328495177</v>
      </c>
      <c r="AG14" s="20">
        <v>0.22997668150624079</v>
      </c>
      <c r="AI14" s="20">
        <v>0.2413426238913611</v>
      </c>
      <c r="AJ14" s="20">
        <v>0.26646716246550478</v>
      </c>
      <c r="AK14" s="20">
        <v>0.18833621409932069</v>
      </c>
      <c r="AL14" s="20">
        <v>0.245557391008207</v>
      </c>
      <c r="AM14" s="20">
        <v>0.24266005473190641</v>
      </c>
      <c r="AN14" s="20">
        <v>0.17764969055925059</v>
      </c>
      <c r="AO14" s="20">
        <v>0.13949526291854769</v>
      </c>
      <c r="AP14" s="20">
        <v>0.1414972252099885</v>
      </c>
      <c r="AQ14" s="20">
        <v>0.2028176817426193</v>
      </c>
      <c r="AS14" s="20">
        <v>0.23012473393723989</v>
      </c>
      <c r="AT14" s="20">
        <v>0.1054276477115792</v>
      </c>
    </row>
    <row r="15" spans="2:48" ht="19" customHeight="1" x14ac:dyDescent="0.35">
      <c r="B15" s="22" t="s">
        <v>197</v>
      </c>
      <c r="C15" s="20">
        <v>3.1483125144377677E-2</v>
      </c>
      <c r="D15" s="20">
        <v>4.7137126588646418E-2</v>
      </c>
      <c r="E15" s="20">
        <v>8.0602650797108582E-3</v>
      </c>
      <c r="F15" s="20">
        <v>4.0396040029888197E-2</v>
      </c>
      <c r="G15" s="20">
        <v>4.0224487110666632E-2</v>
      </c>
      <c r="H15" s="20">
        <v>1.818638802395255E-2</v>
      </c>
      <c r="I15" s="20">
        <v>3.4610456998021358E-2</v>
      </c>
      <c r="K15" s="20">
        <v>1.985383478715062E-2</v>
      </c>
      <c r="L15" s="20">
        <v>4.2966136405810942E-2</v>
      </c>
      <c r="N15" s="20">
        <v>1.7725699330510391E-2</v>
      </c>
      <c r="O15" s="20">
        <v>4.7694819854222463E-2</v>
      </c>
      <c r="P15" s="20">
        <v>9.5280770621167833E-3</v>
      </c>
      <c r="Q15" s="20">
        <v>6.5490406438858229E-2</v>
      </c>
      <c r="R15" s="20">
        <v>1.7535275325883681E-2</v>
      </c>
      <c r="S15" s="20">
        <v>7.2193322064769375E-2</v>
      </c>
      <c r="T15" s="20">
        <v>7.3267208137396983E-2</v>
      </c>
      <c r="U15" s="20">
        <v>4.4365942349485141E-2</v>
      </c>
      <c r="V15" s="20">
        <v>1.958304552194649E-2</v>
      </c>
      <c r="W15" s="20">
        <v>1.359669772904361E-2</v>
      </c>
      <c r="X15" s="20">
        <v>1.971554272976701E-2</v>
      </c>
      <c r="Y15" s="20">
        <v>2.7091129957626841E-2</v>
      </c>
      <c r="AA15" s="20">
        <v>1.795066638236319E-2</v>
      </c>
      <c r="AB15" s="20">
        <v>2.592003613379186E-2</v>
      </c>
      <c r="AC15" s="20">
        <v>3.2148815881880038E-2</v>
      </c>
      <c r="AD15" s="20">
        <v>5.1491381136308308E-2</v>
      </c>
      <c r="AF15" s="20">
        <v>3.2520939067513147E-2</v>
      </c>
      <c r="AG15" s="20">
        <v>2.8094769402323461E-2</v>
      </c>
      <c r="AI15" s="20">
        <v>1.108425175551892E-2</v>
      </c>
      <c r="AJ15" s="20">
        <v>2.1197909805294821E-2</v>
      </c>
      <c r="AK15" s="20">
        <v>1.465728591268764E-2</v>
      </c>
      <c r="AL15" s="20">
        <v>2.3548790049470851E-2</v>
      </c>
      <c r="AM15" s="20">
        <v>2.6369124287508719E-2</v>
      </c>
      <c r="AN15" s="20">
        <v>0</v>
      </c>
      <c r="AO15" s="20">
        <v>8.7510053309635863E-2</v>
      </c>
      <c r="AP15" s="20">
        <v>8.2813749858385924E-2</v>
      </c>
      <c r="AQ15" s="20">
        <v>3.6489237103933203E-2</v>
      </c>
      <c r="AS15" s="20">
        <v>2.543670613883306E-2</v>
      </c>
      <c r="AT15" s="20">
        <v>0.14574348593264319</v>
      </c>
    </row>
    <row r="16" spans="2:48" ht="19" customHeight="1" x14ac:dyDescent="0.35">
      <c r="B16" s="22" t="s">
        <v>151</v>
      </c>
      <c r="C16" s="20">
        <v>0.15945661311873821</v>
      </c>
      <c r="D16" s="20">
        <v>5.1188387543181502E-2</v>
      </c>
      <c r="E16" s="20">
        <v>5.412163707736891E-2</v>
      </c>
      <c r="F16" s="20">
        <v>0.10751828672839241</v>
      </c>
      <c r="G16" s="20">
        <v>0.12635143221136069</v>
      </c>
      <c r="H16" s="20">
        <v>0.2219146038081071</v>
      </c>
      <c r="I16" s="20">
        <v>0.34411525328131981</v>
      </c>
      <c r="K16" s="20">
        <v>0.15576301500420969</v>
      </c>
      <c r="L16" s="20">
        <v>0.1637107752925808</v>
      </c>
      <c r="N16" s="20">
        <v>0.1626792175542017</v>
      </c>
      <c r="O16" s="20">
        <v>0.13423198118875909</v>
      </c>
      <c r="P16" s="20">
        <v>0.18055239550697691</v>
      </c>
      <c r="Q16" s="20">
        <v>0.20145867616257751</v>
      </c>
      <c r="R16" s="20">
        <v>0.15348163714893059</v>
      </c>
      <c r="S16" s="20">
        <v>0.2035000974787938</v>
      </c>
      <c r="T16" s="20">
        <v>0.14812210110883389</v>
      </c>
      <c r="U16" s="20">
        <v>0.19915009010219731</v>
      </c>
      <c r="V16" s="20">
        <v>0.1034986931900925</v>
      </c>
      <c r="W16" s="20">
        <v>0.16152853300137451</v>
      </c>
      <c r="X16" s="20">
        <v>0.1831888871253754</v>
      </c>
      <c r="Y16" s="20">
        <v>0.13437650895189171</v>
      </c>
      <c r="AA16" s="20">
        <v>0.11546801854908539</v>
      </c>
      <c r="AB16" s="20">
        <v>0.16292028751996351</v>
      </c>
      <c r="AC16" s="20">
        <v>0.1212609497794917</v>
      </c>
      <c r="AD16" s="20">
        <v>0.2379996998801055</v>
      </c>
      <c r="AF16" s="20">
        <v>0.17950416700468111</v>
      </c>
      <c r="AG16" s="20">
        <v>8.4841297994958847E-2</v>
      </c>
      <c r="AI16" s="20">
        <v>0.19477823764106589</v>
      </c>
      <c r="AJ16" s="20">
        <v>8.3634638388095553E-2</v>
      </c>
      <c r="AK16" s="20">
        <v>0.20546339281854131</v>
      </c>
      <c r="AL16" s="20">
        <v>6.0566236523434791E-2</v>
      </c>
      <c r="AM16" s="20">
        <v>0.18870591522407271</v>
      </c>
      <c r="AN16" s="20">
        <v>0.1675083785368004</v>
      </c>
      <c r="AO16" s="20">
        <v>0.25230281421605449</v>
      </c>
      <c r="AP16" s="20">
        <v>0.21430920512911311</v>
      </c>
      <c r="AQ16" s="20">
        <v>0.16894866168616579</v>
      </c>
      <c r="AS16" s="20">
        <v>0.15161530180098551</v>
      </c>
      <c r="AT16" s="20">
        <v>0.30763540446580651</v>
      </c>
    </row>
    <row r="18" spans="2:2" x14ac:dyDescent="0.35">
      <c r="B18" t="s">
        <v>409</v>
      </c>
    </row>
    <row r="19" spans="2:2" x14ac:dyDescent="0.35">
      <c r="B19" t="s">
        <v>9</v>
      </c>
    </row>
    <row r="21" spans="2:2" x14ac:dyDescent="0.35">
      <c r="B21"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V21"/>
  <sheetViews>
    <sheetView showGridLines="0" topLeftCell="A6" workbookViewId="0">
      <pane xSplit="2" topLeftCell="C1" activePane="topRight" state="frozen"/>
      <selection pane="topRight" activeCell="C11" sqref="C11"/>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215</v>
      </c>
      <c r="C9" s="20">
        <v>5.4806958386603197E-2</v>
      </c>
      <c r="D9" s="20">
        <v>8.4705447177107096E-2</v>
      </c>
      <c r="E9" s="20">
        <v>8.3188998715037654E-2</v>
      </c>
      <c r="F9" s="20">
        <v>5.8419325149320939E-2</v>
      </c>
      <c r="G9" s="20">
        <v>6.8903998925942608E-2</v>
      </c>
      <c r="H9" s="20">
        <v>3.5715428116531098E-2</v>
      </c>
      <c r="I9" s="20">
        <v>1.032632996141203E-2</v>
      </c>
      <c r="K9" s="20">
        <v>5.7570666053125767E-2</v>
      </c>
      <c r="L9" s="20">
        <v>5.2331002053966437E-2</v>
      </c>
      <c r="N9" s="20">
        <v>5.9017012897815302E-2</v>
      </c>
      <c r="O9" s="20">
        <v>6.9656287708397935E-2</v>
      </c>
      <c r="P9" s="20">
        <v>4.118279776819999E-2</v>
      </c>
      <c r="Q9" s="20">
        <v>5.1608487119369537E-2</v>
      </c>
      <c r="R9" s="20">
        <v>6.7028917391040055E-2</v>
      </c>
      <c r="S9" s="20">
        <v>1.9606299909506311E-2</v>
      </c>
      <c r="T9" s="20">
        <v>3.8300635278961472E-2</v>
      </c>
      <c r="U9" s="20">
        <v>6.8585307171030313E-2</v>
      </c>
      <c r="V9" s="20">
        <v>9.7859947767846886E-2</v>
      </c>
      <c r="W9" s="20">
        <v>3.7469724419133592E-2</v>
      </c>
      <c r="X9" s="20">
        <v>3.0586739729075149E-2</v>
      </c>
      <c r="Y9" s="20">
        <v>4.9866405488324869E-2</v>
      </c>
      <c r="AA9" s="20">
        <v>7.5604868863404201E-2</v>
      </c>
      <c r="AB9" s="20">
        <v>3.8168625642628719E-2</v>
      </c>
      <c r="AC9" s="20">
        <v>6.3022397792372967E-2</v>
      </c>
      <c r="AD9" s="20">
        <v>4.2802369552024232E-2</v>
      </c>
      <c r="AF9" s="20">
        <v>4.5210716498401811E-2</v>
      </c>
      <c r="AG9" s="20">
        <v>9.0839434241565611E-2</v>
      </c>
      <c r="AI9" s="20">
        <v>5.2790267659102122E-2</v>
      </c>
      <c r="AJ9" s="20">
        <v>5.9926888867372553E-2</v>
      </c>
      <c r="AK9" s="20">
        <v>4.1551686734890958E-2</v>
      </c>
      <c r="AL9" s="20">
        <v>8.2152075132581756E-2</v>
      </c>
      <c r="AM9" s="20">
        <v>6.3218508324051154E-2</v>
      </c>
      <c r="AN9" s="20">
        <v>5.3273013039008082E-2</v>
      </c>
      <c r="AO9" s="20">
        <v>3.4353361259867467E-2</v>
      </c>
      <c r="AP9" s="20">
        <v>2.3416759503053091E-2</v>
      </c>
      <c r="AQ9" s="20">
        <v>5.2960487410396648E-2</v>
      </c>
      <c r="AS9" s="20">
        <v>5.6789737201050523E-2</v>
      </c>
      <c r="AT9" s="20">
        <v>1.7337999901534951E-2</v>
      </c>
    </row>
    <row r="10" spans="2:48" ht="32" customHeight="1" x14ac:dyDescent="0.35">
      <c r="B10" s="22" t="s">
        <v>216</v>
      </c>
      <c r="C10" s="20">
        <v>0.1323424644914864</v>
      </c>
      <c r="D10" s="20">
        <v>0.22308292922213471</v>
      </c>
      <c r="E10" s="20">
        <v>0.24568474286681241</v>
      </c>
      <c r="F10" s="20">
        <v>0.1426671987617113</v>
      </c>
      <c r="G10" s="20">
        <v>0.11383189524571639</v>
      </c>
      <c r="H10" s="20">
        <v>4.7414629160380403E-2</v>
      </c>
      <c r="I10" s="20">
        <v>4.3568326256538219E-2</v>
      </c>
      <c r="K10" s="20">
        <v>0.15093765893211841</v>
      </c>
      <c r="L10" s="20">
        <v>0.1147231447090267</v>
      </c>
      <c r="N10" s="20">
        <v>0.12701735291619651</v>
      </c>
      <c r="O10" s="20">
        <v>7.7500994308553631E-2</v>
      </c>
      <c r="P10" s="20">
        <v>0.123231736508139</v>
      </c>
      <c r="Q10" s="20">
        <v>0.1159867564354127</v>
      </c>
      <c r="R10" s="20">
        <v>0.1323019484279262</v>
      </c>
      <c r="S10" s="20">
        <v>0.12802717732525179</v>
      </c>
      <c r="T10" s="20">
        <v>0.11175413210981749</v>
      </c>
      <c r="U10" s="20">
        <v>0.1566753730840918</v>
      </c>
      <c r="V10" s="20">
        <v>0.1702235428756145</v>
      </c>
      <c r="W10" s="20">
        <v>0.12889638104541759</v>
      </c>
      <c r="X10" s="20">
        <v>0.12803010969067241</v>
      </c>
      <c r="Y10" s="20">
        <v>0.1136969215300566</v>
      </c>
      <c r="AA10" s="20">
        <v>0.16327680530944469</v>
      </c>
      <c r="AB10" s="20">
        <v>9.6082540023342225E-2</v>
      </c>
      <c r="AC10" s="20">
        <v>0.1539781814472358</v>
      </c>
      <c r="AD10" s="20">
        <v>0.1175959415056328</v>
      </c>
      <c r="AF10" s="20">
        <v>0.12092764601650841</v>
      </c>
      <c r="AG10" s="20">
        <v>0.17717729269505311</v>
      </c>
      <c r="AI10" s="20">
        <v>0.12859011132606959</v>
      </c>
      <c r="AJ10" s="20">
        <v>0.19121255223480421</v>
      </c>
      <c r="AK10" s="20">
        <v>0.107963472395528</v>
      </c>
      <c r="AL10" s="20">
        <v>0.1693624000553241</v>
      </c>
      <c r="AM10" s="20">
        <v>0.13082049100549911</v>
      </c>
      <c r="AN10" s="20">
        <v>9.5710225992083245E-2</v>
      </c>
      <c r="AO10" s="20">
        <v>4.6950815373334523E-2</v>
      </c>
      <c r="AP10" s="20">
        <v>7.3789860783586861E-2</v>
      </c>
      <c r="AQ10" s="20">
        <v>9.8809162916765253E-2</v>
      </c>
      <c r="AS10" s="20">
        <v>0.13676456745241081</v>
      </c>
      <c r="AT10" s="20">
        <v>4.8777121220577882E-2</v>
      </c>
    </row>
    <row r="11" spans="2:48" ht="19" customHeight="1" x14ac:dyDescent="0.35">
      <c r="B11" s="22" t="s">
        <v>217</v>
      </c>
      <c r="C11" s="20">
        <v>0.28450667446251138</v>
      </c>
      <c r="D11" s="20">
        <v>0.29874127879229889</v>
      </c>
      <c r="E11" s="20">
        <v>0.36911029372440951</v>
      </c>
      <c r="F11" s="20">
        <v>0.36331353626888629</v>
      </c>
      <c r="G11" s="20">
        <v>0.30237456458090262</v>
      </c>
      <c r="H11" s="20">
        <v>0.25582060367076409</v>
      </c>
      <c r="I11" s="20">
        <v>0.14720505103036199</v>
      </c>
      <c r="K11" s="20">
        <v>0.28179307073837739</v>
      </c>
      <c r="L11" s="20">
        <v>0.28727527831108701</v>
      </c>
      <c r="N11" s="20">
        <v>0.25305499375346269</v>
      </c>
      <c r="O11" s="20">
        <v>0.27323548529258002</v>
      </c>
      <c r="P11" s="20">
        <v>0.32570934563046933</v>
      </c>
      <c r="Q11" s="20">
        <v>0.18580335377455409</v>
      </c>
      <c r="R11" s="20">
        <v>0.29323151288833088</v>
      </c>
      <c r="S11" s="20">
        <v>0.27890087906221611</v>
      </c>
      <c r="T11" s="20">
        <v>0.3246619447015246</v>
      </c>
      <c r="U11" s="20">
        <v>0.26540035537337009</v>
      </c>
      <c r="V11" s="20">
        <v>0.32158177421364159</v>
      </c>
      <c r="W11" s="20">
        <v>0.28460815153731073</v>
      </c>
      <c r="X11" s="20">
        <v>0.26063977580201081</v>
      </c>
      <c r="Y11" s="20">
        <v>0.28602474430785518</v>
      </c>
      <c r="AA11" s="20">
        <v>0.30962849582284191</v>
      </c>
      <c r="AB11" s="20">
        <v>0.29483607775858017</v>
      </c>
      <c r="AC11" s="20">
        <v>0.31482417638348548</v>
      </c>
      <c r="AD11" s="20">
        <v>0.22027514128976189</v>
      </c>
      <c r="AF11" s="20">
        <v>0.27847059680467628</v>
      </c>
      <c r="AG11" s="20">
        <v>0.31164111283430068</v>
      </c>
      <c r="AI11" s="20">
        <v>0.3248177630689596</v>
      </c>
      <c r="AJ11" s="20">
        <v>0.32072512752147259</v>
      </c>
      <c r="AK11" s="20">
        <v>0.26099281301537042</v>
      </c>
      <c r="AL11" s="20">
        <v>0.32398540866447351</v>
      </c>
      <c r="AM11" s="20">
        <v>0.26909265024542922</v>
      </c>
      <c r="AN11" s="20">
        <v>0.36615447511588989</v>
      </c>
      <c r="AO11" s="20">
        <v>0.2178981405735966</v>
      </c>
      <c r="AP11" s="20">
        <v>0.1885073607773112</v>
      </c>
      <c r="AQ11" s="20">
        <v>0.25661075999002297</v>
      </c>
      <c r="AS11" s="20">
        <v>0.28961684883960309</v>
      </c>
      <c r="AT11" s="20">
        <v>0.18793871126280351</v>
      </c>
    </row>
    <row r="12" spans="2:48" ht="32" customHeight="1" x14ac:dyDescent="0.35">
      <c r="B12" s="22" t="s">
        <v>218</v>
      </c>
      <c r="C12" s="20">
        <v>9.7752161700637774E-2</v>
      </c>
      <c r="D12" s="20">
        <v>0.13989772697469441</v>
      </c>
      <c r="E12" s="20">
        <v>0.10108461850377259</v>
      </c>
      <c r="F12" s="20">
        <v>0.104047973001536</v>
      </c>
      <c r="G12" s="20">
        <v>0.1019700308760027</v>
      </c>
      <c r="H12" s="20">
        <v>9.0848196942631659E-2</v>
      </c>
      <c r="I12" s="20">
        <v>6.3050767212178491E-2</v>
      </c>
      <c r="K12" s="20">
        <v>0.1042164932908136</v>
      </c>
      <c r="L12" s="20">
        <v>9.1837242814322914E-2</v>
      </c>
      <c r="N12" s="20">
        <v>0.10277467648188381</v>
      </c>
      <c r="O12" s="20">
        <v>0.1146008281992803</v>
      </c>
      <c r="P12" s="20">
        <v>6.9148239364319131E-2</v>
      </c>
      <c r="Q12" s="20">
        <v>0.13153562964607321</v>
      </c>
      <c r="R12" s="20">
        <v>8.2176977829797659E-2</v>
      </c>
      <c r="S12" s="20">
        <v>8.629202686235278E-2</v>
      </c>
      <c r="T12" s="20">
        <v>0.10401330305131599</v>
      </c>
      <c r="U12" s="20">
        <v>0.1059407804108175</v>
      </c>
      <c r="V12" s="20">
        <v>9.9938860866185961E-2</v>
      </c>
      <c r="W12" s="20">
        <v>8.5906881294081347E-2</v>
      </c>
      <c r="X12" s="20">
        <v>8.9006828638995172E-2</v>
      </c>
      <c r="Y12" s="20">
        <v>0.12580573756207511</v>
      </c>
      <c r="AA12" s="20">
        <v>9.5616392833417954E-2</v>
      </c>
      <c r="AB12" s="20">
        <v>0.1017130248005239</v>
      </c>
      <c r="AC12" s="20">
        <v>9.1869836407075342E-2</v>
      </c>
      <c r="AD12" s="20">
        <v>0.10003258160775071</v>
      </c>
      <c r="AF12" s="20">
        <v>8.9375393958020286E-2</v>
      </c>
      <c r="AG12" s="20">
        <v>0.13228626471853161</v>
      </c>
      <c r="AI12" s="20">
        <v>8.6154159143306167E-2</v>
      </c>
      <c r="AJ12" s="20">
        <v>0.1142918944598873</v>
      </c>
      <c r="AK12" s="20">
        <v>7.0677736837433669E-2</v>
      </c>
      <c r="AL12" s="20">
        <v>0.1087729383166276</v>
      </c>
      <c r="AM12" s="20">
        <v>9.1775607752735175E-2</v>
      </c>
      <c r="AN12" s="20">
        <v>0.1237153281781051</v>
      </c>
      <c r="AO12" s="20">
        <v>8.3060323244221981E-2</v>
      </c>
      <c r="AP12" s="20">
        <v>7.6612304179026258E-2</v>
      </c>
      <c r="AQ12" s="20">
        <v>0.12858157938379849</v>
      </c>
      <c r="AS12" s="20">
        <v>9.8706693852162283E-2</v>
      </c>
      <c r="AT12" s="20">
        <v>7.9714181217118901E-2</v>
      </c>
    </row>
    <row r="13" spans="2:48" ht="19" customHeight="1" x14ac:dyDescent="0.35">
      <c r="B13" s="22" t="s">
        <v>219</v>
      </c>
      <c r="C13" s="20">
        <v>9.1866829663983879E-2</v>
      </c>
      <c r="D13" s="20">
        <v>8.6917452894440153E-2</v>
      </c>
      <c r="E13" s="20">
        <v>6.6352414544619251E-2</v>
      </c>
      <c r="F13" s="20">
        <v>8.7839364239907972E-2</v>
      </c>
      <c r="G13" s="20">
        <v>9.1282446970139541E-2</v>
      </c>
      <c r="H13" s="20">
        <v>0.1193274774544988</v>
      </c>
      <c r="I13" s="20">
        <v>0.1011730987419758</v>
      </c>
      <c r="K13" s="20">
        <v>8.9862265588031245E-2</v>
      </c>
      <c r="L13" s="20">
        <v>9.3202411320295414E-2</v>
      </c>
      <c r="N13" s="20">
        <v>9.0653692879878289E-2</v>
      </c>
      <c r="O13" s="20">
        <v>0.1025080788962144</v>
      </c>
      <c r="P13" s="20">
        <v>9.8081127468397256E-2</v>
      </c>
      <c r="Q13" s="20">
        <v>9.1014762026271706E-2</v>
      </c>
      <c r="R13" s="20">
        <v>0.10523611334434869</v>
      </c>
      <c r="S13" s="20">
        <v>0.1117813126337525</v>
      </c>
      <c r="T13" s="20">
        <v>9.5457523877754677E-2</v>
      </c>
      <c r="U13" s="20">
        <v>9.0717990052721631E-2</v>
      </c>
      <c r="V13" s="20">
        <v>8.1091982269346524E-2</v>
      </c>
      <c r="W13" s="20">
        <v>7.4880551676141591E-2</v>
      </c>
      <c r="X13" s="20">
        <v>0.1092033733118639</v>
      </c>
      <c r="Y13" s="20">
        <v>7.6657078069383669E-2</v>
      </c>
      <c r="AA13" s="20">
        <v>9.9099561017073651E-2</v>
      </c>
      <c r="AB13" s="20">
        <v>9.6982647053641194E-2</v>
      </c>
      <c r="AC13" s="20">
        <v>9.6167416985690063E-2</v>
      </c>
      <c r="AD13" s="20">
        <v>7.3992771508859342E-2</v>
      </c>
      <c r="AF13" s="20">
        <v>9.4314149101299524E-2</v>
      </c>
      <c r="AG13" s="20">
        <v>7.984676279199196E-2</v>
      </c>
      <c r="AI13" s="20">
        <v>7.5144794643466073E-2</v>
      </c>
      <c r="AJ13" s="20">
        <v>9.263101082693552E-2</v>
      </c>
      <c r="AK13" s="20">
        <v>0.1078912589338534</v>
      </c>
      <c r="AL13" s="20">
        <v>0.11520157113080701</v>
      </c>
      <c r="AM13" s="20">
        <v>8.0848048632693861E-2</v>
      </c>
      <c r="AN13" s="20">
        <v>9.2130541294077509E-2</v>
      </c>
      <c r="AO13" s="20">
        <v>7.4134591488336538E-2</v>
      </c>
      <c r="AP13" s="20">
        <v>0.1138134934624805</v>
      </c>
      <c r="AQ13" s="20">
        <v>0.1046340901501548</v>
      </c>
      <c r="AS13" s="20">
        <v>9.1557853976915862E-2</v>
      </c>
      <c r="AT13" s="20">
        <v>9.7705603564175209E-2</v>
      </c>
    </row>
    <row r="14" spans="2:48" ht="19" customHeight="1" x14ac:dyDescent="0.35">
      <c r="B14" s="22" t="s">
        <v>220</v>
      </c>
      <c r="C14" s="20">
        <v>0.1557242792108805</v>
      </c>
      <c r="D14" s="20">
        <v>8.5672990902109239E-2</v>
      </c>
      <c r="E14" s="20">
        <v>8.0216238974458121E-2</v>
      </c>
      <c r="F14" s="20">
        <v>0.1060626354314874</v>
      </c>
      <c r="G14" s="20">
        <v>0.16673509035717099</v>
      </c>
      <c r="H14" s="20">
        <v>0.2183169375469067</v>
      </c>
      <c r="I14" s="20">
        <v>0.25306727677927482</v>
      </c>
      <c r="K14" s="20">
        <v>0.136685829345462</v>
      </c>
      <c r="L14" s="20">
        <v>0.1749463950749624</v>
      </c>
      <c r="N14" s="20">
        <v>0.151147024029679</v>
      </c>
      <c r="O14" s="20">
        <v>0.19857116223207649</v>
      </c>
      <c r="P14" s="20">
        <v>0.1486887190522577</v>
      </c>
      <c r="Q14" s="20">
        <v>0.2233201948781468</v>
      </c>
      <c r="R14" s="20">
        <v>0.1587836391705314</v>
      </c>
      <c r="S14" s="20">
        <v>0.12901540188601621</v>
      </c>
      <c r="T14" s="20">
        <v>0.12922772850676989</v>
      </c>
      <c r="U14" s="20">
        <v>0.16104344797461551</v>
      </c>
      <c r="V14" s="20">
        <v>9.064501403140203E-2</v>
      </c>
      <c r="W14" s="20">
        <v>0.18903829542218059</v>
      </c>
      <c r="X14" s="20">
        <v>0.1805269487493518</v>
      </c>
      <c r="Y14" s="20">
        <v>0.18644678004924739</v>
      </c>
      <c r="AA14" s="20">
        <v>0.12563387695929989</v>
      </c>
      <c r="AB14" s="20">
        <v>0.19184414753614171</v>
      </c>
      <c r="AC14" s="20">
        <v>0.12507286109007851</v>
      </c>
      <c r="AD14" s="20">
        <v>0.17780894645361089</v>
      </c>
      <c r="AF14" s="20">
        <v>0.16899338445194881</v>
      </c>
      <c r="AG14" s="20">
        <v>0.105389096412876</v>
      </c>
      <c r="AI14" s="20">
        <v>0.1596191739967486</v>
      </c>
      <c r="AJ14" s="20">
        <v>0.1228046300181015</v>
      </c>
      <c r="AK14" s="20">
        <v>0.15271917945472949</v>
      </c>
      <c r="AL14" s="20">
        <v>0.1088504202625742</v>
      </c>
      <c r="AM14" s="20">
        <v>0.15893476204941889</v>
      </c>
      <c r="AN14" s="20">
        <v>0.1220220112491822</v>
      </c>
      <c r="AO14" s="20">
        <v>0.2062787984976337</v>
      </c>
      <c r="AP14" s="20">
        <v>0.24525353463880251</v>
      </c>
      <c r="AQ14" s="20">
        <v>0.16151064225437289</v>
      </c>
      <c r="AS14" s="20">
        <v>0.15527983364075579</v>
      </c>
      <c r="AT14" s="20">
        <v>0.16412305394789881</v>
      </c>
    </row>
    <row r="15" spans="2:48" ht="19" customHeight="1" x14ac:dyDescent="0.35">
      <c r="B15" s="22" t="s">
        <v>221</v>
      </c>
      <c r="C15" s="20">
        <v>0.15161646078387331</v>
      </c>
      <c r="D15" s="20">
        <v>4.1255932261748583E-2</v>
      </c>
      <c r="E15" s="20">
        <v>4.0963280390591918E-2</v>
      </c>
      <c r="F15" s="20">
        <v>9.8790444981399148E-2</v>
      </c>
      <c r="G15" s="20">
        <v>0.11963051739782821</v>
      </c>
      <c r="H15" s="20">
        <v>0.207780065234239</v>
      </c>
      <c r="I15" s="20">
        <v>0.34601179683786393</v>
      </c>
      <c r="K15" s="20">
        <v>0.15419412320885881</v>
      </c>
      <c r="L15" s="20">
        <v>0.14971535796965529</v>
      </c>
      <c r="N15" s="20">
        <v>0.18818560766509451</v>
      </c>
      <c r="O15" s="20">
        <v>0.1351696453198255</v>
      </c>
      <c r="P15" s="20">
        <v>0.16763614456526671</v>
      </c>
      <c r="Q15" s="20">
        <v>0.16588848728953659</v>
      </c>
      <c r="R15" s="20">
        <v>0.14355777959295421</v>
      </c>
      <c r="S15" s="20">
        <v>0.20913217098208359</v>
      </c>
      <c r="T15" s="20">
        <v>0.13317037474887991</v>
      </c>
      <c r="U15" s="20">
        <v>0.1363706371675569</v>
      </c>
      <c r="V15" s="20">
        <v>0.1027921325308067</v>
      </c>
      <c r="W15" s="20">
        <v>0.16708666380854439</v>
      </c>
      <c r="X15" s="20">
        <v>0.16491260409317651</v>
      </c>
      <c r="Y15" s="20">
        <v>0.13517389949068709</v>
      </c>
      <c r="AA15" s="20">
        <v>0.11425169340343889</v>
      </c>
      <c r="AB15" s="20">
        <v>0.1625038950135316</v>
      </c>
      <c r="AC15" s="20">
        <v>0.1272855667910435</v>
      </c>
      <c r="AD15" s="20">
        <v>0.20302701480850541</v>
      </c>
      <c r="AF15" s="20">
        <v>0.17307286285529519</v>
      </c>
      <c r="AG15" s="20">
        <v>7.1368630841530264E-2</v>
      </c>
      <c r="AI15" s="20">
        <v>0.16280331211707261</v>
      </c>
      <c r="AJ15" s="20">
        <v>8.6342429460449788E-2</v>
      </c>
      <c r="AK15" s="20">
        <v>0.2211902099204438</v>
      </c>
      <c r="AL15" s="20">
        <v>7.6066868256297299E-2</v>
      </c>
      <c r="AM15" s="20">
        <v>0.17287916556324989</v>
      </c>
      <c r="AN15" s="20">
        <v>0.12949253957224849</v>
      </c>
      <c r="AO15" s="20">
        <v>0.29618418893411402</v>
      </c>
      <c r="AP15" s="20">
        <v>0.16869526055960729</v>
      </c>
      <c r="AQ15" s="20">
        <v>0.14580301071956181</v>
      </c>
      <c r="AS15" s="20">
        <v>0.14502499260893201</v>
      </c>
      <c r="AT15" s="20">
        <v>0.27617672217206252</v>
      </c>
    </row>
    <row r="16" spans="2:48" ht="19" customHeight="1" x14ac:dyDescent="0.35">
      <c r="B16" s="22" t="s">
        <v>197</v>
      </c>
      <c r="C16" s="20">
        <v>3.1384171300023557E-2</v>
      </c>
      <c r="D16" s="20">
        <v>3.9726241775466922E-2</v>
      </c>
      <c r="E16" s="20">
        <v>1.339941228029849E-2</v>
      </c>
      <c r="F16" s="20">
        <v>3.8859522165750747E-2</v>
      </c>
      <c r="G16" s="20">
        <v>3.5271455646297092E-2</v>
      </c>
      <c r="H16" s="20">
        <v>2.4776661874048461E-2</v>
      </c>
      <c r="I16" s="20">
        <v>3.5597353180394732E-2</v>
      </c>
      <c r="K16" s="20">
        <v>2.4739892843212711E-2</v>
      </c>
      <c r="L16" s="20">
        <v>3.5969167746683788E-2</v>
      </c>
      <c r="N16" s="20">
        <v>2.8149639375989952E-2</v>
      </c>
      <c r="O16" s="20">
        <v>2.8757518043071691E-2</v>
      </c>
      <c r="P16" s="20">
        <v>2.6321889642950541E-2</v>
      </c>
      <c r="Q16" s="20">
        <v>3.4842328830635323E-2</v>
      </c>
      <c r="R16" s="20">
        <v>1.7683111355070998E-2</v>
      </c>
      <c r="S16" s="20">
        <v>3.7244731338820683E-2</v>
      </c>
      <c r="T16" s="20">
        <v>6.3414357724976111E-2</v>
      </c>
      <c r="U16" s="20">
        <v>1.526610876579616E-2</v>
      </c>
      <c r="V16" s="20">
        <v>3.5866745445155578E-2</v>
      </c>
      <c r="W16" s="20">
        <v>3.2113350797190007E-2</v>
      </c>
      <c r="X16" s="20">
        <v>3.7093619984854269E-2</v>
      </c>
      <c r="Y16" s="20">
        <v>2.6328433502369741E-2</v>
      </c>
      <c r="AA16" s="20">
        <v>1.6888305791078782E-2</v>
      </c>
      <c r="AB16" s="20">
        <v>1.7869042171610471E-2</v>
      </c>
      <c r="AC16" s="20">
        <v>2.7779563103018441E-2</v>
      </c>
      <c r="AD16" s="20">
        <v>6.4465233273854644E-2</v>
      </c>
      <c r="AF16" s="20">
        <v>2.963525031384958E-2</v>
      </c>
      <c r="AG16" s="20">
        <v>3.1451405464150733E-2</v>
      </c>
      <c r="AI16" s="20">
        <v>1.008041804527509E-2</v>
      </c>
      <c r="AJ16" s="20">
        <v>1.206546661097635E-2</v>
      </c>
      <c r="AK16" s="20">
        <v>3.7013642707750267E-2</v>
      </c>
      <c r="AL16" s="20">
        <v>1.560831818131473E-2</v>
      </c>
      <c r="AM16" s="20">
        <v>3.2430766426922573E-2</v>
      </c>
      <c r="AN16" s="20">
        <v>1.7501865559405461E-2</v>
      </c>
      <c r="AO16" s="20">
        <v>4.1139780628895367E-2</v>
      </c>
      <c r="AP16" s="20">
        <v>0.10991142609613221</v>
      </c>
      <c r="AQ16" s="20">
        <v>5.1090267174927047E-2</v>
      </c>
      <c r="AS16" s="20">
        <v>2.625947242816954E-2</v>
      </c>
      <c r="AT16" s="20">
        <v>0.12822660671382821</v>
      </c>
    </row>
    <row r="18" spans="2:2" x14ac:dyDescent="0.35">
      <c r="B18" t="s">
        <v>409</v>
      </c>
    </row>
    <row r="19" spans="2:2" x14ac:dyDescent="0.35">
      <c r="B19" t="s">
        <v>9</v>
      </c>
    </row>
    <row r="21" spans="2:2" x14ac:dyDescent="0.35">
      <c r="B21"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V20"/>
  <sheetViews>
    <sheetView showGridLines="0" topLeftCell="A6"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74" customHeight="1" x14ac:dyDescent="0.35">
      <c r="B9" s="22" t="s">
        <v>223</v>
      </c>
      <c r="C9" s="20">
        <v>0.50411397757532828</v>
      </c>
      <c r="D9" s="20">
        <v>0.59581687659750782</v>
      </c>
      <c r="E9" s="20">
        <v>0.61106650454119915</v>
      </c>
      <c r="F9" s="20">
        <v>0.61353884360807642</v>
      </c>
      <c r="G9" s="20">
        <v>0.54942178852194301</v>
      </c>
      <c r="H9" s="20">
        <v>0.44294060730047108</v>
      </c>
      <c r="I9" s="20">
        <v>0.2717329668256539</v>
      </c>
      <c r="K9" s="20">
        <v>0.5226740413365617</v>
      </c>
      <c r="L9" s="20">
        <v>0.48600751286423821</v>
      </c>
      <c r="N9" s="20">
        <v>0.55568380570760534</v>
      </c>
      <c r="O9" s="20">
        <v>0.51064345171531778</v>
      </c>
      <c r="P9" s="20">
        <v>0.49192308547301072</v>
      </c>
      <c r="Q9" s="20">
        <v>0.48615220675837079</v>
      </c>
      <c r="R9" s="20">
        <v>0.49718005020370032</v>
      </c>
      <c r="S9" s="20">
        <v>0.46836640736508262</v>
      </c>
      <c r="T9" s="20">
        <v>0.48554915939288562</v>
      </c>
      <c r="U9" s="20">
        <v>0.43326287804497488</v>
      </c>
      <c r="V9" s="20">
        <v>0.5537202510506738</v>
      </c>
      <c r="W9" s="20">
        <v>0.52546752413220765</v>
      </c>
      <c r="X9" s="20">
        <v>0.47228501778234122</v>
      </c>
      <c r="Y9" s="20">
        <v>0.51100418194652497</v>
      </c>
      <c r="AA9" s="20">
        <v>0.55390101720147189</v>
      </c>
      <c r="AB9" s="20">
        <v>0.50500985841181523</v>
      </c>
      <c r="AC9" s="20">
        <v>0.54391847345174327</v>
      </c>
      <c r="AD9" s="20">
        <v>0.41542748974871679</v>
      </c>
      <c r="AF9" s="20">
        <v>0.48660090996621458</v>
      </c>
      <c r="AG9" s="20">
        <v>0.58031295176108477</v>
      </c>
      <c r="AI9" s="20">
        <v>0.48845149180939978</v>
      </c>
      <c r="AJ9" s="20">
        <v>0.58655532769868646</v>
      </c>
      <c r="AK9" s="20">
        <v>0.38926560207830119</v>
      </c>
      <c r="AL9" s="20">
        <v>0.6285821660717027</v>
      </c>
      <c r="AM9" s="20">
        <v>0.47094512469032013</v>
      </c>
      <c r="AN9" s="20">
        <v>0.66696012422615147</v>
      </c>
      <c r="AO9" s="20">
        <v>0.45527598928775259</v>
      </c>
      <c r="AP9" s="20">
        <v>0.38002928585326778</v>
      </c>
      <c r="AQ9" s="20">
        <v>0.4387495884397733</v>
      </c>
      <c r="AS9" s="20">
        <v>0.51865693732163076</v>
      </c>
      <c r="AT9" s="20">
        <v>0.22929282706988749</v>
      </c>
    </row>
    <row r="10" spans="2:48" ht="60" customHeight="1" x14ac:dyDescent="0.35">
      <c r="B10" s="22" t="s">
        <v>493</v>
      </c>
      <c r="C10" s="20">
        <v>9.8821752509209132E-2</v>
      </c>
      <c r="D10" s="20">
        <v>0.1238522958366744</v>
      </c>
      <c r="E10" s="20">
        <v>0.14743450919821119</v>
      </c>
      <c r="F10" s="20">
        <v>0.1152217885064233</v>
      </c>
      <c r="G10" s="20">
        <v>7.5128838557877692E-2</v>
      </c>
      <c r="H10" s="20">
        <v>9.1143027471777938E-2</v>
      </c>
      <c r="I10" s="20">
        <v>5.3769691089015859E-2</v>
      </c>
      <c r="K10" s="20">
        <v>0.1001501741230242</v>
      </c>
      <c r="L10" s="20">
        <v>9.7926013972532464E-2</v>
      </c>
      <c r="N10" s="20">
        <v>7.826629495821108E-2</v>
      </c>
      <c r="O10" s="20">
        <v>3.9906236760807963E-2</v>
      </c>
      <c r="P10" s="20">
        <v>0.10449335132197959</v>
      </c>
      <c r="Q10" s="20">
        <v>9.7630616821926086E-2</v>
      </c>
      <c r="R10" s="20">
        <v>0.11616275905449309</v>
      </c>
      <c r="S10" s="20">
        <v>5.2153782009852948E-2</v>
      </c>
      <c r="T10" s="20">
        <v>9.0240068434260579E-2</v>
      </c>
      <c r="U10" s="20">
        <v>0.15395765981392881</v>
      </c>
      <c r="V10" s="20">
        <v>0.14557085425403679</v>
      </c>
      <c r="W10" s="20">
        <v>8.1891935959136866E-2</v>
      </c>
      <c r="X10" s="20">
        <v>6.0011330326159948E-2</v>
      </c>
      <c r="Y10" s="20">
        <v>9.4525267114131062E-2</v>
      </c>
      <c r="AA10" s="20">
        <v>0.1126048941458706</v>
      </c>
      <c r="AB10" s="20">
        <v>9.37010199482885E-2</v>
      </c>
      <c r="AC10" s="20">
        <v>0.11199888661823761</v>
      </c>
      <c r="AD10" s="20">
        <v>7.8321960581491448E-2</v>
      </c>
      <c r="AF10" s="20">
        <v>9.1154216810002256E-2</v>
      </c>
      <c r="AG10" s="20">
        <v>0.13062280630777079</v>
      </c>
      <c r="AI10" s="20">
        <v>0.1176459351996796</v>
      </c>
      <c r="AJ10" s="20">
        <v>0.11290316022157749</v>
      </c>
      <c r="AK10" s="20">
        <v>0.14138352614395541</v>
      </c>
      <c r="AL10" s="20">
        <v>8.7691850976003974E-2</v>
      </c>
      <c r="AM10" s="20">
        <v>0.10598523521305279</v>
      </c>
      <c r="AN10" s="20">
        <v>6.6461114720298753E-2</v>
      </c>
      <c r="AO10" s="20">
        <v>6.4456291903117288E-2</v>
      </c>
      <c r="AP10" s="20">
        <v>4.5781870221299009E-2</v>
      </c>
      <c r="AQ10" s="20">
        <v>8.2129721984150666E-2</v>
      </c>
      <c r="AS10" s="20">
        <v>9.9263047452150477E-2</v>
      </c>
      <c r="AT10" s="20">
        <v>9.0482515789378923E-2</v>
      </c>
    </row>
    <row r="11" spans="2:48" ht="46" customHeight="1" x14ac:dyDescent="0.35">
      <c r="B11" s="22" t="s">
        <v>494</v>
      </c>
      <c r="C11" s="20">
        <v>4.9570611207827457E-2</v>
      </c>
      <c r="D11" s="20">
        <v>0.1008775679552537</v>
      </c>
      <c r="E11" s="20">
        <v>4.6571115100566059E-2</v>
      </c>
      <c r="F11" s="20">
        <v>4.5452232262357499E-2</v>
      </c>
      <c r="G11" s="20">
        <v>4.9273191860422387E-2</v>
      </c>
      <c r="H11" s="20">
        <v>3.0549862334646429E-2</v>
      </c>
      <c r="I11" s="20">
        <v>3.413218038351485E-2</v>
      </c>
      <c r="K11" s="20">
        <v>4.8575709855547593E-2</v>
      </c>
      <c r="L11" s="20">
        <v>5.0743391003279181E-2</v>
      </c>
      <c r="N11" s="20">
        <v>2.6661175000147291E-2</v>
      </c>
      <c r="O11" s="20">
        <v>7.2685368787606577E-2</v>
      </c>
      <c r="P11" s="20">
        <v>3.4846379458602583E-2</v>
      </c>
      <c r="Q11" s="20">
        <v>4.3838138713407707E-2</v>
      </c>
      <c r="R11" s="20">
        <v>6.7358743517143854E-2</v>
      </c>
      <c r="S11" s="20">
        <v>6.7515434314091474E-2</v>
      </c>
      <c r="T11" s="20">
        <v>5.2253702408490997E-2</v>
      </c>
      <c r="U11" s="20">
        <v>6.6482411528983168E-2</v>
      </c>
      <c r="V11" s="20">
        <v>5.297760623452244E-2</v>
      </c>
      <c r="W11" s="20">
        <v>3.0204392012409261E-2</v>
      </c>
      <c r="X11" s="20">
        <v>3.4074071888169542E-2</v>
      </c>
      <c r="Y11" s="20">
        <v>5.5254470761096817E-2</v>
      </c>
      <c r="AA11" s="20">
        <v>4.7184301215249677E-2</v>
      </c>
      <c r="AB11" s="20">
        <v>4.5330470755145187E-2</v>
      </c>
      <c r="AC11" s="20">
        <v>3.6362457359642587E-2</v>
      </c>
      <c r="AD11" s="20">
        <v>6.7690211608184142E-2</v>
      </c>
      <c r="AF11" s="20">
        <v>4.1527972156649447E-2</v>
      </c>
      <c r="AG11" s="20">
        <v>7.9461464856448602E-2</v>
      </c>
      <c r="AI11" s="20">
        <v>3.8909940310324249E-2</v>
      </c>
      <c r="AJ11" s="20">
        <v>4.3832684800770551E-2</v>
      </c>
      <c r="AK11" s="20">
        <v>4.4256504744370928E-2</v>
      </c>
      <c r="AL11" s="20">
        <v>5.8670888357869627E-2</v>
      </c>
      <c r="AM11" s="20">
        <v>5.1862542534097132E-2</v>
      </c>
      <c r="AN11" s="20">
        <v>1.6901392622592552E-2</v>
      </c>
      <c r="AO11" s="20">
        <v>6.0148214068192297E-2</v>
      </c>
      <c r="AP11" s="20">
        <v>2.060982407674682E-2</v>
      </c>
      <c r="AQ11" s="20">
        <v>0.11779597506449239</v>
      </c>
      <c r="AS11" s="20">
        <v>4.6662613851620398E-2</v>
      </c>
      <c r="AT11" s="20">
        <v>0.10452360516786351</v>
      </c>
    </row>
    <row r="12" spans="2:48" ht="19" customHeight="1" x14ac:dyDescent="0.35">
      <c r="B12" s="22" t="s">
        <v>224</v>
      </c>
      <c r="C12" s="20">
        <v>5.4283058716929941E-2</v>
      </c>
      <c r="D12" s="20">
        <v>5.0174765337616521E-2</v>
      </c>
      <c r="E12" s="20">
        <v>6.5035487322490343E-2</v>
      </c>
      <c r="F12" s="20">
        <v>4.3741188440246381E-2</v>
      </c>
      <c r="G12" s="20">
        <v>6.482284823751007E-2</v>
      </c>
      <c r="H12" s="20">
        <v>4.5041312441607008E-2</v>
      </c>
      <c r="I12" s="20">
        <v>5.4534775872448947E-2</v>
      </c>
      <c r="K12" s="20">
        <v>5.3787260795967483E-2</v>
      </c>
      <c r="L12" s="20">
        <v>5.4987640649029779E-2</v>
      </c>
      <c r="N12" s="20">
        <v>3.8051439630949799E-2</v>
      </c>
      <c r="O12" s="20">
        <v>7.4571747345231462E-2</v>
      </c>
      <c r="P12" s="20">
        <v>4.5710255246675047E-2</v>
      </c>
      <c r="Q12" s="20">
        <v>3.3316174591226377E-2</v>
      </c>
      <c r="R12" s="20">
        <v>3.828167572278908E-2</v>
      </c>
      <c r="S12" s="20">
        <v>7.6930020325170906E-2</v>
      </c>
      <c r="T12" s="20">
        <v>7.8901455578300181E-2</v>
      </c>
      <c r="U12" s="20">
        <v>6.3153334913142026E-2</v>
      </c>
      <c r="V12" s="20">
        <v>4.7016869164296662E-2</v>
      </c>
      <c r="W12" s="20">
        <v>8.2293750938751534E-2</v>
      </c>
      <c r="X12" s="20">
        <v>4.3327351495093869E-2</v>
      </c>
      <c r="Y12" s="20">
        <v>2.959200120803181E-2</v>
      </c>
      <c r="AA12" s="20">
        <v>4.9102923683100777E-2</v>
      </c>
      <c r="AB12" s="20">
        <v>3.443222111506547E-2</v>
      </c>
      <c r="AC12" s="20">
        <v>6.8427101700934009E-2</v>
      </c>
      <c r="AD12" s="20">
        <v>6.8423380581493054E-2</v>
      </c>
      <c r="AF12" s="20">
        <v>5.541430364746687E-2</v>
      </c>
      <c r="AG12" s="20">
        <v>4.8288283975538762E-2</v>
      </c>
      <c r="AI12" s="20">
        <v>6.2316312732450301E-2</v>
      </c>
      <c r="AJ12" s="20">
        <v>4.5855817358214548E-2</v>
      </c>
      <c r="AK12" s="20">
        <v>4.2897177524640367E-2</v>
      </c>
      <c r="AL12" s="20">
        <v>5.1499446950587287E-2</v>
      </c>
      <c r="AM12" s="20">
        <v>4.5519053841913001E-2</v>
      </c>
      <c r="AN12" s="20">
        <v>0</v>
      </c>
      <c r="AO12" s="20">
        <v>4.8040006812082661E-2</v>
      </c>
      <c r="AP12" s="20">
        <v>9.3194730611227461E-2</v>
      </c>
      <c r="AQ12" s="20">
        <v>9.1528969511709829E-2</v>
      </c>
      <c r="AS12" s="20">
        <v>5.2385123722283433E-2</v>
      </c>
      <c r="AT12" s="20">
        <v>9.0148706969577344E-2</v>
      </c>
    </row>
    <row r="13" spans="2:48" ht="32" customHeight="1" x14ac:dyDescent="0.35">
      <c r="B13" s="22" t="s">
        <v>225</v>
      </c>
      <c r="C13" s="20">
        <v>0.13568898202219681</v>
      </c>
      <c r="D13" s="20">
        <v>5.3904168859676228E-2</v>
      </c>
      <c r="E13" s="20">
        <v>7.2619462626802994E-2</v>
      </c>
      <c r="F13" s="20">
        <v>8.3295753276814946E-2</v>
      </c>
      <c r="G13" s="20">
        <v>0.12646149061518869</v>
      </c>
      <c r="H13" s="20">
        <v>0.19991949696295419</v>
      </c>
      <c r="I13" s="20">
        <v>0.24829427351905789</v>
      </c>
      <c r="K13" s="20">
        <v>0.1266130158476314</v>
      </c>
      <c r="L13" s="20">
        <v>0.14510209566458709</v>
      </c>
      <c r="N13" s="20">
        <v>0.13939932744262309</v>
      </c>
      <c r="O13" s="20">
        <v>0.13421520419550351</v>
      </c>
      <c r="P13" s="20">
        <v>0.13183577815793701</v>
      </c>
      <c r="Q13" s="20">
        <v>0.17274466200376479</v>
      </c>
      <c r="R13" s="20">
        <v>0.13862272302434681</v>
      </c>
      <c r="S13" s="20">
        <v>0.13764380949462759</v>
      </c>
      <c r="T13" s="20">
        <v>0.14819543968534851</v>
      </c>
      <c r="U13" s="20">
        <v>0.13506861459915651</v>
      </c>
      <c r="V13" s="20">
        <v>9.6492047573822293E-2</v>
      </c>
      <c r="W13" s="20">
        <v>0.118133340267413</v>
      </c>
      <c r="X13" s="20">
        <v>0.17957028623063259</v>
      </c>
      <c r="Y13" s="20">
        <v>0.15115898527528959</v>
      </c>
      <c r="AA13" s="20">
        <v>0.1275577819830753</v>
      </c>
      <c r="AB13" s="20">
        <v>0.16466895093835909</v>
      </c>
      <c r="AC13" s="20">
        <v>0.1099842285505622</v>
      </c>
      <c r="AD13" s="20">
        <v>0.13439241426168599</v>
      </c>
      <c r="AF13" s="20">
        <v>0.14572185645056079</v>
      </c>
      <c r="AG13" s="20">
        <v>8.832287975319067E-2</v>
      </c>
      <c r="AI13" s="20">
        <v>0.1487343367566672</v>
      </c>
      <c r="AJ13" s="20">
        <v>0.13359253183434519</v>
      </c>
      <c r="AK13" s="20">
        <v>0.168615856284105</v>
      </c>
      <c r="AL13" s="20">
        <v>8.696330193937267E-2</v>
      </c>
      <c r="AM13" s="20">
        <v>0.14658791651691519</v>
      </c>
      <c r="AN13" s="20">
        <v>0.14032292357337811</v>
      </c>
      <c r="AO13" s="20">
        <v>0.1032037708350822</v>
      </c>
      <c r="AP13" s="20">
        <v>0.16662489187218049</v>
      </c>
      <c r="AQ13" s="20">
        <v>0.1117211373815407</v>
      </c>
      <c r="AS13" s="20">
        <v>0.14005795152857969</v>
      </c>
      <c r="AT13" s="20">
        <v>5.3127712018501423E-2</v>
      </c>
    </row>
    <row r="14" spans="2:48" ht="32" customHeight="1" x14ac:dyDescent="0.35">
      <c r="B14" s="22" t="s">
        <v>226</v>
      </c>
      <c r="C14" s="20">
        <v>0.12346448413021061</v>
      </c>
      <c r="D14" s="20">
        <v>2.743434188705185E-2</v>
      </c>
      <c r="E14" s="20">
        <v>3.5330501192458563E-2</v>
      </c>
      <c r="F14" s="20">
        <v>5.7544739553547407E-2</v>
      </c>
      <c r="G14" s="20">
        <v>9.2233131790457779E-2</v>
      </c>
      <c r="H14" s="20">
        <v>0.1655169356191144</v>
      </c>
      <c r="I14" s="20">
        <v>0.3095512103968065</v>
      </c>
      <c r="K14" s="20">
        <v>0.12360871031015511</v>
      </c>
      <c r="L14" s="20">
        <v>0.1238251118800288</v>
      </c>
      <c r="N14" s="20">
        <v>0.13319674045664509</v>
      </c>
      <c r="O14" s="20">
        <v>0.13663114503790941</v>
      </c>
      <c r="P14" s="20">
        <v>0.13706424063501821</v>
      </c>
      <c r="Q14" s="20">
        <v>0.1329859779421465</v>
      </c>
      <c r="R14" s="20">
        <v>0.1157762724246756</v>
      </c>
      <c r="S14" s="20">
        <v>0.14273938229966071</v>
      </c>
      <c r="T14" s="20">
        <v>9.2073313060354253E-2</v>
      </c>
      <c r="U14" s="20">
        <v>0.1143174565818071</v>
      </c>
      <c r="V14" s="20">
        <v>7.7143355399700242E-2</v>
      </c>
      <c r="W14" s="20">
        <v>0.14125827952349879</v>
      </c>
      <c r="X14" s="20">
        <v>0.16599537736117509</v>
      </c>
      <c r="Y14" s="20">
        <v>0.13197330373890459</v>
      </c>
      <c r="AA14" s="20">
        <v>9.3093324772526978E-2</v>
      </c>
      <c r="AB14" s="20">
        <v>0.13985701469399869</v>
      </c>
      <c r="AC14" s="20">
        <v>9.5698016838731303E-2</v>
      </c>
      <c r="AD14" s="20">
        <v>0.16444328022104521</v>
      </c>
      <c r="AF14" s="20">
        <v>0.14409133411480909</v>
      </c>
      <c r="AG14" s="20">
        <v>4.380248474778968E-2</v>
      </c>
      <c r="AI14" s="20">
        <v>0.12916230224573419</v>
      </c>
      <c r="AJ14" s="20">
        <v>5.9671212442148673E-2</v>
      </c>
      <c r="AK14" s="20">
        <v>0.19100679466893999</v>
      </c>
      <c r="AL14" s="20">
        <v>7.1742780574994489E-2</v>
      </c>
      <c r="AM14" s="20">
        <v>0.14561204735827971</v>
      </c>
      <c r="AN14" s="20">
        <v>0.1093544448575791</v>
      </c>
      <c r="AO14" s="20">
        <v>0.1983407919375362</v>
      </c>
      <c r="AP14" s="20">
        <v>0.17096667529241041</v>
      </c>
      <c r="AQ14" s="20">
        <v>0.1285155100172545</v>
      </c>
      <c r="AS14" s="20">
        <v>0.1156595900040308</v>
      </c>
      <c r="AT14" s="20">
        <v>0.27095509269599749</v>
      </c>
    </row>
    <row r="15" spans="2:48" ht="19" customHeight="1" x14ac:dyDescent="0.35">
      <c r="B15" s="22" t="s">
        <v>197</v>
      </c>
      <c r="C15" s="20">
        <v>3.4057133838297782E-2</v>
      </c>
      <c r="D15" s="20">
        <v>4.7939983526219553E-2</v>
      </c>
      <c r="E15" s="20">
        <v>2.1942420018271638E-2</v>
      </c>
      <c r="F15" s="20">
        <v>4.1205454352533942E-2</v>
      </c>
      <c r="G15" s="20">
        <v>4.2658710416600423E-2</v>
      </c>
      <c r="H15" s="20">
        <v>2.4888757869429089E-2</v>
      </c>
      <c r="I15" s="20">
        <v>2.7984901913502079E-2</v>
      </c>
      <c r="K15" s="20">
        <v>2.4591087731112581E-2</v>
      </c>
      <c r="L15" s="20">
        <v>4.1408233966304428E-2</v>
      </c>
      <c r="N15" s="20">
        <v>2.8741216803818161E-2</v>
      </c>
      <c r="O15" s="20">
        <v>3.1346846157623218E-2</v>
      </c>
      <c r="P15" s="20">
        <v>5.4126909706776707E-2</v>
      </c>
      <c r="Q15" s="20">
        <v>3.3332223169157543E-2</v>
      </c>
      <c r="R15" s="20">
        <v>2.6617776052851309E-2</v>
      </c>
      <c r="S15" s="20">
        <v>5.46511641915138E-2</v>
      </c>
      <c r="T15" s="20">
        <v>5.2786861440360003E-2</v>
      </c>
      <c r="U15" s="20">
        <v>3.3757644518007529E-2</v>
      </c>
      <c r="V15" s="20">
        <v>2.7079016322947552E-2</v>
      </c>
      <c r="W15" s="20">
        <v>2.0750777166582801E-2</v>
      </c>
      <c r="X15" s="20">
        <v>4.4736564916427697E-2</v>
      </c>
      <c r="Y15" s="20">
        <v>2.6491789956020841E-2</v>
      </c>
      <c r="AA15" s="20">
        <v>1.6555756998704759E-2</v>
      </c>
      <c r="AB15" s="20">
        <v>1.7000464137327739E-2</v>
      </c>
      <c r="AC15" s="20">
        <v>3.361083548014919E-2</v>
      </c>
      <c r="AD15" s="20">
        <v>7.1301262997383291E-2</v>
      </c>
      <c r="AF15" s="20">
        <v>3.5489406854296801E-2</v>
      </c>
      <c r="AG15" s="20">
        <v>2.9189128598176729E-2</v>
      </c>
      <c r="AI15" s="20">
        <v>1.477968094574459E-2</v>
      </c>
      <c r="AJ15" s="20">
        <v>1.7589265644257151E-2</v>
      </c>
      <c r="AK15" s="20">
        <v>2.2574538555687092E-2</v>
      </c>
      <c r="AL15" s="20">
        <v>1.4849565129469319E-2</v>
      </c>
      <c r="AM15" s="20">
        <v>3.3488079845421993E-2</v>
      </c>
      <c r="AN15" s="20">
        <v>0</v>
      </c>
      <c r="AO15" s="20">
        <v>7.0534935156236961E-2</v>
      </c>
      <c r="AP15" s="20">
        <v>0.1227927220728679</v>
      </c>
      <c r="AQ15" s="20">
        <v>2.955909760107853E-2</v>
      </c>
      <c r="AS15" s="20">
        <v>2.7314736119704419E-2</v>
      </c>
      <c r="AT15" s="20">
        <v>0.16146954028879371</v>
      </c>
    </row>
    <row r="17" spans="2:2" x14ac:dyDescent="0.35">
      <c r="B17" t="s">
        <v>409</v>
      </c>
    </row>
    <row r="18" spans="2:2" x14ac:dyDescent="0.35">
      <c r="B18"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M19"/>
  <sheetViews>
    <sheetView showGridLines="0" workbookViewId="0"/>
  </sheetViews>
  <sheetFormatPr defaultRowHeight="14.5" x14ac:dyDescent="0.35"/>
  <cols>
    <col min="1" max="1" width="5" customWidth="1"/>
    <col min="2" max="2" width="25" customWidth="1"/>
    <col min="3" max="13" width="20" customWidth="1"/>
  </cols>
  <sheetData>
    <row r="2" spans="2:13" ht="40" customHeight="1" x14ac:dyDescent="0.35">
      <c r="D2" s="21" t="s">
        <v>411</v>
      </c>
    </row>
    <row r="6" spans="2:13" ht="60" customHeight="1" x14ac:dyDescent="0.35">
      <c r="C6" s="23" t="s">
        <v>244</v>
      </c>
      <c r="D6" s="23" t="s">
        <v>245</v>
      </c>
      <c r="E6" s="23" t="s">
        <v>246</v>
      </c>
      <c r="F6" s="23" t="s">
        <v>247</v>
      </c>
      <c r="G6" s="23" t="s">
        <v>248</v>
      </c>
      <c r="H6" s="23" t="s">
        <v>249</v>
      </c>
      <c r="I6" s="23" t="s">
        <v>250</v>
      </c>
      <c r="J6" s="23" t="s">
        <v>251</v>
      </c>
      <c r="K6" s="23" t="s">
        <v>252</v>
      </c>
      <c r="L6" s="23" t="s">
        <v>253</v>
      </c>
      <c r="M6" s="23" t="s">
        <v>254</v>
      </c>
    </row>
    <row r="7" spans="2:13" x14ac:dyDescent="0.35">
      <c r="B7" s="22" t="s">
        <v>228</v>
      </c>
      <c r="C7" s="20">
        <v>0.71204577657059309</v>
      </c>
      <c r="D7" s="20">
        <v>0.6914752185005455</v>
      </c>
      <c r="E7" s="20">
        <v>0.47551593767423539</v>
      </c>
      <c r="F7" s="20">
        <v>0.64639912546545253</v>
      </c>
      <c r="G7" s="20">
        <v>0.45264661585933003</v>
      </c>
      <c r="H7" s="20">
        <v>0.52523324598575016</v>
      </c>
      <c r="I7" s="20">
        <v>0.65028963289000619</v>
      </c>
      <c r="J7" s="20">
        <v>0.30536888377311688</v>
      </c>
      <c r="K7" s="20">
        <v>0.42891018058132119</v>
      </c>
      <c r="L7" s="20">
        <v>0.4473947732069678</v>
      </c>
      <c r="M7" s="20">
        <v>0.48014929288071928</v>
      </c>
    </row>
    <row r="8" spans="2:13" x14ac:dyDescent="0.35">
      <c r="B8" s="22" t="s">
        <v>229</v>
      </c>
      <c r="C8" s="20">
        <v>0.15423701846746499</v>
      </c>
      <c r="D8" s="20">
        <v>0.1742311250065475</v>
      </c>
      <c r="E8" s="20">
        <v>0.31196670313076208</v>
      </c>
      <c r="F8" s="20">
        <v>0.21683662717461119</v>
      </c>
      <c r="G8" s="20">
        <v>0.31224976996958892</v>
      </c>
      <c r="H8" s="20">
        <v>0.28183051072903709</v>
      </c>
      <c r="I8" s="20">
        <v>0.2054095940080494</v>
      </c>
      <c r="J8" s="20">
        <v>0.21351966453147581</v>
      </c>
      <c r="K8" s="20">
        <v>0.36480965100282498</v>
      </c>
      <c r="L8" s="20">
        <v>0.33578146899738431</v>
      </c>
      <c r="M8" s="20">
        <v>0.34258027125559409</v>
      </c>
    </row>
    <row r="9" spans="2:13" ht="29" x14ac:dyDescent="0.35">
      <c r="B9" s="22" t="s">
        <v>230</v>
      </c>
      <c r="C9" s="20">
        <v>7.8930558068724038E-2</v>
      </c>
      <c r="D9" s="20">
        <v>8.0720572213701006E-2</v>
      </c>
      <c r="E9" s="20">
        <v>0.12728933920142879</v>
      </c>
      <c r="F9" s="20">
        <v>8.3162247910623696E-2</v>
      </c>
      <c r="G9" s="20">
        <v>0.1523205141522509</v>
      </c>
      <c r="H9" s="20">
        <v>0.1201727567997689</v>
      </c>
      <c r="I9" s="20">
        <v>8.5164020783185079E-2</v>
      </c>
      <c r="J9" s="20">
        <v>0.19672631269662241</v>
      </c>
      <c r="K9" s="20">
        <v>0.12774828947583169</v>
      </c>
      <c r="L9" s="20">
        <v>0.13744427756976879</v>
      </c>
      <c r="M9" s="20">
        <v>0.10685868122916339</v>
      </c>
    </row>
    <row r="10" spans="2:13" x14ac:dyDescent="0.35">
      <c r="B10" s="22" t="s">
        <v>231</v>
      </c>
      <c r="C10" s="20">
        <v>2.4725906263642131E-2</v>
      </c>
      <c r="D10" s="20">
        <v>1.793267511838828E-2</v>
      </c>
      <c r="E10" s="20">
        <v>3.6537181920345843E-2</v>
      </c>
      <c r="F10" s="20">
        <v>1.9227182217717201E-2</v>
      </c>
      <c r="G10" s="20">
        <v>3.8784884661048673E-2</v>
      </c>
      <c r="H10" s="20">
        <v>3.5141490958290229E-2</v>
      </c>
      <c r="I10" s="20">
        <v>2.5522239305385799E-2</v>
      </c>
      <c r="J10" s="20">
        <v>8.2386781974251116E-2</v>
      </c>
      <c r="K10" s="20">
        <v>3.8307289628761773E-2</v>
      </c>
      <c r="L10" s="20">
        <v>4.3337067917302061E-2</v>
      </c>
      <c r="M10" s="20">
        <v>3.4659189708757233E-2</v>
      </c>
    </row>
    <row r="11" spans="2:13" x14ac:dyDescent="0.35">
      <c r="B11" s="22" t="s">
        <v>232</v>
      </c>
      <c r="C11" s="20">
        <v>9.3766546466907998E-3</v>
      </c>
      <c r="D11" s="20">
        <v>6.9231193279170357E-3</v>
      </c>
      <c r="E11" s="20">
        <v>2.0540237693139101E-2</v>
      </c>
      <c r="F11" s="20">
        <v>1.018615172601927E-2</v>
      </c>
      <c r="G11" s="20">
        <v>1.8232520558788691E-2</v>
      </c>
      <c r="H11" s="20">
        <v>1.2606340232430031E-2</v>
      </c>
      <c r="I11" s="20">
        <v>9.2321594354755152E-3</v>
      </c>
      <c r="J11" s="20">
        <v>0.16364134923213369</v>
      </c>
      <c r="K11" s="20">
        <v>1.6775849907881689E-2</v>
      </c>
      <c r="L11" s="20">
        <v>1.0827584236050051E-2</v>
      </c>
      <c r="M11" s="20">
        <v>1.010670366857009E-2</v>
      </c>
    </row>
    <row r="12" spans="2:13" x14ac:dyDescent="0.35">
      <c r="B12" s="22" t="s">
        <v>197</v>
      </c>
      <c r="C12" s="20">
        <v>2.0684085982884921E-2</v>
      </c>
      <c r="D12" s="20">
        <v>2.8717289832900571E-2</v>
      </c>
      <c r="E12" s="20">
        <v>2.8150600380088649E-2</v>
      </c>
      <c r="F12" s="20">
        <v>2.4188665505576142E-2</v>
      </c>
      <c r="G12" s="20">
        <v>2.576569479899278E-2</v>
      </c>
      <c r="H12" s="20">
        <v>2.5015655294723479E-2</v>
      </c>
      <c r="I12" s="20">
        <v>2.4382353577897909E-2</v>
      </c>
      <c r="J12" s="20">
        <v>3.8357007792400047E-2</v>
      </c>
      <c r="K12" s="20">
        <v>2.344873940337866E-2</v>
      </c>
      <c r="L12" s="20">
        <v>2.521482807252699E-2</v>
      </c>
      <c r="M12" s="20">
        <v>2.5645861257195739E-2</v>
      </c>
    </row>
    <row r="15" spans="2:13" x14ac:dyDescent="0.35">
      <c r="B15" t="s">
        <v>409</v>
      </c>
    </row>
    <row r="16" spans="2:13" x14ac:dyDescent="0.35">
      <c r="B16" t="s">
        <v>9</v>
      </c>
    </row>
    <row r="19" spans="2:2" x14ac:dyDescent="0.35">
      <c r="B19" t="str">
        <f>HYPERLINK("#Contents!A1", "Return to Contents")</f>
        <v>Return to Contents</v>
      </c>
    </row>
  </sheetData>
  <pageMargins left="0.75" right="0.75" top="1" bottom="1" header="0.5" footer="0.5"/>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228</v>
      </c>
      <c r="C9" s="20">
        <v>0.71204577657059309</v>
      </c>
      <c r="D9" s="20">
        <v>0.48331745628294082</v>
      </c>
      <c r="E9" s="20">
        <v>0.61769263902843818</v>
      </c>
      <c r="F9" s="20">
        <v>0.67152395332596204</v>
      </c>
      <c r="G9" s="20">
        <v>0.75808809756633022</v>
      </c>
      <c r="H9" s="20">
        <v>0.83238698748327078</v>
      </c>
      <c r="I9" s="20">
        <v>0.855927655646751</v>
      </c>
      <c r="K9" s="20">
        <v>0.69870221215376582</v>
      </c>
      <c r="L9" s="20">
        <v>0.72482023427492148</v>
      </c>
      <c r="N9" s="20">
        <v>0.73497999871659148</v>
      </c>
      <c r="O9" s="20">
        <v>0.64412073377758117</v>
      </c>
      <c r="P9" s="20">
        <v>0.73442880950324818</v>
      </c>
      <c r="Q9" s="20">
        <v>0.70287463489786517</v>
      </c>
      <c r="R9" s="20">
        <v>0.74552954175528074</v>
      </c>
      <c r="S9" s="20">
        <v>0.70351355731703713</v>
      </c>
      <c r="T9" s="20">
        <v>0.72138286583544808</v>
      </c>
      <c r="U9" s="20">
        <v>0.65633891365815888</v>
      </c>
      <c r="V9" s="20">
        <v>0.66203527512666771</v>
      </c>
      <c r="W9" s="20">
        <v>0.7384098928785201</v>
      </c>
      <c r="X9" s="20">
        <v>0.7543837057463656</v>
      </c>
      <c r="Y9" s="20">
        <v>0.72033219859250308</v>
      </c>
      <c r="AA9" s="20">
        <v>0.74994948675209971</v>
      </c>
      <c r="AB9" s="20">
        <v>0.76391676418510057</v>
      </c>
      <c r="AC9" s="20">
        <v>0.67905047295659993</v>
      </c>
      <c r="AD9" s="20">
        <v>0.64591973837398364</v>
      </c>
      <c r="AF9" s="20">
        <v>0.73156306788369463</v>
      </c>
      <c r="AG9" s="20">
        <v>0.63709851622905844</v>
      </c>
      <c r="AI9" s="20">
        <v>0.74275434298907694</v>
      </c>
      <c r="AJ9" s="20">
        <v>0.7308867596480414</v>
      </c>
      <c r="AK9" s="20">
        <v>0.73945397073655605</v>
      </c>
      <c r="AL9" s="20">
        <v>0.6700644350477758</v>
      </c>
      <c r="AM9" s="20">
        <v>0.72242474518063915</v>
      </c>
      <c r="AN9" s="20">
        <v>0.75228961400507943</v>
      </c>
      <c r="AO9" s="20">
        <v>0.6595940964289716</v>
      </c>
      <c r="AP9" s="20">
        <v>0.73436136678127062</v>
      </c>
      <c r="AQ9" s="20">
        <v>0.59146519532523856</v>
      </c>
      <c r="AS9" s="20">
        <v>0.73095918431293438</v>
      </c>
      <c r="AT9" s="20">
        <v>0.35463541675368432</v>
      </c>
    </row>
    <row r="10" spans="2:48" ht="19" customHeight="1" x14ac:dyDescent="0.35">
      <c r="B10" s="22" t="s">
        <v>229</v>
      </c>
      <c r="C10" s="20">
        <v>0.15423701846746499</v>
      </c>
      <c r="D10" s="20">
        <v>0.2314882560151508</v>
      </c>
      <c r="E10" s="20">
        <v>0.2121238152564851</v>
      </c>
      <c r="F10" s="20">
        <v>0.16301601238673741</v>
      </c>
      <c r="G10" s="20">
        <v>0.16124245032440501</v>
      </c>
      <c r="H10" s="20">
        <v>9.1617453808432808E-2</v>
      </c>
      <c r="I10" s="20">
        <v>8.5010781635887406E-2</v>
      </c>
      <c r="K10" s="20">
        <v>0.15751123016791399</v>
      </c>
      <c r="L10" s="20">
        <v>0.1516664302680466</v>
      </c>
      <c r="N10" s="20">
        <v>0.132509670752672</v>
      </c>
      <c r="O10" s="20">
        <v>0.12265533391800409</v>
      </c>
      <c r="P10" s="20">
        <v>0.14704224125204979</v>
      </c>
      <c r="Q10" s="20">
        <v>0.14326933557241531</v>
      </c>
      <c r="R10" s="20">
        <v>0.16065326490200241</v>
      </c>
      <c r="S10" s="20">
        <v>0.14026246473127271</v>
      </c>
      <c r="T10" s="20">
        <v>0.1433057600774392</v>
      </c>
      <c r="U10" s="20">
        <v>0.17513299681709171</v>
      </c>
      <c r="V10" s="20">
        <v>0.1762662113336248</v>
      </c>
      <c r="W10" s="20">
        <v>0.15231770658035679</v>
      </c>
      <c r="X10" s="20">
        <v>0.15688786448381481</v>
      </c>
      <c r="Y10" s="20">
        <v>0.15371299542085001</v>
      </c>
      <c r="AA10" s="20">
        <v>0.1647434861481295</v>
      </c>
      <c r="AB10" s="20">
        <v>0.13978497923580591</v>
      </c>
      <c r="AC10" s="20">
        <v>0.1506274512290306</v>
      </c>
      <c r="AD10" s="20">
        <v>0.16138966574941621</v>
      </c>
      <c r="AF10" s="20">
        <v>0.14421975884656241</v>
      </c>
      <c r="AG10" s="20">
        <v>0.19432332253790471</v>
      </c>
      <c r="AI10" s="20">
        <v>0.1702220305895781</v>
      </c>
      <c r="AJ10" s="20">
        <v>0.1903955538391835</v>
      </c>
      <c r="AK10" s="20">
        <v>8.8360922447788148E-2</v>
      </c>
      <c r="AL10" s="20">
        <v>0.17356987875605659</v>
      </c>
      <c r="AM10" s="20">
        <v>0.1618621379464629</v>
      </c>
      <c r="AN10" s="20">
        <v>0.1622775396405588</v>
      </c>
      <c r="AO10" s="20">
        <v>0.14664191845200639</v>
      </c>
      <c r="AP10" s="20">
        <v>5.3250122546302008E-2</v>
      </c>
      <c r="AQ10" s="20">
        <v>0.14051283257217551</v>
      </c>
      <c r="AS10" s="20">
        <v>0.15359743164451639</v>
      </c>
      <c r="AT10" s="20">
        <v>0.16632341556937011</v>
      </c>
    </row>
    <row r="11" spans="2:48" ht="32" customHeight="1" x14ac:dyDescent="0.35">
      <c r="B11" s="22" t="s">
        <v>230</v>
      </c>
      <c r="C11" s="20">
        <v>7.8930558068724038E-2</v>
      </c>
      <c r="D11" s="20">
        <v>0.15021536503275029</v>
      </c>
      <c r="E11" s="20">
        <v>0.107620558365596</v>
      </c>
      <c r="F11" s="20">
        <v>9.971317099782144E-2</v>
      </c>
      <c r="G11" s="20">
        <v>5.394959320326681E-2</v>
      </c>
      <c r="H11" s="20">
        <v>6.3025250976841016E-2</v>
      </c>
      <c r="I11" s="20">
        <v>2.217689404960918E-2</v>
      </c>
      <c r="K11" s="20">
        <v>8.8907399379193217E-2</v>
      </c>
      <c r="L11" s="20">
        <v>6.950948887418372E-2</v>
      </c>
      <c r="N11" s="20">
        <v>7.4261306217105708E-2</v>
      </c>
      <c r="O11" s="20">
        <v>5.7982542018814448E-2</v>
      </c>
      <c r="P11" s="20">
        <v>9.5143118067001972E-2</v>
      </c>
      <c r="Q11" s="20">
        <v>6.707291934862801E-2</v>
      </c>
      <c r="R11" s="20">
        <v>5.2675456971323482E-2</v>
      </c>
      <c r="S11" s="20">
        <v>9.7246526712013504E-2</v>
      </c>
      <c r="T11" s="20">
        <v>6.230912844103164E-2</v>
      </c>
      <c r="U11" s="20">
        <v>9.4676777397153383E-2</v>
      </c>
      <c r="V11" s="20">
        <v>9.3107945948880055E-2</v>
      </c>
      <c r="W11" s="20">
        <v>6.9797862493125459E-2</v>
      </c>
      <c r="X11" s="20">
        <v>7.0855140968720864E-2</v>
      </c>
      <c r="Y11" s="20">
        <v>9.8158551449826784E-2</v>
      </c>
      <c r="AA11" s="20">
        <v>5.3942743652831117E-2</v>
      </c>
      <c r="AB11" s="20">
        <v>6.4056205251713169E-2</v>
      </c>
      <c r="AC11" s="20">
        <v>9.2012800233565048E-2</v>
      </c>
      <c r="AD11" s="20">
        <v>0.109536338663088</v>
      </c>
      <c r="AF11" s="20">
        <v>7.4931070332338881E-2</v>
      </c>
      <c r="AG11" s="20">
        <v>9.6077556586355237E-2</v>
      </c>
      <c r="AI11" s="20">
        <v>5.7837032012081083E-2</v>
      </c>
      <c r="AJ11" s="20">
        <v>4.8504388461868372E-2</v>
      </c>
      <c r="AK11" s="20">
        <v>0.1160826349573444</v>
      </c>
      <c r="AL11" s="20">
        <v>8.8249051197807668E-2</v>
      </c>
      <c r="AM11" s="20">
        <v>7.8308306612494646E-2</v>
      </c>
      <c r="AN11" s="20">
        <v>8.5432846354361866E-2</v>
      </c>
      <c r="AO11" s="20">
        <v>0.131817358362569</v>
      </c>
      <c r="AP11" s="20">
        <v>8.1428134558763285E-2</v>
      </c>
      <c r="AQ11" s="20">
        <v>0.1169805455390943</v>
      </c>
      <c r="AS11" s="20">
        <v>7.4135955780829391E-2</v>
      </c>
      <c r="AT11" s="20">
        <v>0.16953509386895849</v>
      </c>
    </row>
    <row r="12" spans="2:48" ht="19" customHeight="1" x14ac:dyDescent="0.35">
      <c r="B12" s="22" t="s">
        <v>231</v>
      </c>
      <c r="C12" s="20">
        <v>2.4725906263642131E-2</v>
      </c>
      <c r="D12" s="20">
        <v>8.6609702280869352E-2</v>
      </c>
      <c r="E12" s="20">
        <v>3.9136485480368639E-2</v>
      </c>
      <c r="F12" s="20">
        <v>3.0297222717835779E-2</v>
      </c>
      <c r="G12" s="20">
        <v>2.4958156827228168E-3</v>
      </c>
      <c r="H12" s="20">
        <v>2.760824169457941E-3</v>
      </c>
      <c r="I12" s="20">
        <v>0</v>
      </c>
      <c r="K12" s="20">
        <v>2.2661377025652091E-2</v>
      </c>
      <c r="L12" s="20">
        <v>2.68421912060617E-2</v>
      </c>
      <c r="N12" s="20">
        <v>2.5742858676998579E-2</v>
      </c>
      <c r="O12" s="20">
        <v>3.9334786891779182E-2</v>
      </c>
      <c r="P12" s="20">
        <v>1.4705807507020141E-2</v>
      </c>
      <c r="Q12" s="20">
        <v>3.0714178910601419E-2</v>
      </c>
      <c r="R12" s="20">
        <v>2.8615824481705451E-2</v>
      </c>
      <c r="S12" s="20">
        <v>1.5933174952104948E-2</v>
      </c>
      <c r="T12" s="20">
        <v>3.8112100062461032E-2</v>
      </c>
      <c r="U12" s="20">
        <v>4.1902235588295172E-2</v>
      </c>
      <c r="V12" s="20">
        <v>3.5024825772342873E-2</v>
      </c>
      <c r="W12" s="20">
        <v>6.7020322272889604E-3</v>
      </c>
      <c r="X12" s="20">
        <v>1.225293424646738E-2</v>
      </c>
      <c r="Y12" s="20">
        <v>1.8403069964324829E-2</v>
      </c>
      <c r="AA12" s="20">
        <v>1.7402450955987161E-2</v>
      </c>
      <c r="AB12" s="20">
        <v>1.1428088191789009E-2</v>
      </c>
      <c r="AC12" s="20">
        <v>3.7769066122494983E-2</v>
      </c>
      <c r="AD12" s="20">
        <v>3.5136600779414398E-2</v>
      </c>
      <c r="AF12" s="20">
        <v>1.939189606784553E-2</v>
      </c>
      <c r="AG12" s="20">
        <v>4.3888236682176583E-2</v>
      </c>
      <c r="AI12" s="20">
        <v>1.57711798535769E-2</v>
      </c>
      <c r="AJ12" s="20">
        <v>9.4508073985756207E-3</v>
      </c>
      <c r="AK12" s="20">
        <v>2.625141963775918E-2</v>
      </c>
      <c r="AL12" s="20">
        <v>5.453739893375751E-2</v>
      </c>
      <c r="AM12" s="20">
        <v>1.784002781668502E-2</v>
      </c>
      <c r="AN12" s="20">
        <v>0</v>
      </c>
      <c r="AO12" s="20">
        <v>2.2408485455406919E-2</v>
      </c>
      <c r="AP12" s="20">
        <v>3.2485828428551848E-2</v>
      </c>
      <c r="AQ12" s="20">
        <v>8.1280025830832048E-2</v>
      </c>
      <c r="AS12" s="20">
        <v>2.075520543940431E-2</v>
      </c>
      <c r="AT12" s="20">
        <v>9.9761015200623623E-2</v>
      </c>
    </row>
    <row r="13" spans="2:48" ht="19" customHeight="1" x14ac:dyDescent="0.35">
      <c r="B13" s="22" t="s">
        <v>232</v>
      </c>
      <c r="C13" s="20">
        <v>9.3766546466907998E-3</v>
      </c>
      <c r="D13" s="20">
        <v>2.1274227361018559E-2</v>
      </c>
      <c r="E13" s="20">
        <v>1.561638635259645E-2</v>
      </c>
      <c r="F13" s="20">
        <v>8.2506142201910215E-3</v>
      </c>
      <c r="G13" s="20">
        <v>7.7402780461082246E-3</v>
      </c>
      <c r="H13" s="20">
        <v>0</v>
      </c>
      <c r="I13" s="20">
        <v>4.916075393017031E-3</v>
      </c>
      <c r="K13" s="20">
        <v>1.1840240030255651E-2</v>
      </c>
      <c r="L13" s="20">
        <v>7.0092292610937643E-3</v>
      </c>
      <c r="N13" s="20">
        <v>2.044783577080982E-2</v>
      </c>
      <c r="O13" s="20">
        <v>2.9457431313566151E-2</v>
      </c>
      <c r="P13" s="20">
        <v>8.6800236706795573E-3</v>
      </c>
      <c r="Q13" s="20">
        <v>3.4197170247489868E-2</v>
      </c>
      <c r="R13" s="20">
        <v>0</v>
      </c>
      <c r="S13" s="20">
        <v>5.0014396890043014E-3</v>
      </c>
      <c r="T13" s="20">
        <v>0</v>
      </c>
      <c r="U13" s="20">
        <v>1.1043952503740949E-2</v>
      </c>
      <c r="V13" s="20">
        <v>1.2656757865364779E-2</v>
      </c>
      <c r="W13" s="20">
        <v>6.2862944203818452E-3</v>
      </c>
      <c r="X13" s="20">
        <v>5.6203545546313896E-3</v>
      </c>
      <c r="Y13" s="20">
        <v>4.7646850309253086E-3</v>
      </c>
      <c r="AA13" s="20">
        <v>3.358531800625356E-3</v>
      </c>
      <c r="AB13" s="20">
        <v>6.763759400054528E-3</v>
      </c>
      <c r="AC13" s="20">
        <v>1.584258905275852E-2</v>
      </c>
      <c r="AD13" s="20">
        <v>1.2954777770951749E-2</v>
      </c>
      <c r="AF13" s="20">
        <v>9.0581907955562015E-3</v>
      </c>
      <c r="AG13" s="20">
        <v>1.080513397076562E-2</v>
      </c>
      <c r="AI13" s="20">
        <v>3.3464630602749361E-3</v>
      </c>
      <c r="AJ13" s="20">
        <v>7.4349124509373336E-3</v>
      </c>
      <c r="AK13" s="20">
        <v>7.5657722467658249E-3</v>
      </c>
      <c r="AL13" s="20">
        <v>1.357923606460237E-2</v>
      </c>
      <c r="AM13" s="20">
        <v>8.9932216512023742E-3</v>
      </c>
      <c r="AN13" s="20">
        <v>0</v>
      </c>
      <c r="AO13" s="20">
        <v>5.3893712218397579E-3</v>
      </c>
      <c r="AP13" s="20">
        <v>1.568227902738762E-2</v>
      </c>
      <c r="AQ13" s="20">
        <v>2.6937148804152489E-2</v>
      </c>
      <c r="AS13" s="20">
        <v>7.5392130809315162E-3</v>
      </c>
      <c r="AT13" s="20">
        <v>4.409914675954104E-2</v>
      </c>
    </row>
    <row r="14" spans="2:48" ht="19" customHeight="1" x14ac:dyDescent="0.35">
      <c r="B14" s="22" t="s">
        <v>197</v>
      </c>
      <c r="C14" s="20">
        <v>2.0684085982884921E-2</v>
      </c>
      <c r="D14" s="20">
        <v>2.7094993027270298E-2</v>
      </c>
      <c r="E14" s="20">
        <v>7.8101155165156344E-3</v>
      </c>
      <c r="F14" s="20">
        <v>2.719902635145215E-2</v>
      </c>
      <c r="G14" s="20">
        <v>1.6483765177166852E-2</v>
      </c>
      <c r="H14" s="20">
        <v>1.0209483561997631E-2</v>
      </c>
      <c r="I14" s="20">
        <v>3.1968593274735363E-2</v>
      </c>
      <c r="K14" s="20">
        <v>2.0377541243219211E-2</v>
      </c>
      <c r="L14" s="20">
        <v>2.0152426115692679E-2</v>
      </c>
      <c r="N14" s="20">
        <v>1.205832986582233E-2</v>
      </c>
      <c r="O14" s="20">
        <v>0.1064491720802548</v>
      </c>
      <c r="P14" s="20">
        <v>0</v>
      </c>
      <c r="Q14" s="20">
        <v>2.187176102300031E-2</v>
      </c>
      <c r="R14" s="20">
        <v>1.2525911889688031E-2</v>
      </c>
      <c r="S14" s="20">
        <v>3.8042836598567428E-2</v>
      </c>
      <c r="T14" s="20">
        <v>3.4890145583620212E-2</v>
      </c>
      <c r="U14" s="20">
        <v>2.0905124035559979E-2</v>
      </c>
      <c r="V14" s="20">
        <v>2.090898395311952E-2</v>
      </c>
      <c r="W14" s="20">
        <v>2.648621140032691E-2</v>
      </c>
      <c r="X14" s="20">
        <v>0</v>
      </c>
      <c r="Y14" s="20">
        <v>4.6284995415696922E-3</v>
      </c>
      <c r="AA14" s="20">
        <v>1.060330069032718E-2</v>
      </c>
      <c r="AB14" s="20">
        <v>1.4050203735536849E-2</v>
      </c>
      <c r="AC14" s="20">
        <v>2.4697620405551051E-2</v>
      </c>
      <c r="AD14" s="20">
        <v>3.5062878663145947E-2</v>
      </c>
      <c r="AF14" s="20">
        <v>2.0836016074002251E-2</v>
      </c>
      <c r="AG14" s="20">
        <v>1.7807233993739301E-2</v>
      </c>
      <c r="AI14" s="20">
        <v>1.006895149541203E-2</v>
      </c>
      <c r="AJ14" s="20">
        <v>1.332757820139361E-2</v>
      </c>
      <c r="AK14" s="20">
        <v>2.2285279973786438E-2</v>
      </c>
      <c r="AL14" s="20">
        <v>0</v>
      </c>
      <c r="AM14" s="20">
        <v>1.057156079251592E-2</v>
      </c>
      <c r="AN14" s="20">
        <v>0</v>
      </c>
      <c r="AO14" s="20">
        <v>3.4148770079206421E-2</v>
      </c>
      <c r="AP14" s="20">
        <v>8.2792268657724571E-2</v>
      </c>
      <c r="AQ14" s="20">
        <v>4.2824251928507077E-2</v>
      </c>
      <c r="AS14" s="20">
        <v>1.301300974138382E-2</v>
      </c>
      <c r="AT14" s="20">
        <v>0.16564591184782221</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233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228</v>
      </c>
      <c r="C9" s="20">
        <v>0.6914752185005455</v>
      </c>
      <c r="D9" s="20">
        <v>0.54665285408730391</v>
      </c>
      <c r="E9" s="20">
        <v>0.56922086626498092</v>
      </c>
      <c r="F9" s="20">
        <v>0.64159235802063153</v>
      </c>
      <c r="G9" s="20">
        <v>0.74161279749920817</v>
      </c>
      <c r="H9" s="20">
        <v>0.80691941752001639</v>
      </c>
      <c r="I9" s="20">
        <v>0.80959155838583752</v>
      </c>
      <c r="K9" s="20">
        <v>0.6586949083106759</v>
      </c>
      <c r="L9" s="20">
        <v>0.72413951907765228</v>
      </c>
      <c r="N9" s="20">
        <v>0.73155216597360062</v>
      </c>
      <c r="O9" s="20">
        <v>0.63171524934598888</v>
      </c>
      <c r="P9" s="20">
        <v>0.70372661319104923</v>
      </c>
      <c r="Q9" s="20">
        <v>0.66303830304187661</v>
      </c>
      <c r="R9" s="20">
        <v>0.74360417533460876</v>
      </c>
      <c r="S9" s="20">
        <v>0.68622283832133046</v>
      </c>
      <c r="T9" s="20">
        <v>0.69425622725649483</v>
      </c>
      <c r="U9" s="20">
        <v>0.66497728155898495</v>
      </c>
      <c r="V9" s="20">
        <v>0.61023155957319064</v>
      </c>
      <c r="W9" s="20">
        <v>0.72282499490472452</v>
      </c>
      <c r="X9" s="20">
        <v>0.73526370233765515</v>
      </c>
      <c r="Y9" s="20">
        <v>0.68433754245894818</v>
      </c>
      <c r="AA9" s="20">
        <v>0.70922528600478196</v>
      </c>
      <c r="AB9" s="20">
        <v>0.74230815502306757</v>
      </c>
      <c r="AC9" s="20">
        <v>0.67945901467869763</v>
      </c>
      <c r="AD9" s="20">
        <v>0.6295607944633137</v>
      </c>
      <c r="AF9" s="20">
        <v>0.7130806127530479</v>
      </c>
      <c r="AG9" s="20">
        <v>0.60799705404928472</v>
      </c>
      <c r="AI9" s="20">
        <v>0.71186771635863622</v>
      </c>
      <c r="AJ9" s="20">
        <v>0.71140383794185968</v>
      </c>
      <c r="AK9" s="20">
        <v>0.70254901052005903</v>
      </c>
      <c r="AL9" s="20">
        <v>0.6890276339892385</v>
      </c>
      <c r="AM9" s="20">
        <v>0.69464824401781633</v>
      </c>
      <c r="AN9" s="20">
        <v>0.73546978580269062</v>
      </c>
      <c r="AO9" s="20">
        <v>0.65026774818064181</v>
      </c>
      <c r="AP9" s="20">
        <v>0.68521638647395311</v>
      </c>
      <c r="AQ9" s="20">
        <v>0.59563133905517429</v>
      </c>
      <c r="AS9" s="20">
        <v>0.70777180747542734</v>
      </c>
      <c r="AT9" s="20">
        <v>0.38351539398614343</v>
      </c>
    </row>
    <row r="10" spans="2:48" ht="19" customHeight="1" x14ac:dyDescent="0.35">
      <c r="B10" s="22" t="s">
        <v>229</v>
      </c>
      <c r="C10" s="20">
        <v>0.1742311250065475</v>
      </c>
      <c r="D10" s="20">
        <v>0.20128085306691329</v>
      </c>
      <c r="E10" s="20">
        <v>0.23953223324109241</v>
      </c>
      <c r="F10" s="20">
        <v>0.212527603664385</v>
      </c>
      <c r="G10" s="20">
        <v>0.1821961549934476</v>
      </c>
      <c r="H10" s="20">
        <v>0.1140825772406792</v>
      </c>
      <c r="I10" s="20">
        <v>0.1060493902242198</v>
      </c>
      <c r="K10" s="20">
        <v>0.2013382578736288</v>
      </c>
      <c r="L10" s="20">
        <v>0.14747581258246181</v>
      </c>
      <c r="N10" s="20">
        <v>0.1611366713217747</v>
      </c>
      <c r="O10" s="20">
        <v>0.16681109312894721</v>
      </c>
      <c r="P10" s="20">
        <v>0.18225627779678091</v>
      </c>
      <c r="Q10" s="20">
        <v>0.15848589920143069</v>
      </c>
      <c r="R10" s="20">
        <v>0.1434788510349414</v>
      </c>
      <c r="S10" s="20">
        <v>0.1529098135553916</v>
      </c>
      <c r="T10" s="20">
        <v>0.16318744502995239</v>
      </c>
      <c r="U10" s="20">
        <v>0.17819417076201349</v>
      </c>
      <c r="V10" s="20">
        <v>0.2290945528711632</v>
      </c>
      <c r="W10" s="20">
        <v>0.17256634910328639</v>
      </c>
      <c r="X10" s="20">
        <v>0.14189573894007709</v>
      </c>
      <c r="Y10" s="20">
        <v>0.1994067286660865</v>
      </c>
      <c r="AA10" s="20">
        <v>0.19212581295490291</v>
      </c>
      <c r="AB10" s="20">
        <v>0.15322735656128569</v>
      </c>
      <c r="AC10" s="20">
        <v>0.17263013341580211</v>
      </c>
      <c r="AD10" s="20">
        <v>0.17859110593991839</v>
      </c>
      <c r="AF10" s="20">
        <v>0.16206348099984391</v>
      </c>
      <c r="AG10" s="20">
        <v>0.22101689742204031</v>
      </c>
      <c r="AI10" s="20">
        <v>0.18806205825835201</v>
      </c>
      <c r="AJ10" s="20">
        <v>0.21094850901696929</v>
      </c>
      <c r="AK10" s="20">
        <v>0.14576029381918301</v>
      </c>
      <c r="AL10" s="20">
        <v>0.16359835266492079</v>
      </c>
      <c r="AM10" s="20">
        <v>0.19101212201525869</v>
      </c>
      <c r="AN10" s="20">
        <v>0.16384584201890581</v>
      </c>
      <c r="AO10" s="20">
        <v>0.14711841301669409</v>
      </c>
      <c r="AP10" s="20">
        <v>7.8675311369406281E-2</v>
      </c>
      <c r="AQ10" s="20">
        <v>0.16235700236518719</v>
      </c>
      <c r="AS10" s="20">
        <v>0.17468118985154929</v>
      </c>
      <c r="AT10" s="20">
        <v>0.16572616173475579</v>
      </c>
    </row>
    <row r="11" spans="2:48" ht="32" customHeight="1" x14ac:dyDescent="0.35">
      <c r="B11" s="22" t="s">
        <v>230</v>
      </c>
      <c r="C11" s="20">
        <v>8.0720572213701006E-2</v>
      </c>
      <c r="D11" s="20">
        <v>0.15030215386196791</v>
      </c>
      <c r="E11" s="20">
        <v>0.1230230792119744</v>
      </c>
      <c r="F11" s="20">
        <v>9.2793154609788528E-2</v>
      </c>
      <c r="G11" s="20">
        <v>4.6959548078115122E-2</v>
      </c>
      <c r="H11" s="20">
        <v>5.5805064847271657E-2</v>
      </c>
      <c r="I11" s="20">
        <v>3.4304735253865778E-2</v>
      </c>
      <c r="K11" s="20">
        <v>7.9575862083876583E-2</v>
      </c>
      <c r="L11" s="20">
        <v>8.2166145508144911E-2</v>
      </c>
      <c r="N11" s="20">
        <v>6.0169317027066772E-2</v>
      </c>
      <c r="O11" s="20">
        <v>8.211166367389576E-2</v>
      </c>
      <c r="P11" s="20">
        <v>6.9793513471001462E-2</v>
      </c>
      <c r="Q11" s="20">
        <v>0.1144293956769338</v>
      </c>
      <c r="R11" s="20">
        <v>7.8949111174468775E-2</v>
      </c>
      <c r="S11" s="20">
        <v>0.1161890799775806</v>
      </c>
      <c r="T11" s="20">
        <v>5.6891062118350072E-2</v>
      </c>
      <c r="U11" s="20">
        <v>8.8332011408758154E-2</v>
      </c>
      <c r="V11" s="20">
        <v>0.10290946858346529</v>
      </c>
      <c r="W11" s="20">
        <v>5.4100172564302468E-2</v>
      </c>
      <c r="X11" s="20">
        <v>7.5391226931638203E-2</v>
      </c>
      <c r="Y11" s="20">
        <v>8.2190799584814345E-2</v>
      </c>
      <c r="AA11" s="20">
        <v>6.0825146368032067E-2</v>
      </c>
      <c r="AB11" s="20">
        <v>6.525452176382833E-2</v>
      </c>
      <c r="AC11" s="20">
        <v>8.7195074574311068E-2</v>
      </c>
      <c r="AD11" s="20">
        <v>0.11310385273514841</v>
      </c>
      <c r="AF11" s="20">
        <v>7.6435379840332121E-2</v>
      </c>
      <c r="AG11" s="20">
        <v>9.9013891198525605E-2</v>
      </c>
      <c r="AI11" s="20">
        <v>7.550110464483932E-2</v>
      </c>
      <c r="AJ11" s="20">
        <v>4.2673182040074878E-2</v>
      </c>
      <c r="AK11" s="20">
        <v>9.4312294912147737E-2</v>
      </c>
      <c r="AL11" s="20">
        <v>9.1145913417376795E-2</v>
      </c>
      <c r="AM11" s="20">
        <v>7.9027857697724399E-2</v>
      </c>
      <c r="AN11" s="20">
        <v>6.7722529498306747E-2</v>
      </c>
      <c r="AO11" s="20">
        <v>0.14708373206112729</v>
      </c>
      <c r="AP11" s="20">
        <v>9.3434965133510725E-2</v>
      </c>
      <c r="AQ11" s="20">
        <v>0.1162908596062982</v>
      </c>
      <c r="AS11" s="20">
        <v>7.3095842515896736E-2</v>
      </c>
      <c r="AT11" s="20">
        <v>0.22480657839111221</v>
      </c>
    </row>
    <row r="12" spans="2:48" ht="19" customHeight="1" x14ac:dyDescent="0.35">
      <c r="B12" s="22" t="s">
        <v>231</v>
      </c>
      <c r="C12" s="20">
        <v>1.793267511838828E-2</v>
      </c>
      <c r="D12" s="20">
        <v>4.7483070288564813E-2</v>
      </c>
      <c r="E12" s="20">
        <v>3.358570452788686E-2</v>
      </c>
      <c r="F12" s="20">
        <v>1.4412308655040991E-2</v>
      </c>
      <c r="G12" s="20">
        <v>1.010052023538654E-2</v>
      </c>
      <c r="H12" s="20">
        <v>6.4104114868411182E-3</v>
      </c>
      <c r="I12" s="20">
        <v>2.4807267526828799E-3</v>
      </c>
      <c r="K12" s="20">
        <v>2.207793164963661E-2</v>
      </c>
      <c r="L12" s="20">
        <v>1.3957972733914119E-2</v>
      </c>
      <c r="N12" s="20">
        <v>4.7141135914816187E-3</v>
      </c>
      <c r="O12" s="20">
        <v>4.2786290044908547E-2</v>
      </c>
      <c r="P12" s="20">
        <v>2.6602348991869019E-2</v>
      </c>
      <c r="Q12" s="20">
        <v>3.0714178910601419E-2</v>
      </c>
      <c r="R12" s="20">
        <v>1.67724010830935E-2</v>
      </c>
      <c r="S12" s="20">
        <v>0</v>
      </c>
      <c r="T12" s="20">
        <v>3.0801056075918581E-2</v>
      </c>
      <c r="U12" s="20">
        <v>3.3052667415422732E-2</v>
      </c>
      <c r="V12" s="20">
        <v>1.4115440553732801E-2</v>
      </c>
      <c r="W12" s="20">
        <v>1.653391211446634E-2</v>
      </c>
      <c r="X12" s="20">
        <v>1.085833859399201E-2</v>
      </c>
      <c r="Y12" s="20">
        <v>1.8928061662356069E-2</v>
      </c>
      <c r="AA12" s="20">
        <v>1.427923452562003E-2</v>
      </c>
      <c r="AB12" s="20">
        <v>1.8061690362555779E-2</v>
      </c>
      <c r="AC12" s="20">
        <v>1.9049351809364099E-2</v>
      </c>
      <c r="AD12" s="20">
        <v>2.004973415731684E-2</v>
      </c>
      <c r="AF12" s="20">
        <v>1.157668242521529E-2</v>
      </c>
      <c r="AG12" s="20">
        <v>4.298759568390921E-2</v>
      </c>
      <c r="AI12" s="20">
        <v>6.8047437372634814E-3</v>
      </c>
      <c r="AJ12" s="20">
        <v>1.1375691182605461E-2</v>
      </c>
      <c r="AK12" s="20">
        <v>2.8571107550104169E-2</v>
      </c>
      <c r="AL12" s="20">
        <v>3.6921516200430937E-2</v>
      </c>
      <c r="AM12" s="20">
        <v>1.7816493657310421E-2</v>
      </c>
      <c r="AN12" s="20">
        <v>0</v>
      </c>
      <c r="AO12" s="20">
        <v>1.07475594984793E-2</v>
      </c>
      <c r="AP12" s="20">
        <v>2.5729149149327071E-2</v>
      </c>
      <c r="AQ12" s="20">
        <v>3.4132935103895298E-2</v>
      </c>
      <c r="AS12" s="20">
        <v>1.7529279637010491E-2</v>
      </c>
      <c r="AT12" s="20">
        <v>2.555571831144457E-2</v>
      </c>
    </row>
    <row r="13" spans="2:48" ht="19" customHeight="1" x14ac:dyDescent="0.35">
      <c r="B13" s="22" t="s">
        <v>232</v>
      </c>
      <c r="C13" s="20">
        <v>6.9231193279170357E-3</v>
      </c>
      <c r="D13" s="20">
        <v>1.8930289211033059E-2</v>
      </c>
      <c r="E13" s="20">
        <v>1.081141028039234E-2</v>
      </c>
      <c r="F13" s="20">
        <v>8.353372323697917E-3</v>
      </c>
      <c r="G13" s="20">
        <v>0</v>
      </c>
      <c r="H13" s="20">
        <v>3.4085945087500551E-3</v>
      </c>
      <c r="I13" s="20">
        <v>2.5702387183635868E-3</v>
      </c>
      <c r="K13" s="20">
        <v>1.224859279641765E-2</v>
      </c>
      <c r="L13" s="20">
        <v>1.7513068332757229E-3</v>
      </c>
      <c r="N13" s="20">
        <v>1.522975791121052E-2</v>
      </c>
      <c r="O13" s="20">
        <v>0</v>
      </c>
      <c r="P13" s="20">
        <v>0</v>
      </c>
      <c r="Q13" s="20">
        <v>0</v>
      </c>
      <c r="R13" s="20">
        <v>0</v>
      </c>
      <c r="S13" s="20">
        <v>5.9673924618814144E-3</v>
      </c>
      <c r="T13" s="20">
        <v>0</v>
      </c>
      <c r="U13" s="20">
        <v>1.072427244123624E-2</v>
      </c>
      <c r="V13" s="20">
        <v>1.9735698129789071E-2</v>
      </c>
      <c r="W13" s="20">
        <v>0</v>
      </c>
      <c r="X13" s="20">
        <v>1.136507952146908E-2</v>
      </c>
      <c r="Y13" s="20">
        <v>4.9194620712501788E-3</v>
      </c>
      <c r="AA13" s="20">
        <v>3.39363806747688E-3</v>
      </c>
      <c r="AB13" s="20">
        <v>3.41594037234399E-3</v>
      </c>
      <c r="AC13" s="20">
        <v>6.0303583466493624E-3</v>
      </c>
      <c r="AD13" s="20">
        <v>1.5211573691333609E-2</v>
      </c>
      <c r="AF13" s="20">
        <v>6.9978669922642397E-3</v>
      </c>
      <c r="AG13" s="20">
        <v>6.7741379000244616E-3</v>
      </c>
      <c r="AI13" s="20">
        <v>3.7046340787467011E-3</v>
      </c>
      <c r="AJ13" s="20">
        <v>0</v>
      </c>
      <c r="AK13" s="20">
        <v>0</v>
      </c>
      <c r="AL13" s="20">
        <v>1.428827760618441E-2</v>
      </c>
      <c r="AM13" s="20">
        <v>8.9452144120420411E-3</v>
      </c>
      <c r="AN13" s="20">
        <v>1.643739785922314E-2</v>
      </c>
      <c r="AO13" s="20">
        <v>1.150359854552303E-2</v>
      </c>
      <c r="AP13" s="20">
        <v>5.2496093727106277E-3</v>
      </c>
      <c r="AQ13" s="20">
        <v>2.1127222330868591E-2</v>
      </c>
      <c r="AS13" s="20">
        <v>5.819719152875393E-3</v>
      </c>
      <c r="AT13" s="20">
        <v>2.777428792514482E-2</v>
      </c>
    </row>
    <row r="14" spans="2:48" ht="19" customHeight="1" x14ac:dyDescent="0.35">
      <c r="B14" s="22" t="s">
        <v>197</v>
      </c>
      <c r="C14" s="20">
        <v>2.8717289832900571E-2</v>
      </c>
      <c r="D14" s="20">
        <v>3.5350779484217047E-2</v>
      </c>
      <c r="E14" s="20">
        <v>2.3826706473672968E-2</v>
      </c>
      <c r="F14" s="20">
        <v>3.0321202726455939E-2</v>
      </c>
      <c r="G14" s="20">
        <v>1.9130979193842629E-2</v>
      </c>
      <c r="H14" s="20">
        <v>1.3373934396441561E-2</v>
      </c>
      <c r="I14" s="20">
        <v>4.5003350665030271E-2</v>
      </c>
      <c r="K14" s="20">
        <v>2.6064447285764489E-2</v>
      </c>
      <c r="L14" s="20">
        <v>3.0509243264551109E-2</v>
      </c>
      <c r="N14" s="20">
        <v>2.7197974174865729E-2</v>
      </c>
      <c r="O14" s="20">
        <v>7.6575703806259512E-2</v>
      </c>
      <c r="P14" s="20">
        <v>1.7621246549299221E-2</v>
      </c>
      <c r="Q14" s="20">
        <v>3.3332223169157543E-2</v>
      </c>
      <c r="R14" s="20">
        <v>1.7195461372887431E-2</v>
      </c>
      <c r="S14" s="20">
        <v>3.8710875683816051E-2</v>
      </c>
      <c r="T14" s="20">
        <v>5.4864209519284189E-2</v>
      </c>
      <c r="U14" s="20">
        <v>2.471959641358451E-2</v>
      </c>
      <c r="V14" s="20">
        <v>2.391328028865888E-2</v>
      </c>
      <c r="W14" s="20">
        <v>3.3974571313220341E-2</v>
      </c>
      <c r="X14" s="20">
        <v>2.52259136751685E-2</v>
      </c>
      <c r="Y14" s="20">
        <v>1.0217405556544511E-2</v>
      </c>
      <c r="AA14" s="20">
        <v>2.015088207918601E-2</v>
      </c>
      <c r="AB14" s="20">
        <v>1.7732335916918539E-2</v>
      </c>
      <c r="AC14" s="20">
        <v>3.5636067175175833E-2</v>
      </c>
      <c r="AD14" s="20">
        <v>4.3482939012968992E-2</v>
      </c>
      <c r="AF14" s="20">
        <v>2.9845976989296492E-2</v>
      </c>
      <c r="AG14" s="20">
        <v>2.22104237462157E-2</v>
      </c>
      <c r="AI14" s="20">
        <v>1.405974292216217E-2</v>
      </c>
      <c r="AJ14" s="20">
        <v>2.359877981849071E-2</v>
      </c>
      <c r="AK14" s="20">
        <v>2.880729319850605E-2</v>
      </c>
      <c r="AL14" s="20">
        <v>5.0183061218484716E-3</v>
      </c>
      <c r="AM14" s="20">
        <v>8.5500681998481962E-3</v>
      </c>
      <c r="AN14" s="20">
        <v>1.6524444820873719E-2</v>
      </c>
      <c r="AO14" s="20">
        <v>3.3278948697534713E-2</v>
      </c>
      <c r="AP14" s="20">
        <v>0.111694578501092</v>
      </c>
      <c r="AQ14" s="20">
        <v>7.0460641538576327E-2</v>
      </c>
      <c r="AS14" s="20">
        <v>2.1102161367240659E-2</v>
      </c>
      <c r="AT14" s="20">
        <v>0.17262185965139901</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228</v>
      </c>
      <c r="C9" s="20">
        <v>0.47551593767423539</v>
      </c>
      <c r="D9" s="20">
        <v>0.44848570773891172</v>
      </c>
      <c r="E9" s="20">
        <v>0.49651300481958438</v>
      </c>
      <c r="F9" s="20">
        <v>0.49284960586424059</v>
      </c>
      <c r="G9" s="20">
        <v>0.52157490712920063</v>
      </c>
      <c r="H9" s="20">
        <v>0.49067987431393412</v>
      </c>
      <c r="I9" s="20">
        <v>0.41496916677560558</v>
      </c>
      <c r="K9" s="20">
        <v>0.44144887103332142</v>
      </c>
      <c r="L9" s="20">
        <v>0.50855953697457745</v>
      </c>
      <c r="N9" s="20">
        <v>0.48329792162964552</v>
      </c>
      <c r="O9" s="20">
        <v>0.40779104893033941</v>
      </c>
      <c r="P9" s="20">
        <v>0.53947546095042875</v>
      </c>
      <c r="Q9" s="20">
        <v>0.4450930897632015</v>
      </c>
      <c r="R9" s="20">
        <v>0.52365954194120223</v>
      </c>
      <c r="S9" s="20">
        <v>0.49403579904115652</v>
      </c>
      <c r="T9" s="20">
        <v>0.4762362500562376</v>
      </c>
      <c r="U9" s="20">
        <v>0.46135661199552158</v>
      </c>
      <c r="V9" s="20">
        <v>0.48415394195879802</v>
      </c>
      <c r="W9" s="20">
        <v>0.43559004161389531</v>
      </c>
      <c r="X9" s="20">
        <v>0.49317908733596011</v>
      </c>
      <c r="Y9" s="20">
        <v>0.43496838028069867</v>
      </c>
      <c r="AA9" s="20">
        <v>0.47135399090621749</v>
      </c>
      <c r="AB9" s="20">
        <v>0.49127545147857671</v>
      </c>
      <c r="AC9" s="20">
        <v>0.49393395288109848</v>
      </c>
      <c r="AD9" s="20">
        <v>0.44802707069084369</v>
      </c>
      <c r="AF9" s="20">
        <v>0.46669500053467972</v>
      </c>
      <c r="AG9" s="20">
        <v>0.51278513670283854</v>
      </c>
      <c r="AI9" s="20">
        <v>0.48800724610725338</v>
      </c>
      <c r="AJ9" s="20">
        <v>0.50128037739550468</v>
      </c>
      <c r="AK9" s="20">
        <v>0.35471974859803518</v>
      </c>
      <c r="AL9" s="20">
        <v>0.49885889801354638</v>
      </c>
      <c r="AM9" s="20">
        <v>0.48579470320288032</v>
      </c>
      <c r="AN9" s="20">
        <v>0.52067923062576094</v>
      </c>
      <c r="AO9" s="20">
        <v>0.49970656677704789</v>
      </c>
      <c r="AP9" s="20">
        <v>0.40877727323102397</v>
      </c>
      <c r="AQ9" s="20">
        <v>0.44754827765331801</v>
      </c>
      <c r="AS9" s="20">
        <v>0.48864021186014622</v>
      </c>
      <c r="AT9" s="20">
        <v>0.22750396526690739</v>
      </c>
    </row>
    <row r="10" spans="2:48" ht="19" customHeight="1" x14ac:dyDescent="0.35">
      <c r="B10" s="22" t="s">
        <v>229</v>
      </c>
      <c r="C10" s="20">
        <v>0.31196670313076208</v>
      </c>
      <c r="D10" s="20">
        <v>0.28302955755989828</v>
      </c>
      <c r="E10" s="20">
        <v>0.30427369305074747</v>
      </c>
      <c r="F10" s="20">
        <v>0.32920557356625779</v>
      </c>
      <c r="G10" s="20">
        <v>0.31333226647617518</v>
      </c>
      <c r="H10" s="20">
        <v>0.33250378156002192</v>
      </c>
      <c r="I10" s="20">
        <v>0.30861056271764697</v>
      </c>
      <c r="K10" s="20">
        <v>0.33154784618123601</v>
      </c>
      <c r="L10" s="20">
        <v>0.29311937938842442</v>
      </c>
      <c r="N10" s="20">
        <v>0.30678524603514468</v>
      </c>
      <c r="O10" s="20">
        <v>0.36072533692094549</v>
      </c>
      <c r="P10" s="20">
        <v>0.26703746598002281</v>
      </c>
      <c r="Q10" s="20">
        <v>0.30517535542536012</v>
      </c>
      <c r="R10" s="20">
        <v>0.31683735152700038</v>
      </c>
      <c r="S10" s="20">
        <v>0.29129583302032291</v>
      </c>
      <c r="T10" s="20">
        <v>0.30176193807060758</v>
      </c>
      <c r="U10" s="20">
        <v>0.31625827236724041</v>
      </c>
      <c r="V10" s="20">
        <v>0.29200895083210682</v>
      </c>
      <c r="W10" s="20">
        <v>0.32694677958458029</v>
      </c>
      <c r="X10" s="20">
        <v>0.32466945317711182</v>
      </c>
      <c r="Y10" s="20">
        <v>0.34321923503056562</v>
      </c>
      <c r="AA10" s="20">
        <v>0.32523245963957981</v>
      </c>
      <c r="AB10" s="20">
        <v>0.30406069225217219</v>
      </c>
      <c r="AC10" s="20">
        <v>0.30409373424651642</v>
      </c>
      <c r="AD10" s="20">
        <v>0.31160470523048722</v>
      </c>
      <c r="AF10" s="20">
        <v>0.31688747029197312</v>
      </c>
      <c r="AG10" s="20">
        <v>0.29271503153515033</v>
      </c>
      <c r="AI10" s="20">
        <v>0.31529695493392967</v>
      </c>
      <c r="AJ10" s="20">
        <v>0.34244268463141903</v>
      </c>
      <c r="AK10" s="20">
        <v>0.3341292221672148</v>
      </c>
      <c r="AL10" s="20">
        <v>0.3016623443680439</v>
      </c>
      <c r="AM10" s="20">
        <v>0.31950148938971512</v>
      </c>
      <c r="AN10" s="20">
        <v>0.27007004525520412</v>
      </c>
      <c r="AO10" s="20">
        <v>0.25821714205061169</v>
      </c>
      <c r="AP10" s="20">
        <v>0.27345561049402478</v>
      </c>
      <c r="AQ10" s="20">
        <v>0.29522854217107869</v>
      </c>
      <c r="AS10" s="20">
        <v>0.31205292628679299</v>
      </c>
      <c r="AT10" s="20">
        <v>0.31033732731222208</v>
      </c>
    </row>
    <row r="11" spans="2:48" ht="32" customHeight="1" x14ac:dyDescent="0.35">
      <c r="B11" s="22" t="s">
        <v>230</v>
      </c>
      <c r="C11" s="20">
        <v>0.12728933920142879</v>
      </c>
      <c r="D11" s="20">
        <v>0.14285564572035739</v>
      </c>
      <c r="E11" s="20">
        <v>0.13667185626834871</v>
      </c>
      <c r="F11" s="20">
        <v>0.10865265980898831</v>
      </c>
      <c r="G11" s="20">
        <v>0.10840617927594361</v>
      </c>
      <c r="H11" s="20">
        <v>0.1214225018442586</v>
      </c>
      <c r="I11" s="20">
        <v>0.14368319171829849</v>
      </c>
      <c r="K11" s="20">
        <v>0.13952013725704551</v>
      </c>
      <c r="L11" s="20">
        <v>0.11586385831629301</v>
      </c>
      <c r="N11" s="20">
        <v>0.1104275734383537</v>
      </c>
      <c r="O11" s="20">
        <v>9.5922603792591599E-2</v>
      </c>
      <c r="P11" s="20">
        <v>0.1079445430944246</v>
      </c>
      <c r="Q11" s="20">
        <v>0.16918783170844021</v>
      </c>
      <c r="R11" s="20">
        <v>9.5962211165314337E-2</v>
      </c>
      <c r="S11" s="20">
        <v>0.1384652653199237</v>
      </c>
      <c r="T11" s="20">
        <v>0.1328174011467611</v>
      </c>
      <c r="U11" s="20">
        <v>0.13838956744957251</v>
      </c>
      <c r="V11" s="20">
        <v>0.1251986810580509</v>
      </c>
      <c r="W11" s="20">
        <v>0.13558266205407149</v>
      </c>
      <c r="X11" s="20">
        <v>0.1182964253119622</v>
      </c>
      <c r="Y11" s="20">
        <v>0.15889913958680391</v>
      </c>
      <c r="AA11" s="20">
        <v>0.1249125244414664</v>
      </c>
      <c r="AB11" s="20">
        <v>0.1250190261727436</v>
      </c>
      <c r="AC11" s="20">
        <v>0.13251251615532431</v>
      </c>
      <c r="AD11" s="20">
        <v>0.1284512859250925</v>
      </c>
      <c r="AF11" s="20">
        <v>0.13043548351486789</v>
      </c>
      <c r="AG11" s="20">
        <v>0.1156062159962377</v>
      </c>
      <c r="AI11" s="20">
        <v>0.1288867503454183</v>
      </c>
      <c r="AJ11" s="20">
        <v>9.5613844829698577E-2</v>
      </c>
      <c r="AK11" s="20">
        <v>0.2268809303454235</v>
      </c>
      <c r="AL11" s="20">
        <v>0.1153664286034403</v>
      </c>
      <c r="AM11" s="20">
        <v>0.11581725023434319</v>
      </c>
      <c r="AN11" s="20">
        <v>0.14049083702076209</v>
      </c>
      <c r="AO11" s="20">
        <v>0.1489690759891672</v>
      </c>
      <c r="AP11" s="20">
        <v>0.1514303956098785</v>
      </c>
      <c r="AQ11" s="20">
        <v>0.13142513543109891</v>
      </c>
      <c r="AS11" s="20">
        <v>0.1237160705371279</v>
      </c>
      <c r="AT11" s="20">
        <v>0.19481409499523569</v>
      </c>
    </row>
    <row r="12" spans="2:48" ht="19" customHeight="1" x14ac:dyDescent="0.35">
      <c r="B12" s="22" t="s">
        <v>231</v>
      </c>
      <c r="C12" s="20">
        <v>3.6537181920345843E-2</v>
      </c>
      <c r="D12" s="20">
        <v>6.6092238402590139E-2</v>
      </c>
      <c r="E12" s="20">
        <v>4.1575087498800657E-2</v>
      </c>
      <c r="F12" s="20">
        <v>2.5288767156375919E-2</v>
      </c>
      <c r="G12" s="20">
        <v>2.1216159000172499E-2</v>
      </c>
      <c r="H12" s="20">
        <v>2.1518347674500421E-2</v>
      </c>
      <c r="I12" s="20">
        <v>4.4370295268022032E-2</v>
      </c>
      <c r="K12" s="20">
        <v>3.6018154595186688E-2</v>
      </c>
      <c r="L12" s="20">
        <v>3.7192370345627418E-2</v>
      </c>
      <c r="N12" s="20">
        <v>6.0213149566233762E-2</v>
      </c>
      <c r="O12" s="20">
        <v>2.964387966996649E-2</v>
      </c>
      <c r="P12" s="20">
        <v>4.2515703019291452E-2</v>
      </c>
      <c r="Q12" s="20">
        <v>3.3271787405104128E-2</v>
      </c>
      <c r="R12" s="20">
        <v>3.7490499874752538E-2</v>
      </c>
      <c r="S12" s="20">
        <v>2.0750888321676129E-2</v>
      </c>
      <c r="T12" s="20">
        <v>2.607222306714831E-2</v>
      </c>
      <c r="U12" s="20">
        <v>3.6332667679063943E-2</v>
      </c>
      <c r="V12" s="20">
        <v>4.1533362477732698E-2</v>
      </c>
      <c r="W12" s="20">
        <v>3.6280614131356227E-2</v>
      </c>
      <c r="X12" s="20">
        <v>3.1227789595592751E-2</v>
      </c>
      <c r="Y12" s="20">
        <v>3.1883575194618298E-2</v>
      </c>
      <c r="AA12" s="20">
        <v>3.7768311584368192E-2</v>
      </c>
      <c r="AB12" s="20">
        <v>3.8976095835119871E-2</v>
      </c>
      <c r="AC12" s="20">
        <v>2.4496101656905932E-2</v>
      </c>
      <c r="AD12" s="20">
        <v>4.2691794162034447E-2</v>
      </c>
      <c r="AF12" s="20">
        <v>3.5487274935080478E-2</v>
      </c>
      <c r="AG12" s="20">
        <v>4.1361415435793802E-2</v>
      </c>
      <c r="AI12" s="20">
        <v>3.205818501476574E-2</v>
      </c>
      <c r="AJ12" s="20">
        <v>2.6745541935483341E-2</v>
      </c>
      <c r="AK12" s="20">
        <v>3.885666808382443E-2</v>
      </c>
      <c r="AL12" s="20">
        <v>5.0139103089760398E-2</v>
      </c>
      <c r="AM12" s="20">
        <v>4.7876493444345851E-2</v>
      </c>
      <c r="AN12" s="20">
        <v>6.8759887098272757E-2</v>
      </c>
      <c r="AO12" s="20">
        <v>1.8102610956223071E-2</v>
      </c>
      <c r="AP12" s="20">
        <v>2.3064685798412931E-2</v>
      </c>
      <c r="AQ12" s="20">
        <v>4.7811997988731647E-2</v>
      </c>
      <c r="AS12" s="20">
        <v>3.5144856214667328E-2</v>
      </c>
      <c r="AT12" s="20">
        <v>6.2848232695973144E-2</v>
      </c>
    </row>
    <row r="13" spans="2:48" ht="19" customHeight="1" x14ac:dyDescent="0.35">
      <c r="B13" s="22" t="s">
        <v>232</v>
      </c>
      <c r="C13" s="20">
        <v>2.0540237693139101E-2</v>
      </c>
      <c r="D13" s="20">
        <v>2.7092724734830469E-2</v>
      </c>
      <c r="E13" s="20">
        <v>1.5326183027469549E-2</v>
      </c>
      <c r="F13" s="20">
        <v>1.655074601127442E-2</v>
      </c>
      <c r="G13" s="20">
        <v>1.337299998355778E-2</v>
      </c>
      <c r="H13" s="20">
        <v>1.6556442509112361E-2</v>
      </c>
      <c r="I13" s="20">
        <v>3.2113236599623909E-2</v>
      </c>
      <c r="K13" s="20">
        <v>2.6953828999859292E-2</v>
      </c>
      <c r="L13" s="20">
        <v>1.436126487005728E-2</v>
      </c>
      <c r="N13" s="20">
        <v>1.6239032907671831E-2</v>
      </c>
      <c r="O13" s="20">
        <v>4.4590729715938221E-2</v>
      </c>
      <c r="P13" s="20">
        <v>3.4132408658773088E-2</v>
      </c>
      <c r="Q13" s="20">
        <v>0</v>
      </c>
      <c r="R13" s="20">
        <v>1.25854400978211E-2</v>
      </c>
      <c r="S13" s="20">
        <v>5.296017942812245E-3</v>
      </c>
      <c r="T13" s="20">
        <v>1.442854247382685E-2</v>
      </c>
      <c r="U13" s="20">
        <v>2.8028978035772621E-2</v>
      </c>
      <c r="V13" s="20">
        <v>2.5921301767637361E-2</v>
      </c>
      <c r="W13" s="20">
        <v>2.4867193267921361E-2</v>
      </c>
      <c r="X13" s="20">
        <v>2.567951810452548E-2</v>
      </c>
      <c r="Y13" s="20">
        <v>1.985185787736363E-2</v>
      </c>
      <c r="AA13" s="20">
        <v>1.8257163031132829E-2</v>
      </c>
      <c r="AB13" s="20">
        <v>2.050999303973948E-2</v>
      </c>
      <c r="AC13" s="20">
        <v>1.911764764108442E-2</v>
      </c>
      <c r="AD13" s="20">
        <v>2.4422715818815732E-2</v>
      </c>
      <c r="AF13" s="20">
        <v>2.156351855818656E-2</v>
      </c>
      <c r="AG13" s="20">
        <v>1.6984890649230321E-2</v>
      </c>
      <c r="AI13" s="20">
        <v>1.7771834999899681E-2</v>
      </c>
      <c r="AJ13" s="20">
        <v>1.224707689559245E-2</v>
      </c>
      <c r="AK13" s="20">
        <v>2.2860568925831218E-2</v>
      </c>
      <c r="AL13" s="20">
        <v>3.3973225925209051E-2</v>
      </c>
      <c r="AM13" s="20">
        <v>1.7211586446627399E-2</v>
      </c>
      <c r="AN13" s="20">
        <v>0</v>
      </c>
      <c r="AO13" s="20">
        <v>1.770037266966944E-2</v>
      </c>
      <c r="AP13" s="20">
        <v>2.2175003029990498E-2</v>
      </c>
      <c r="AQ13" s="20">
        <v>5.6212291746057449E-2</v>
      </c>
      <c r="AS13" s="20">
        <v>1.8132170461408931E-2</v>
      </c>
      <c r="AT13" s="20">
        <v>6.6045954456661088E-2</v>
      </c>
    </row>
    <row r="14" spans="2:48" ht="19" customHeight="1" x14ac:dyDescent="0.35">
      <c r="B14" s="22" t="s">
        <v>197</v>
      </c>
      <c r="C14" s="20">
        <v>2.8150600380088649E-2</v>
      </c>
      <c r="D14" s="20">
        <v>3.2444125843411983E-2</v>
      </c>
      <c r="E14" s="20">
        <v>5.6401753350490908E-3</v>
      </c>
      <c r="F14" s="20">
        <v>2.745264759286287E-2</v>
      </c>
      <c r="G14" s="20">
        <v>2.209748813495041E-2</v>
      </c>
      <c r="H14" s="20">
        <v>1.7319052098172891E-2</v>
      </c>
      <c r="I14" s="20">
        <v>5.6253546920802873E-2</v>
      </c>
      <c r="K14" s="20">
        <v>2.4511161933351108E-2</v>
      </c>
      <c r="L14" s="20">
        <v>3.0903590105020369E-2</v>
      </c>
      <c r="N14" s="20">
        <v>2.3037076422950432E-2</v>
      </c>
      <c r="O14" s="20">
        <v>6.132640097021879E-2</v>
      </c>
      <c r="P14" s="20">
        <v>8.8944182970590851E-3</v>
      </c>
      <c r="Q14" s="20">
        <v>4.7271935697894153E-2</v>
      </c>
      <c r="R14" s="20">
        <v>1.34649553939096E-2</v>
      </c>
      <c r="S14" s="20">
        <v>5.0156196354108652E-2</v>
      </c>
      <c r="T14" s="20">
        <v>4.8683645185418671E-2</v>
      </c>
      <c r="U14" s="20">
        <v>1.963390247282901E-2</v>
      </c>
      <c r="V14" s="20">
        <v>3.1183761905673971E-2</v>
      </c>
      <c r="W14" s="20">
        <v>4.0732709348175321E-2</v>
      </c>
      <c r="X14" s="20">
        <v>6.9477264748477379E-3</v>
      </c>
      <c r="Y14" s="20">
        <v>1.1177812029949641E-2</v>
      </c>
      <c r="AA14" s="20">
        <v>2.2475550397235401E-2</v>
      </c>
      <c r="AB14" s="20">
        <v>2.0158741221648079E-2</v>
      </c>
      <c r="AC14" s="20">
        <v>2.584604741907048E-2</v>
      </c>
      <c r="AD14" s="20">
        <v>4.4802428172726338E-2</v>
      </c>
      <c r="AF14" s="20">
        <v>2.8931252165212289E-2</v>
      </c>
      <c r="AG14" s="20">
        <v>2.0547309680749339E-2</v>
      </c>
      <c r="AI14" s="20">
        <v>1.7979028598733231E-2</v>
      </c>
      <c r="AJ14" s="20">
        <v>2.1670474312301829E-2</v>
      </c>
      <c r="AK14" s="20">
        <v>2.2552861879670889E-2</v>
      </c>
      <c r="AL14" s="20">
        <v>0</v>
      </c>
      <c r="AM14" s="20">
        <v>1.37984772820882E-2</v>
      </c>
      <c r="AN14" s="20">
        <v>0</v>
      </c>
      <c r="AO14" s="20">
        <v>5.7304231557280677E-2</v>
      </c>
      <c r="AP14" s="20">
        <v>0.1210970318366692</v>
      </c>
      <c r="AQ14" s="20">
        <v>2.1773755009715109E-2</v>
      </c>
      <c r="AS14" s="20">
        <v>2.2313764639856688E-2</v>
      </c>
      <c r="AT14" s="20">
        <v>0.13845042527300039</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228</v>
      </c>
      <c r="C9" s="20">
        <v>0.64639912546545253</v>
      </c>
      <c r="D9" s="20">
        <v>0.50941480900701619</v>
      </c>
      <c r="E9" s="20">
        <v>0.54325288919030879</v>
      </c>
      <c r="F9" s="20">
        <v>0.62174553764898011</v>
      </c>
      <c r="G9" s="20">
        <v>0.71735040868738964</v>
      </c>
      <c r="H9" s="20">
        <v>0.7340397714426653</v>
      </c>
      <c r="I9" s="20">
        <v>0.72508868014873851</v>
      </c>
      <c r="K9" s="20">
        <v>0.61877532252632272</v>
      </c>
      <c r="L9" s="20">
        <v>0.67285055431787222</v>
      </c>
      <c r="N9" s="20">
        <v>0.67724562452612325</v>
      </c>
      <c r="O9" s="20">
        <v>0.6537107547316281</v>
      </c>
      <c r="P9" s="20">
        <v>0.67219056481695871</v>
      </c>
      <c r="Q9" s="20">
        <v>0.54483885271780885</v>
      </c>
      <c r="R9" s="20">
        <v>0.6571675469473649</v>
      </c>
      <c r="S9" s="20">
        <v>0.65092054824297196</v>
      </c>
      <c r="T9" s="20">
        <v>0.70994832369306071</v>
      </c>
      <c r="U9" s="20">
        <v>0.59888396865096905</v>
      </c>
      <c r="V9" s="20">
        <v>0.59533973168212084</v>
      </c>
      <c r="W9" s="20">
        <v>0.70204971094939361</v>
      </c>
      <c r="X9" s="20">
        <v>0.67876999349118339</v>
      </c>
      <c r="Y9" s="20">
        <v>0.59463060114279698</v>
      </c>
      <c r="AA9" s="20">
        <v>0.6462358793691021</v>
      </c>
      <c r="AB9" s="20">
        <v>0.72838779477108984</v>
      </c>
      <c r="AC9" s="20">
        <v>0.6013236553358452</v>
      </c>
      <c r="AD9" s="20">
        <v>0.60038798537753824</v>
      </c>
      <c r="AF9" s="20">
        <v>0.66066520365940484</v>
      </c>
      <c r="AG9" s="20">
        <v>0.59050885713232959</v>
      </c>
      <c r="AI9" s="20">
        <v>0.660618821491466</v>
      </c>
      <c r="AJ9" s="20">
        <v>0.63364928308203805</v>
      </c>
      <c r="AK9" s="20">
        <v>0.67989518548763506</v>
      </c>
      <c r="AL9" s="20">
        <v>0.66698248707540797</v>
      </c>
      <c r="AM9" s="20">
        <v>0.65987807332908754</v>
      </c>
      <c r="AN9" s="20">
        <v>0.67993951372811445</v>
      </c>
      <c r="AO9" s="20">
        <v>0.63859771649297303</v>
      </c>
      <c r="AP9" s="20">
        <v>0.63450153972777112</v>
      </c>
      <c r="AQ9" s="20">
        <v>0.56413747494741784</v>
      </c>
      <c r="AS9" s="20">
        <v>0.66161794867899604</v>
      </c>
      <c r="AT9" s="20">
        <v>0.35880605102623081</v>
      </c>
    </row>
    <row r="10" spans="2:48" ht="19" customHeight="1" x14ac:dyDescent="0.35">
      <c r="B10" s="22" t="s">
        <v>229</v>
      </c>
      <c r="C10" s="20">
        <v>0.21683662717461119</v>
      </c>
      <c r="D10" s="20">
        <v>0.23307656900912621</v>
      </c>
      <c r="E10" s="20">
        <v>0.28206276558455667</v>
      </c>
      <c r="F10" s="20">
        <v>0.2248839766503439</v>
      </c>
      <c r="G10" s="20">
        <v>0.19544927037937701</v>
      </c>
      <c r="H10" s="20">
        <v>0.19347597489725621</v>
      </c>
      <c r="I10" s="20">
        <v>0.17961843123488069</v>
      </c>
      <c r="K10" s="20">
        <v>0.2347172516369371</v>
      </c>
      <c r="L10" s="20">
        <v>0.2002582071744009</v>
      </c>
      <c r="N10" s="20">
        <v>0.2368028016585709</v>
      </c>
      <c r="O10" s="20">
        <v>0.13020551393095001</v>
      </c>
      <c r="P10" s="20">
        <v>0.21592185093098101</v>
      </c>
      <c r="Q10" s="20">
        <v>0.27271737475731878</v>
      </c>
      <c r="R10" s="20">
        <v>0.24390890721274869</v>
      </c>
      <c r="S10" s="20">
        <v>0.20509403042267149</v>
      </c>
      <c r="T10" s="20">
        <v>0.17950363818207379</v>
      </c>
      <c r="U10" s="20">
        <v>0.20398338019108261</v>
      </c>
      <c r="V10" s="20">
        <v>0.23201073884457041</v>
      </c>
      <c r="W10" s="20">
        <v>0.1847617628563748</v>
      </c>
      <c r="X10" s="20">
        <v>0.20700749805636651</v>
      </c>
      <c r="Y10" s="20">
        <v>0.25222424791391862</v>
      </c>
      <c r="AA10" s="20">
        <v>0.24610119376080719</v>
      </c>
      <c r="AB10" s="20">
        <v>0.16141504789731961</v>
      </c>
      <c r="AC10" s="20">
        <v>0.23083858831092921</v>
      </c>
      <c r="AD10" s="20">
        <v>0.23110493263547441</v>
      </c>
      <c r="AF10" s="20">
        <v>0.21084792949415521</v>
      </c>
      <c r="AG10" s="20">
        <v>0.24255289873534011</v>
      </c>
      <c r="AI10" s="20">
        <v>0.23128786207531751</v>
      </c>
      <c r="AJ10" s="20">
        <v>0.26324437211471791</v>
      </c>
      <c r="AK10" s="20">
        <v>0.19326169083994749</v>
      </c>
      <c r="AL10" s="20">
        <v>0.1836437206312421</v>
      </c>
      <c r="AM10" s="20">
        <v>0.2320503154913115</v>
      </c>
      <c r="AN10" s="20">
        <v>0.23658424576931991</v>
      </c>
      <c r="AO10" s="20">
        <v>0.1708271064817514</v>
      </c>
      <c r="AP10" s="20">
        <v>0.13171560175583849</v>
      </c>
      <c r="AQ10" s="20">
        <v>0.1972202332159283</v>
      </c>
      <c r="AS10" s="20">
        <v>0.21972249636854729</v>
      </c>
      <c r="AT10" s="20">
        <v>0.16230179341854761</v>
      </c>
    </row>
    <row r="11" spans="2:48" ht="32" customHeight="1" x14ac:dyDescent="0.35">
      <c r="B11" s="22" t="s">
        <v>230</v>
      </c>
      <c r="C11" s="20">
        <v>8.3162247910623696E-2</v>
      </c>
      <c r="D11" s="20">
        <v>0.1412279501847945</v>
      </c>
      <c r="E11" s="20">
        <v>0.1093218341502534</v>
      </c>
      <c r="F11" s="20">
        <v>0.1058347658677847</v>
      </c>
      <c r="G11" s="20">
        <v>5.8359107932514441E-2</v>
      </c>
      <c r="H11" s="20">
        <v>5.5413179625653917E-2</v>
      </c>
      <c r="I11" s="20">
        <v>4.3530490508493828E-2</v>
      </c>
      <c r="K11" s="20">
        <v>8.8435853233699055E-2</v>
      </c>
      <c r="L11" s="20">
        <v>7.8350727861643529E-2</v>
      </c>
      <c r="N11" s="20">
        <v>5.3468677540849788E-2</v>
      </c>
      <c r="O11" s="20">
        <v>8.5733531937539159E-2</v>
      </c>
      <c r="P11" s="20">
        <v>6.9171446364613282E-2</v>
      </c>
      <c r="Q11" s="20">
        <v>0.12532902283657621</v>
      </c>
      <c r="R11" s="20">
        <v>6.902290969274269E-2</v>
      </c>
      <c r="S11" s="20">
        <v>8.0273481599155622E-2</v>
      </c>
      <c r="T11" s="20">
        <v>6.2616167409173945E-2</v>
      </c>
      <c r="U11" s="20">
        <v>0.1227531442321302</v>
      </c>
      <c r="V11" s="20">
        <v>9.2548992362865082E-2</v>
      </c>
      <c r="W11" s="20">
        <v>7.0850441626621991E-2</v>
      </c>
      <c r="X11" s="20">
        <v>7.3494395165955254E-2</v>
      </c>
      <c r="Y11" s="20">
        <v>0.1092224997801573</v>
      </c>
      <c r="AA11" s="20">
        <v>6.9073995460262286E-2</v>
      </c>
      <c r="AB11" s="20">
        <v>7.6189219869264066E-2</v>
      </c>
      <c r="AC11" s="20">
        <v>0.1023832855973849</v>
      </c>
      <c r="AD11" s="20">
        <v>8.9234041842341127E-2</v>
      </c>
      <c r="AF11" s="20">
        <v>8.0629015854395261E-2</v>
      </c>
      <c r="AG11" s="20">
        <v>9.4700236669571808E-2</v>
      </c>
      <c r="AI11" s="20">
        <v>7.2013657137318055E-2</v>
      </c>
      <c r="AJ11" s="20">
        <v>6.1222386596051698E-2</v>
      </c>
      <c r="AK11" s="20">
        <v>7.332463435053245E-2</v>
      </c>
      <c r="AL11" s="20">
        <v>0.10596184300619969</v>
      </c>
      <c r="AM11" s="20">
        <v>7.4391972714649604E-2</v>
      </c>
      <c r="AN11" s="20">
        <v>8.3476240502565968E-2</v>
      </c>
      <c r="AO11" s="20">
        <v>0.1237908572704754</v>
      </c>
      <c r="AP11" s="20">
        <v>0.10735473193864251</v>
      </c>
      <c r="AQ11" s="20">
        <v>0.112310103112406</v>
      </c>
      <c r="AS11" s="20">
        <v>7.7068328158789015E-2</v>
      </c>
      <c r="AT11" s="20">
        <v>0.19832023957823081</v>
      </c>
    </row>
    <row r="12" spans="2:48" ht="19" customHeight="1" x14ac:dyDescent="0.35">
      <c r="B12" s="22" t="s">
        <v>231</v>
      </c>
      <c r="C12" s="20">
        <v>1.9227182217717201E-2</v>
      </c>
      <c r="D12" s="20">
        <v>6.2287534351467728E-2</v>
      </c>
      <c r="E12" s="20">
        <v>3.1732905961668258E-2</v>
      </c>
      <c r="F12" s="20">
        <v>1.199335935650607E-2</v>
      </c>
      <c r="G12" s="20">
        <v>1.00783574949753E-2</v>
      </c>
      <c r="H12" s="20">
        <v>6.6016481881678094E-3</v>
      </c>
      <c r="I12" s="20">
        <v>2.1413381511517209E-3</v>
      </c>
      <c r="K12" s="20">
        <v>2.5742804610088599E-2</v>
      </c>
      <c r="L12" s="20">
        <v>1.294325058076805E-2</v>
      </c>
      <c r="N12" s="20">
        <v>4.6443326343710489E-3</v>
      </c>
      <c r="O12" s="20">
        <v>5.286323501193288E-2</v>
      </c>
      <c r="P12" s="20">
        <v>8.1243871412554729E-3</v>
      </c>
      <c r="Q12" s="20">
        <v>2.3080634802228401E-2</v>
      </c>
      <c r="R12" s="20">
        <v>1.270517477425627E-2</v>
      </c>
      <c r="S12" s="20">
        <v>1.5439916266134409E-2</v>
      </c>
      <c r="T12" s="20">
        <v>6.40948182047803E-3</v>
      </c>
      <c r="U12" s="20">
        <v>2.9011557065658989E-2</v>
      </c>
      <c r="V12" s="20">
        <v>3.9498642869929608E-2</v>
      </c>
      <c r="W12" s="20">
        <v>1.248408122658041E-2</v>
      </c>
      <c r="X12" s="20">
        <v>2.1848509787218761E-2</v>
      </c>
      <c r="Y12" s="20">
        <v>1.460692594178481E-2</v>
      </c>
      <c r="AA12" s="20">
        <v>1.352692195057004E-2</v>
      </c>
      <c r="AB12" s="20">
        <v>1.304566251465359E-2</v>
      </c>
      <c r="AC12" s="20">
        <v>2.5335180025899521E-2</v>
      </c>
      <c r="AD12" s="20">
        <v>2.5730299996560579E-2</v>
      </c>
      <c r="AF12" s="20">
        <v>1.1912198860836699E-2</v>
      </c>
      <c r="AG12" s="20">
        <v>4.8033568584562182E-2</v>
      </c>
      <c r="AI12" s="20">
        <v>2.185118092103918E-2</v>
      </c>
      <c r="AJ12" s="20">
        <v>1.109148919616521E-2</v>
      </c>
      <c r="AK12" s="20">
        <v>3.0392854526489651E-2</v>
      </c>
      <c r="AL12" s="20">
        <v>2.1192361901851611E-2</v>
      </c>
      <c r="AM12" s="20">
        <v>1.025628412124543E-2</v>
      </c>
      <c r="AN12" s="20">
        <v>0</v>
      </c>
      <c r="AO12" s="20">
        <v>2.7029251817887959E-2</v>
      </c>
      <c r="AP12" s="20">
        <v>1.581734852961756E-2</v>
      </c>
      <c r="AQ12" s="20">
        <v>6.2756052814347221E-2</v>
      </c>
      <c r="AS12" s="20">
        <v>1.7136685411068969E-2</v>
      </c>
      <c r="AT12" s="20">
        <v>5.8731708638282219E-2</v>
      </c>
    </row>
    <row r="13" spans="2:48" ht="19" customHeight="1" x14ac:dyDescent="0.35">
      <c r="B13" s="22" t="s">
        <v>232</v>
      </c>
      <c r="C13" s="20">
        <v>1.018615172601927E-2</v>
      </c>
      <c r="D13" s="20">
        <v>2.4110337206016661E-2</v>
      </c>
      <c r="E13" s="20">
        <v>2.3226508891240699E-2</v>
      </c>
      <c r="F13" s="20">
        <v>8.4185021792775282E-3</v>
      </c>
      <c r="G13" s="20">
        <v>2.5554411946226031E-3</v>
      </c>
      <c r="H13" s="20">
        <v>3.3045272050623532E-3</v>
      </c>
      <c r="I13" s="20">
        <v>2.5702387183635868E-3</v>
      </c>
      <c r="K13" s="20">
        <v>1.097112747462166E-2</v>
      </c>
      <c r="L13" s="20">
        <v>9.4610522714161892E-3</v>
      </c>
      <c r="N13" s="20">
        <v>1.024647148316527E-2</v>
      </c>
      <c r="O13" s="20">
        <v>3.0240451453628681E-2</v>
      </c>
      <c r="P13" s="20">
        <v>1.6451491038011041E-2</v>
      </c>
      <c r="Q13" s="20">
        <v>0</v>
      </c>
      <c r="R13" s="20">
        <v>0</v>
      </c>
      <c r="S13" s="20">
        <v>9.9842236327418819E-3</v>
      </c>
      <c r="T13" s="20">
        <v>0</v>
      </c>
      <c r="U13" s="20">
        <v>2.5734047387330101E-2</v>
      </c>
      <c r="V13" s="20">
        <v>1.637160798407734E-2</v>
      </c>
      <c r="W13" s="20">
        <v>0</v>
      </c>
      <c r="X13" s="20">
        <v>4.6438610173343709E-3</v>
      </c>
      <c r="Y13" s="20">
        <v>1.962331136282864E-2</v>
      </c>
      <c r="AA13" s="20">
        <v>6.2760220225408008E-3</v>
      </c>
      <c r="AB13" s="20">
        <v>8.1776419643248017E-3</v>
      </c>
      <c r="AC13" s="20">
        <v>9.9297641907056203E-3</v>
      </c>
      <c r="AD13" s="20">
        <v>1.678707315242154E-2</v>
      </c>
      <c r="AF13" s="20">
        <v>1.011198167751993E-2</v>
      </c>
      <c r="AG13" s="20">
        <v>8.6206564136948917E-3</v>
      </c>
      <c r="AI13" s="20">
        <v>3.2628921047630119E-3</v>
      </c>
      <c r="AJ13" s="20">
        <v>5.7932882194592656E-3</v>
      </c>
      <c r="AK13" s="20">
        <v>0</v>
      </c>
      <c r="AL13" s="20">
        <v>2.221958738529849E-2</v>
      </c>
      <c r="AM13" s="20">
        <v>1.0592803475793781E-2</v>
      </c>
      <c r="AN13" s="20">
        <v>0</v>
      </c>
      <c r="AO13" s="20">
        <v>1.1927347292540479E-2</v>
      </c>
      <c r="AP13" s="20">
        <v>1.0357444685050029E-2</v>
      </c>
      <c r="AQ13" s="20">
        <v>3.4607689362907368E-2</v>
      </c>
      <c r="AS13" s="20">
        <v>7.4539862952966961E-3</v>
      </c>
      <c r="AT13" s="20">
        <v>6.1816415450931028E-2</v>
      </c>
    </row>
    <row r="14" spans="2:48" ht="19" customHeight="1" x14ac:dyDescent="0.35">
      <c r="B14" s="22" t="s">
        <v>197</v>
      </c>
      <c r="C14" s="20">
        <v>2.4188665505576142E-2</v>
      </c>
      <c r="D14" s="20">
        <v>2.9882800241578529E-2</v>
      </c>
      <c r="E14" s="20">
        <v>1.040309622197225E-2</v>
      </c>
      <c r="F14" s="20">
        <v>2.7123858297107731E-2</v>
      </c>
      <c r="G14" s="20">
        <v>1.6207414311121032E-2</v>
      </c>
      <c r="H14" s="20">
        <v>7.1648986411945829E-3</v>
      </c>
      <c r="I14" s="20">
        <v>4.7050821238371572E-2</v>
      </c>
      <c r="K14" s="20">
        <v>2.135764051833083E-2</v>
      </c>
      <c r="L14" s="20">
        <v>2.6136207793899038E-2</v>
      </c>
      <c r="N14" s="20">
        <v>1.7592092156919661E-2</v>
      </c>
      <c r="O14" s="20">
        <v>4.7246512934321229E-2</v>
      </c>
      <c r="P14" s="20">
        <v>1.8140259708180211E-2</v>
      </c>
      <c r="Q14" s="20">
        <v>3.4034114886067772E-2</v>
      </c>
      <c r="R14" s="20">
        <v>1.7195461372887431E-2</v>
      </c>
      <c r="S14" s="20">
        <v>3.82877998363245E-2</v>
      </c>
      <c r="T14" s="20">
        <v>4.1522388895213799E-2</v>
      </c>
      <c r="U14" s="20">
        <v>1.963390247282901E-2</v>
      </c>
      <c r="V14" s="20">
        <v>2.4230286256436459E-2</v>
      </c>
      <c r="W14" s="20">
        <v>2.985400334102915E-2</v>
      </c>
      <c r="X14" s="20">
        <v>1.4235742481941739E-2</v>
      </c>
      <c r="Y14" s="20">
        <v>9.6924138585132748E-3</v>
      </c>
      <c r="AA14" s="20">
        <v>1.8785987436717541E-2</v>
      </c>
      <c r="AB14" s="20">
        <v>1.2784632983348211E-2</v>
      </c>
      <c r="AC14" s="20">
        <v>3.0189526539235661E-2</v>
      </c>
      <c r="AD14" s="20">
        <v>3.6755666995664148E-2</v>
      </c>
      <c r="AF14" s="20">
        <v>2.583367045368809E-2</v>
      </c>
      <c r="AG14" s="20">
        <v>1.558378246450139E-2</v>
      </c>
      <c r="AI14" s="20">
        <v>1.0965586270096399E-2</v>
      </c>
      <c r="AJ14" s="20">
        <v>2.4999180791567901E-2</v>
      </c>
      <c r="AK14" s="20">
        <v>2.3125634795395301E-2</v>
      </c>
      <c r="AL14" s="20">
        <v>0</v>
      </c>
      <c r="AM14" s="20">
        <v>1.283055086791219E-2</v>
      </c>
      <c r="AN14" s="20">
        <v>0</v>
      </c>
      <c r="AO14" s="20">
        <v>2.7827720644371841E-2</v>
      </c>
      <c r="AP14" s="20">
        <v>0.1002533333630802</v>
      </c>
      <c r="AQ14" s="20">
        <v>2.8968446546993199E-2</v>
      </c>
      <c r="AS14" s="20">
        <v>1.7000555087301951E-2</v>
      </c>
      <c r="AT14" s="20">
        <v>0.16002379188777749</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228</v>
      </c>
      <c r="C9" s="20">
        <v>0.45264661585933003</v>
      </c>
      <c r="D9" s="20">
        <v>0.31926026385305051</v>
      </c>
      <c r="E9" s="20">
        <v>0.4537413213890622</v>
      </c>
      <c r="F9" s="20">
        <v>0.43344953712171952</v>
      </c>
      <c r="G9" s="20">
        <v>0.44637572372425721</v>
      </c>
      <c r="H9" s="20">
        <v>0.52297134992715755</v>
      </c>
      <c r="I9" s="20">
        <v>0.51422437896916096</v>
      </c>
      <c r="K9" s="20">
        <v>0.42452553488979072</v>
      </c>
      <c r="L9" s="20">
        <v>0.4808280757893672</v>
      </c>
      <c r="N9" s="20">
        <v>0.46751044775558381</v>
      </c>
      <c r="O9" s="20">
        <v>0.44041562370158033</v>
      </c>
      <c r="P9" s="20">
        <v>0.52934534067429806</v>
      </c>
      <c r="Q9" s="20">
        <v>0.47252393180264413</v>
      </c>
      <c r="R9" s="20">
        <v>0.46972625457984191</v>
      </c>
      <c r="S9" s="20">
        <v>0.44726995218619459</v>
      </c>
      <c r="T9" s="20">
        <v>0.46269653580728248</v>
      </c>
      <c r="U9" s="20">
        <v>0.39669277711252582</v>
      </c>
      <c r="V9" s="20">
        <v>0.44739182725336302</v>
      </c>
      <c r="W9" s="20">
        <v>0.45542757577697079</v>
      </c>
      <c r="X9" s="20">
        <v>0.42616141527641482</v>
      </c>
      <c r="Y9" s="20">
        <v>0.45001719255028028</v>
      </c>
      <c r="AA9" s="20">
        <v>0.44200418831505739</v>
      </c>
      <c r="AB9" s="20">
        <v>0.47615142598988341</v>
      </c>
      <c r="AC9" s="20">
        <v>0.43048754631808012</v>
      </c>
      <c r="AD9" s="20">
        <v>0.45975358369094238</v>
      </c>
      <c r="AF9" s="20">
        <v>0.46018598021090679</v>
      </c>
      <c r="AG9" s="20">
        <v>0.42812127562844532</v>
      </c>
      <c r="AI9" s="20">
        <v>0.44310571781265401</v>
      </c>
      <c r="AJ9" s="20">
        <v>0.47757023902071871</v>
      </c>
      <c r="AK9" s="20">
        <v>0.42486940730063533</v>
      </c>
      <c r="AL9" s="20">
        <v>0.38568176346026689</v>
      </c>
      <c r="AM9" s="20">
        <v>0.48216261037265917</v>
      </c>
      <c r="AN9" s="20">
        <v>0.48897842854260393</v>
      </c>
      <c r="AO9" s="20">
        <v>0.46592812946532258</v>
      </c>
      <c r="AP9" s="20">
        <v>0.37751018260060659</v>
      </c>
      <c r="AQ9" s="20">
        <v>0.47617322724876182</v>
      </c>
      <c r="AS9" s="20">
        <v>0.4620546346036451</v>
      </c>
      <c r="AT9" s="20">
        <v>0.27486144830106751</v>
      </c>
    </row>
    <row r="10" spans="2:48" ht="19" customHeight="1" x14ac:dyDescent="0.35">
      <c r="B10" s="22" t="s">
        <v>229</v>
      </c>
      <c r="C10" s="20">
        <v>0.31224976996958892</v>
      </c>
      <c r="D10" s="20">
        <v>0.30804674573214819</v>
      </c>
      <c r="E10" s="20">
        <v>0.30130888804947742</v>
      </c>
      <c r="F10" s="20">
        <v>0.3438998723905341</v>
      </c>
      <c r="G10" s="20">
        <v>0.37612688644307002</v>
      </c>
      <c r="H10" s="20">
        <v>0.25222138091502683</v>
      </c>
      <c r="I10" s="20">
        <v>0.28669158207491019</v>
      </c>
      <c r="K10" s="20">
        <v>0.31203669631528408</v>
      </c>
      <c r="L10" s="20">
        <v>0.31169462421448579</v>
      </c>
      <c r="N10" s="20">
        <v>0.3216569788113271</v>
      </c>
      <c r="O10" s="20">
        <v>0.26043544820473652</v>
      </c>
      <c r="P10" s="20">
        <v>0.2492063662443173</v>
      </c>
      <c r="Q10" s="20">
        <v>0.24562975979525989</v>
      </c>
      <c r="R10" s="20">
        <v>0.35962020469685269</v>
      </c>
      <c r="S10" s="20">
        <v>0.28590903602714579</v>
      </c>
      <c r="T10" s="20">
        <v>0.32451037510097969</v>
      </c>
      <c r="U10" s="20">
        <v>0.31251432265200529</v>
      </c>
      <c r="V10" s="20">
        <v>0.30053664573388977</v>
      </c>
      <c r="W10" s="20">
        <v>0.31326544056483591</v>
      </c>
      <c r="X10" s="20">
        <v>0.36177423141626841</v>
      </c>
      <c r="Y10" s="20">
        <v>0.31312559820763419</v>
      </c>
      <c r="AA10" s="20">
        <v>0.357653143921632</v>
      </c>
      <c r="AB10" s="20">
        <v>0.30546233253860561</v>
      </c>
      <c r="AC10" s="20">
        <v>0.32009098184289231</v>
      </c>
      <c r="AD10" s="20">
        <v>0.26287734355059922</v>
      </c>
      <c r="AF10" s="20">
        <v>0.31034411975435577</v>
      </c>
      <c r="AG10" s="20">
        <v>0.31928953434534713</v>
      </c>
      <c r="AI10" s="20">
        <v>0.38403790392058818</v>
      </c>
      <c r="AJ10" s="20">
        <v>0.33454108336848931</v>
      </c>
      <c r="AK10" s="20">
        <v>0.28176445715911969</v>
      </c>
      <c r="AL10" s="20">
        <v>0.32937329335724369</v>
      </c>
      <c r="AM10" s="20">
        <v>0.27756262769437112</v>
      </c>
      <c r="AN10" s="20">
        <v>0.42797990569789668</v>
      </c>
      <c r="AO10" s="20">
        <v>0.26905549462733752</v>
      </c>
      <c r="AP10" s="20">
        <v>0.25743894254201982</v>
      </c>
      <c r="AQ10" s="20">
        <v>0.27343426788671132</v>
      </c>
      <c r="AS10" s="20">
        <v>0.31429320456812582</v>
      </c>
      <c r="AT10" s="20">
        <v>0.27363458728675849</v>
      </c>
    </row>
    <row r="11" spans="2:48" ht="32" customHeight="1" x14ac:dyDescent="0.35">
      <c r="B11" s="22" t="s">
        <v>230</v>
      </c>
      <c r="C11" s="20">
        <v>0.1523205141522509</v>
      </c>
      <c r="D11" s="20">
        <v>0.23955684081061779</v>
      </c>
      <c r="E11" s="20">
        <v>0.17001263461450741</v>
      </c>
      <c r="F11" s="20">
        <v>0.1477914248146999</v>
      </c>
      <c r="G11" s="20">
        <v>0.1196739828081646</v>
      </c>
      <c r="H11" s="20">
        <v>0.13844557888063239</v>
      </c>
      <c r="I11" s="20">
        <v>0.1192563440635665</v>
      </c>
      <c r="K11" s="20">
        <v>0.17502102384120261</v>
      </c>
      <c r="L11" s="20">
        <v>0.13077379903105041</v>
      </c>
      <c r="N11" s="20">
        <v>0.12664523005959741</v>
      </c>
      <c r="O11" s="20">
        <v>0.111494663306253</v>
      </c>
      <c r="P11" s="20">
        <v>0.18839120382892061</v>
      </c>
      <c r="Q11" s="20">
        <v>0.16105017289882781</v>
      </c>
      <c r="R11" s="20">
        <v>0.1222345041961039</v>
      </c>
      <c r="S11" s="20">
        <v>0.14276998372104249</v>
      </c>
      <c r="T11" s="20">
        <v>0.1505811221027783</v>
      </c>
      <c r="U11" s="20">
        <v>0.20213996493700739</v>
      </c>
      <c r="V11" s="20">
        <v>0.15369443978996711</v>
      </c>
      <c r="W11" s="20">
        <v>0.147567882719328</v>
      </c>
      <c r="X11" s="20">
        <v>0.14466049490642641</v>
      </c>
      <c r="Y11" s="20">
        <v>0.17605454865769021</v>
      </c>
      <c r="AA11" s="20">
        <v>0.13584503941770579</v>
      </c>
      <c r="AB11" s="20">
        <v>0.13899034092061219</v>
      </c>
      <c r="AC11" s="20">
        <v>0.1642190082316286</v>
      </c>
      <c r="AD11" s="20">
        <v>0.17292106550516501</v>
      </c>
      <c r="AF11" s="20">
        <v>0.1511382679506843</v>
      </c>
      <c r="AG11" s="20">
        <v>0.15575503024768769</v>
      </c>
      <c r="AI11" s="20">
        <v>0.12745552492358611</v>
      </c>
      <c r="AJ11" s="20">
        <v>0.10875366703043481</v>
      </c>
      <c r="AK11" s="20">
        <v>0.21113038064924231</v>
      </c>
      <c r="AL11" s="20">
        <v>0.18786737294188979</v>
      </c>
      <c r="AM11" s="20">
        <v>0.1607097960203793</v>
      </c>
      <c r="AN11" s="20">
        <v>6.7195645459370762E-2</v>
      </c>
      <c r="AO11" s="20">
        <v>0.17172420671681829</v>
      </c>
      <c r="AP11" s="20">
        <v>0.21048004748812829</v>
      </c>
      <c r="AQ11" s="20">
        <v>0.1620257628377679</v>
      </c>
      <c r="AS11" s="20">
        <v>0.1502163692693797</v>
      </c>
      <c r="AT11" s="20">
        <v>0.19208295093461489</v>
      </c>
    </row>
    <row r="12" spans="2:48" ht="19" customHeight="1" x14ac:dyDescent="0.35">
      <c r="B12" s="22" t="s">
        <v>231</v>
      </c>
      <c r="C12" s="20">
        <v>3.8784884661048673E-2</v>
      </c>
      <c r="D12" s="20">
        <v>7.2721927907043196E-2</v>
      </c>
      <c r="E12" s="20">
        <v>5.6558124443143433E-2</v>
      </c>
      <c r="F12" s="20">
        <v>3.6903454291322899E-2</v>
      </c>
      <c r="G12" s="20">
        <v>2.2919767554840379E-2</v>
      </c>
      <c r="H12" s="20">
        <v>3.7291134832350713E-2</v>
      </c>
      <c r="I12" s="20">
        <v>1.714417823824934E-2</v>
      </c>
      <c r="K12" s="20">
        <v>4.4506259805553172E-2</v>
      </c>
      <c r="L12" s="20">
        <v>3.3355910784763729E-2</v>
      </c>
      <c r="N12" s="20">
        <v>3.720070479534765E-2</v>
      </c>
      <c r="O12" s="20">
        <v>6.7122009324883283E-2</v>
      </c>
      <c r="P12" s="20">
        <v>2.4354094534064129E-2</v>
      </c>
      <c r="Q12" s="20">
        <v>7.6552959518429539E-2</v>
      </c>
      <c r="R12" s="20">
        <v>2.156580420710244E-2</v>
      </c>
      <c r="S12" s="20">
        <v>6.3291347646442717E-2</v>
      </c>
      <c r="T12" s="20">
        <v>2.024431254848532E-2</v>
      </c>
      <c r="U12" s="20">
        <v>4.7276618567438221E-2</v>
      </c>
      <c r="V12" s="20">
        <v>3.6846144848548479E-2</v>
      </c>
      <c r="W12" s="20">
        <v>4.4057739302798798E-2</v>
      </c>
      <c r="X12" s="20">
        <v>3.0964687794059021E-2</v>
      </c>
      <c r="Y12" s="20">
        <v>2.9736538813984161E-2</v>
      </c>
      <c r="AA12" s="20">
        <v>3.9215074977241207E-2</v>
      </c>
      <c r="AB12" s="20">
        <v>4.7506630616986172E-2</v>
      </c>
      <c r="AC12" s="20">
        <v>3.6940337985484059E-2</v>
      </c>
      <c r="AD12" s="20">
        <v>3.1126180807874462E-2</v>
      </c>
      <c r="AF12" s="20">
        <v>3.4868073729084952E-2</v>
      </c>
      <c r="AG12" s="20">
        <v>5.479100627972789E-2</v>
      </c>
      <c r="AI12" s="20">
        <v>2.733624176229394E-2</v>
      </c>
      <c r="AJ12" s="20">
        <v>3.1735700716517948E-2</v>
      </c>
      <c r="AK12" s="20">
        <v>2.9532969991739381E-2</v>
      </c>
      <c r="AL12" s="20">
        <v>7.4259172496741924E-2</v>
      </c>
      <c r="AM12" s="20">
        <v>4.3259975958448819E-2</v>
      </c>
      <c r="AN12" s="20">
        <v>1.584602030012857E-2</v>
      </c>
      <c r="AO12" s="20">
        <v>3.6346171110231612E-2</v>
      </c>
      <c r="AP12" s="20">
        <v>3.822919574105825E-2</v>
      </c>
      <c r="AQ12" s="20">
        <v>4.5637699547551723E-2</v>
      </c>
      <c r="AS12" s="20">
        <v>3.7748418322878292E-2</v>
      </c>
      <c r="AT12" s="20">
        <v>5.8371191471020399E-2</v>
      </c>
    </row>
    <row r="13" spans="2:48" ht="19" customHeight="1" x14ac:dyDescent="0.35">
      <c r="B13" s="22" t="s">
        <v>232</v>
      </c>
      <c r="C13" s="20">
        <v>1.8232520558788691E-2</v>
      </c>
      <c r="D13" s="20">
        <v>2.2191882931819701E-2</v>
      </c>
      <c r="E13" s="20">
        <v>1.294176426450909E-2</v>
      </c>
      <c r="F13" s="20">
        <v>1.332380613764339E-2</v>
      </c>
      <c r="G13" s="20">
        <v>1.8450140343353131E-2</v>
      </c>
      <c r="H13" s="20">
        <v>3.4336946157893719E-2</v>
      </c>
      <c r="I13" s="20">
        <v>1.289599378635661E-2</v>
      </c>
      <c r="K13" s="20">
        <v>1.6607411307778239E-2</v>
      </c>
      <c r="L13" s="20">
        <v>1.9893371347614021E-2</v>
      </c>
      <c r="N13" s="20">
        <v>1.6855568386855899E-2</v>
      </c>
      <c r="O13" s="20">
        <v>7.3285742528225589E-2</v>
      </c>
      <c r="P13" s="20">
        <v>8.7029947183995537E-3</v>
      </c>
      <c r="Q13" s="20">
        <v>9.1335941500119595E-3</v>
      </c>
      <c r="R13" s="20">
        <v>1.3928996795881639E-2</v>
      </c>
      <c r="S13" s="20">
        <v>1.6562889743045608E-2</v>
      </c>
      <c r="T13" s="20">
        <v>6.9807473171433444E-3</v>
      </c>
      <c r="U13" s="20">
        <v>2.17424142581942E-2</v>
      </c>
      <c r="V13" s="20">
        <v>2.7474352020551158E-2</v>
      </c>
      <c r="W13" s="20">
        <v>1.7163552461175801E-2</v>
      </c>
      <c r="X13" s="20">
        <v>1.2602027095713481E-2</v>
      </c>
      <c r="Y13" s="20">
        <v>1.489016593744468E-2</v>
      </c>
      <c r="AA13" s="20">
        <v>1.162993766903617E-2</v>
      </c>
      <c r="AB13" s="20">
        <v>1.3724697879638439E-2</v>
      </c>
      <c r="AC13" s="20">
        <v>1.4474938996923261E-2</v>
      </c>
      <c r="AD13" s="20">
        <v>3.347498858463431E-2</v>
      </c>
      <c r="AF13" s="20">
        <v>1.623684321002045E-2</v>
      </c>
      <c r="AG13" s="20">
        <v>2.4135484079442861E-2</v>
      </c>
      <c r="AI13" s="20">
        <v>7.7433536772565517E-3</v>
      </c>
      <c r="AJ13" s="20">
        <v>1.6072843749319169E-2</v>
      </c>
      <c r="AK13" s="20">
        <v>3.0137819172393429E-2</v>
      </c>
      <c r="AL13" s="20">
        <v>1.3340453286562659E-2</v>
      </c>
      <c r="AM13" s="20">
        <v>2.0375341582672821E-2</v>
      </c>
      <c r="AN13" s="20">
        <v>0</v>
      </c>
      <c r="AO13" s="20">
        <v>1.739446711481794E-2</v>
      </c>
      <c r="AP13" s="20">
        <v>3.1542333852139053E-2</v>
      </c>
      <c r="AQ13" s="20">
        <v>2.7876517588569311E-2</v>
      </c>
      <c r="AS13" s="20">
        <v>1.5728174212740819E-2</v>
      </c>
      <c r="AT13" s="20">
        <v>6.5557642548482717E-2</v>
      </c>
    </row>
    <row r="14" spans="2:48" ht="19" customHeight="1" x14ac:dyDescent="0.35">
      <c r="B14" s="22" t="s">
        <v>197</v>
      </c>
      <c r="C14" s="20">
        <v>2.576569479899278E-2</v>
      </c>
      <c r="D14" s="20">
        <v>3.8222338765320531E-2</v>
      </c>
      <c r="E14" s="20">
        <v>5.4372672393003616E-3</v>
      </c>
      <c r="F14" s="20">
        <v>2.4631905244080099E-2</v>
      </c>
      <c r="G14" s="20">
        <v>1.6453499126314799E-2</v>
      </c>
      <c r="H14" s="20">
        <v>1.4733609286939E-2</v>
      </c>
      <c r="I14" s="20">
        <v>4.9787522867756479E-2</v>
      </c>
      <c r="K14" s="20">
        <v>2.730307384039132E-2</v>
      </c>
      <c r="L14" s="20">
        <v>2.3454218832718671E-2</v>
      </c>
      <c r="N14" s="20">
        <v>3.0131070191288079E-2</v>
      </c>
      <c r="O14" s="20">
        <v>4.7246512934321229E-2</v>
      </c>
      <c r="P14" s="20">
        <v>0</v>
      </c>
      <c r="Q14" s="20">
        <v>3.5109581834826688E-2</v>
      </c>
      <c r="R14" s="20">
        <v>1.292423552421746E-2</v>
      </c>
      <c r="S14" s="20">
        <v>4.4196790676128771E-2</v>
      </c>
      <c r="T14" s="20">
        <v>3.4986907123330899E-2</v>
      </c>
      <c r="U14" s="20">
        <v>1.963390247282901E-2</v>
      </c>
      <c r="V14" s="20">
        <v>3.4056590353680263E-2</v>
      </c>
      <c r="W14" s="20">
        <v>2.251780917489072E-2</v>
      </c>
      <c r="X14" s="20">
        <v>2.3837143511117782E-2</v>
      </c>
      <c r="Y14" s="20">
        <v>1.617595583296608E-2</v>
      </c>
      <c r="AA14" s="20">
        <v>1.3652615699327429E-2</v>
      </c>
      <c r="AB14" s="20">
        <v>1.8164572054274051E-2</v>
      </c>
      <c r="AC14" s="20">
        <v>3.378718662499193E-2</v>
      </c>
      <c r="AD14" s="20">
        <v>3.9846837860784648E-2</v>
      </c>
      <c r="AF14" s="20">
        <v>2.722671514494767E-2</v>
      </c>
      <c r="AG14" s="20">
        <v>1.7907669419349001E-2</v>
      </c>
      <c r="AI14" s="20">
        <v>1.0321257903621201E-2</v>
      </c>
      <c r="AJ14" s="20">
        <v>3.1326466114520037E-2</v>
      </c>
      <c r="AK14" s="20">
        <v>2.2564965726869869E-2</v>
      </c>
      <c r="AL14" s="20">
        <v>9.4779444572950372E-3</v>
      </c>
      <c r="AM14" s="20">
        <v>1.5929648371468701E-2</v>
      </c>
      <c r="AN14" s="20">
        <v>0</v>
      </c>
      <c r="AO14" s="20">
        <v>3.9551530965472197E-2</v>
      </c>
      <c r="AP14" s="20">
        <v>8.4799297776047833E-2</v>
      </c>
      <c r="AQ14" s="20">
        <v>1.4852524890637941E-2</v>
      </c>
      <c r="AS14" s="20">
        <v>1.995919902323031E-2</v>
      </c>
      <c r="AT14" s="20">
        <v>0.13549217945805581</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228</v>
      </c>
      <c r="C9" s="20">
        <v>0.52523324598575016</v>
      </c>
      <c r="D9" s="20">
        <v>0.3822105297625864</v>
      </c>
      <c r="E9" s="20">
        <v>0.43001999404062191</v>
      </c>
      <c r="F9" s="20">
        <v>0.48545689687329568</v>
      </c>
      <c r="G9" s="20">
        <v>0.56971359424059043</v>
      </c>
      <c r="H9" s="20">
        <v>0.64016525861990603</v>
      </c>
      <c r="I9" s="20">
        <v>0.61695928164437164</v>
      </c>
      <c r="K9" s="20">
        <v>0.4843569031297083</v>
      </c>
      <c r="L9" s="20">
        <v>0.56413268164876018</v>
      </c>
      <c r="N9" s="20">
        <v>0.5188220579479802</v>
      </c>
      <c r="O9" s="20">
        <v>0.48409980045657097</v>
      </c>
      <c r="P9" s="20">
        <v>0.54337609323267066</v>
      </c>
      <c r="Q9" s="20">
        <v>0.44856044538644402</v>
      </c>
      <c r="R9" s="20">
        <v>0.58520850750061393</v>
      </c>
      <c r="S9" s="20">
        <v>0.50105249613009062</v>
      </c>
      <c r="T9" s="20">
        <v>0.50580046824566138</v>
      </c>
      <c r="U9" s="20">
        <v>0.45362034172156679</v>
      </c>
      <c r="V9" s="20">
        <v>0.52618861136186523</v>
      </c>
      <c r="W9" s="20">
        <v>0.53995589567828806</v>
      </c>
      <c r="X9" s="20">
        <v>0.56938170053793669</v>
      </c>
      <c r="Y9" s="20">
        <v>0.54215040438211337</v>
      </c>
      <c r="AA9" s="20">
        <v>0.54753781566273885</v>
      </c>
      <c r="AB9" s="20">
        <v>0.55895978883989783</v>
      </c>
      <c r="AC9" s="20">
        <v>0.50717488901478569</v>
      </c>
      <c r="AD9" s="20">
        <v>0.48118735572178439</v>
      </c>
      <c r="AF9" s="20">
        <v>0.53610970767115806</v>
      </c>
      <c r="AG9" s="20">
        <v>0.48240123226941761</v>
      </c>
      <c r="AI9" s="20">
        <v>0.56681315072281735</v>
      </c>
      <c r="AJ9" s="20">
        <v>0.49888131597258101</v>
      </c>
      <c r="AK9" s="20">
        <v>0.49043049444044701</v>
      </c>
      <c r="AL9" s="20">
        <v>0.54650523509384163</v>
      </c>
      <c r="AM9" s="20">
        <v>0.53671090562746515</v>
      </c>
      <c r="AN9" s="20">
        <v>0.47244090548815137</v>
      </c>
      <c r="AO9" s="20">
        <v>0.56311006449090184</v>
      </c>
      <c r="AP9" s="20">
        <v>0.52678921732678186</v>
      </c>
      <c r="AQ9" s="20">
        <v>0.471618965715975</v>
      </c>
      <c r="AS9" s="20">
        <v>0.53754795110397557</v>
      </c>
      <c r="AT9" s="20">
        <v>0.29251985835594208</v>
      </c>
    </row>
    <row r="10" spans="2:48" ht="19" customHeight="1" x14ac:dyDescent="0.35">
      <c r="B10" s="22" t="s">
        <v>229</v>
      </c>
      <c r="C10" s="20">
        <v>0.28183051072903709</v>
      </c>
      <c r="D10" s="20">
        <v>0.30391896155652282</v>
      </c>
      <c r="E10" s="20">
        <v>0.32250636011960471</v>
      </c>
      <c r="F10" s="20">
        <v>0.32206322441340129</v>
      </c>
      <c r="G10" s="20">
        <v>0.27417485056899588</v>
      </c>
      <c r="H10" s="20">
        <v>0.23504785884750559</v>
      </c>
      <c r="I10" s="20">
        <v>0.23902488249739351</v>
      </c>
      <c r="K10" s="20">
        <v>0.298242055097655</v>
      </c>
      <c r="L10" s="20">
        <v>0.26695051297793548</v>
      </c>
      <c r="N10" s="20">
        <v>0.28500119794186091</v>
      </c>
      <c r="O10" s="20">
        <v>0.2578916972287319</v>
      </c>
      <c r="P10" s="20">
        <v>0.26371169690776602</v>
      </c>
      <c r="Q10" s="20">
        <v>0.32656826401229749</v>
      </c>
      <c r="R10" s="20">
        <v>0.28472537100598072</v>
      </c>
      <c r="S10" s="20">
        <v>0.24983130955024449</v>
      </c>
      <c r="T10" s="20">
        <v>0.31010013314111001</v>
      </c>
      <c r="U10" s="20">
        <v>0.31047669823187801</v>
      </c>
      <c r="V10" s="20">
        <v>0.2391286323719275</v>
      </c>
      <c r="W10" s="20">
        <v>0.30129798510633837</v>
      </c>
      <c r="X10" s="20">
        <v>0.26545487780220361</v>
      </c>
      <c r="Y10" s="20">
        <v>0.3039077247913119</v>
      </c>
      <c r="AA10" s="20">
        <v>0.28906437802775892</v>
      </c>
      <c r="AB10" s="20">
        <v>0.2839280621089797</v>
      </c>
      <c r="AC10" s="20">
        <v>0.28090472338049471</v>
      </c>
      <c r="AD10" s="20">
        <v>0.27292948422444008</v>
      </c>
      <c r="AF10" s="20">
        <v>0.2773169185153056</v>
      </c>
      <c r="AG10" s="20">
        <v>0.30092290919479969</v>
      </c>
      <c r="AI10" s="20">
        <v>0.30589466273947619</v>
      </c>
      <c r="AJ10" s="20">
        <v>0.32080456755717057</v>
      </c>
      <c r="AK10" s="20">
        <v>0.311276103296656</v>
      </c>
      <c r="AL10" s="20">
        <v>0.24084956649617481</v>
      </c>
      <c r="AM10" s="20">
        <v>0.3021694638367976</v>
      </c>
      <c r="AN10" s="20">
        <v>0.37075900953095198</v>
      </c>
      <c r="AO10" s="20">
        <v>0.18079066182367501</v>
      </c>
      <c r="AP10" s="20">
        <v>0.19613870539869679</v>
      </c>
      <c r="AQ10" s="20">
        <v>0.2464654281868302</v>
      </c>
      <c r="AS10" s="20">
        <v>0.28563486617701972</v>
      </c>
      <c r="AT10" s="20">
        <v>0.2099388628537118</v>
      </c>
    </row>
    <row r="11" spans="2:48" ht="32" customHeight="1" x14ac:dyDescent="0.35">
      <c r="B11" s="22" t="s">
        <v>230</v>
      </c>
      <c r="C11" s="20">
        <v>0.1201727567997689</v>
      </c>
      <c r="D11" s="20">
        <v>0.18600525574768129</v>
      </c>
      <c r="E11" s="20">
        <v>0.15264773443392421</v>
      </c>
      <c r="F11" s="20">
        <v>0.12461898372244939</v>
      </c>
      <c r="G11" s="20">
        <v>0.1004706757882986</v>
      </c>
      <c r="H11" s="20">
        <v>8.675259201005299E-2</v>
      </c>
      <c r="I11" s="20">
        <v>8.472614802711384E-2</v>
      </c>
      <c r="K11" s="20">
        <v>0.1441858188252074</v>
      </c>
      <c r="L11" s="20">
        <v>9.7213862530476855E-2</v>
      </c>
      <c r="N11" s="20">
        <v>0.1222870443840752</v>
      </c>
      <c r="O11" s="20">
        <v>8.1569206811162712E-2</v>
      </c>
      <c r="P11" s="20">
        <v>0.1691323278747657</v>
      </c>
      <c r="Q11" s="20">
        <v>0.12615153721071079</v>
      </c>
      <c r="R11" s="20">
        <v>7.8807834850113612E-2</v>
      </c>
      <c r="S11" s="20">
        <v>0.15473386602507999</v>
      </c>
      <c r="T11" s="20">
        <v>0.1160163447161343</v>
      </c>
      <c r="U11" s="20">
        <v>0.1512819269654761</v>
      </c>
      <c r="V11" s="20">
        <v>0.1373438833348869</v>
      </c>
      <c r="W11" s="20">
        <v>9.6874029257671856E-2</v>
      </c>
      <c r="X11" s="20">
        <v>0.1205881720116657</v>
      </c>
      <c r="Y11" s="20">
        <v>9.9577651178442597E-2</v>
      </c>
      <c r="AA11" s="20">
        <v>0.1001952434451978</v>
      </c>
      <c r="AB11" s="20">
        <v>9.7930461645254333E-2</v>
      </c>
      <c r="AC11" s="20">
        <v>0.15058453405022151</v>
      </c>
      <c r="AD11" s="20">
        <v>0.13887108372588591</v>
      </c>
      <c r="AF11" s="20">
        <v>0.1187368963486875</v>
      </c>
      <c r="AG11" s="20">
        <v>0.12599755631061221</v>
      </c>
      <c r="AI11" s="20">
        <v>9.3811860296872288E-2</v>
      </c>
      <c r="AJ11" s="20">
        <v>0.1102595109145527</v>
      </c>
      <c r="AK11" s="20">
        <v>0.14825123420455899</v>
      </c>
      <c r="AL11" s="20">
        <v>0.159312832706204</v>
      </c>
      <c r="AM11" s="20">
        <v>0.1031133840949529</v>
      </c>
      <c r="AN11" s="20">
        <v>0.10761527419895239</v>
      </c>
      <c r="AO11" s="20">
        <v>0.154859745771422</v>
      </c>
      <c r="AP11" s="20">
        <v>0.13510380277396819</v>
      </c>
      <c r="AQ11" s="20">
        <v>0.129977766476402</v>
      </c>
      <c r="AS11" s="20">
        <v>0.1154983815026987</v>
      </c>
      <c r="AT11" s="20">
        <v>0.20850533967456131</v>
      </c>
    </row>
    <row r="12" spans="2:48" ht="19" customHeight="1" x14ac:dyDescent="0.35">
      <c r="B12" s="22" t="s">
        <v>231</v>
      </c>
      <c r="C12" s="20">
        <v>3.5141490958290229E-2</v>
      </c>
      <c r="D12" s="20">
        <v>5.8501394050477357E-2</v>
      </c>
      <c r="E12" s="20">
        <v>7.6446639704641051E-2</v>
      </c>
      <c r="F12" s="20">
        <v>2.6912463617263561E-2</v>
      </c>
      <c r="G12" s="20">
        <v>2.5682769509176809E-2</v>
      </c>
      <c r="H12" s="20">
        <v>1.7356516695450821E-2</v>
      </c>
      <c r="I12" s="20">
        <v>1.2378709086630701E-2</v>
      </c>
      <c r="K12" s="20">
        <v>3.5133663062645128E-2</v>
      </c>
      <c r="L12" s="20">
        <v>3.5291862322710151E-2</v>
      </c>
      <c r="N12" s="20">
        <v>3.5066268850572339E-2</v>
      </c>
      <c r="O12" s="20">
        <v>9.92670199136126E-2</v>
      </c>
      <c r="P12" s="20">
        <v>2.3779881984797139E-2</v>
      </c>
      <c r="Q12" s="20">
        <v>6.4685638504480086E-2</v>
      </c>
      <c r="R12" s="20">
        <v>2.1461510222752601E-2</v>
      </c>
      <c r="S12" s="20">
        <v>2.9265967520482841E-2</v>
      </c>
      <c r="T12" s="20">
        <v>1.9851087689403711E-2</v>
      </c>
      <c r="U12" s="20">
        <v>4.8224695928619991E-2</v>
      </c>
      <c r="V12" s="20">
        <v>5.0340794627788663E-2</v>
      </c>
      <c r="W12" s="20">
        <v>2.232066512224699E-2</v>
      </c>
      <c r="X12" s="20">
        <v>2.2478133896502848E-2</v>
      </c>
      <c r="Y12" s="20">
        <v>3.4171763196318379E-2</v>
      </c>
      <c r="AA12" s="20">
        <v>3.7603775642405551E-2</v>
      </c>
      <c r="AB12" s="20">
        <v>3.1248654824050971E-2</v>
      </c>
      <c r="AC12" s="20">
        <v>2.2650922127286269E-2</v>
      </c>
      <c r="AD12" s="20">
        <v>4.7027285796771671E-2</v>
      </c>
      <c r="AF12" s="20">
        <v>2.9493529315393278E-2</v>
      </c>
      <c r="AG12" s="20">
        <v>5.7797573648495408E-2</v>
      </c>
      <c r="AI12" s="20">
        <v>2.9279902271067042E-3</v>
      </c>
      <c r="AJ12" s="20">
        <v>3.0894514937389268E-2</v>
      </c>
      <c r="AK12" s="20">
        <v>2.095518910674863E-2</v>
      </c>
      <c r="AL12" s="20">
        <v>3.9177073549500598E-2</v>
      </c>
      <c r="AM12" s="20">
        <v>3.4631584675352663E-2</v>
      </c>
      <c r="AN12" s="20">
        <v>3.2283418159351707E-2</v>
      </c>
      <c r="AO12" s="20">
        <v>5.0251518957620443E-2</v>
      </c>
      <c r="AP12" s="20">
        <v>3.2088171102875179E-2</v>
      </c>
      <c r="AQ12" s="20">
        <v>0.1174432753910107</v>
      </c>
      <c r="AS12" s="20">
        <v>3.2654071664089623E-2</v>
      </c>
      <c r="AT12" s="20">
        <v>8.2146739143443726E-2</v>
      </c>
    </row>
    <row r="13" spans="2:48" ht="19" customHeight="1" x14ac:dyDescent="0.35">
      <c r="B13" s="22" t="s">
        <v>232</v>
      </c>
      <c r="C13" s="20">
        <v>1.2606340232430031E-2</v>
      </c>
      <c r="D13" s="20">
        <v>2.7670839723938589E-2</v>
      </c>
      <c r="E13" s="20">
        <v>1.8379271701208202E-2</v>
      </c>
      <c r="F13" s="20">
        <v>1.3599750608347569E-2</v>
      </c>
      <c r="G13" s="20">
        <v>7.8220332465333761E-3</v>
      </c>
      <c r="H13" s="20">
        <v>6.7316996547628514E-3</v>
      </c>
      <c r="I13" s="20">
        <v>4.8929816190561156E-3</v>
      </c>
      <c r="K13" s="20">
        <v>1.539476834926738E-2</v>
      </c>
      <c r="L13" s="20">
        <v>9.9348473918972648E-3</v>
      </c>
      <c r="N13" s="20">
        <v>1.5372541928810129E-2</v>
      </c>
      <c r="O13" s="20">
        <v>1.557548439329094E-2</v>
      </c>
      <c r="P13" s="20">
        <v>0</v>
      </c>
      <c r="Q13" s="20">
        <v>0</v>
      </c>
      <c r="R13" s="20">
        <v>8.3973276498512193E-3</v>
      </c>
      <c r="S13" s="20">
        <v>1.535049283200228E-2</v>
      </c>
      <c r="T13" s="20">
        <v>0</v>
      </c>
      <c r="U13" s="20">
        <v>2.0332924775963459E-2</v>
      </c>
      <c r="V13" s="20">
        <v>1.9896916978232159E-2</v>
      </c>
      <c r="W13" s="20">
        <v>1.7303517064367009E-2</v>
      </c>
      <c r="X13" s="20">
        <v>1.094278425088153E-2</v>
      </c>
      <c r="Y13" s="20">
        <v>9.6054066338222416E-3</v>
      </c>
      <c r="AA13" s="20">
        <v>6.8294267997464986E-3</v>
      </c>
      <c r="AB13" s="20">
        <v>1.33564480394078E-2</v>
      </c>
      <c r="AC13" s="20">
        <v>9.9931119644559984E-3</v>
      </c>
      <c r="AD13" s="20">
        <v>2.0443000650538619E-2</v>
      </c>
      <c r="AF13" s="20">
        <v>1.2037015279033321E-2</v>
      </c>
      <c r="AG13" s="20">
        <v>1.507519294466308E-2</v>
      </c>
      <c r="AI13" s="20">
        <v>1.979430991642064E-2</v>
      </c>
      <c r="AJ13" s="20">
        <v>1.341702629968187E-2</v>
      </c>
      <c r="AK13" s="20">
        <v>7.0281089068635807E-3</v>
      </c>
      <c r="AL13" s="20">
        <v>4.8345302582787422E-3</v>
      </c>
      <c r="AM13" s="20">
        <v>1.482459356558353E-2</v>
      </c>
      <c r="AN13" s="20">
        <v>1.6901392622592552E-2</v>
      </c>
      <c r="AO13" s="20">
        <v>6.0229460338404326E-3</v>
      </c>
      <c r="AP13" s="20">
        <v>9.982450459859106E-3</v>
      </c>
      <c r="AQ13" s="20">
        <v>1.2982977796905481E-2</v>
      </c>
      <c r="AS13" s="20">
        <v>1.1042264095216799E-2</v>
      </c>
      <c r="AT13" s="20">
        <v>4.2162992454914248E-2</v>
      </c>
    </row>
    <row r="14" spans="2:48" ht="19" customHeight="1" x14ac:dyDescent="0.35">
      <c r="B14" s="22" t="s">
        <v>197</v>
      </c>
      <c r="C14" s="20">
        <v>2.5015655294723479E-2</v>
      </c>
      <c r="D14" s="20">
        <v>4.1693019158793532E-2</v>
      </c>
      <c r="E14" s="20">
        <v>0</v>
      </c>
      <c r="F14" s="20">
        <v>2.7348680765242231E-2</v>
      </c>
      <c r="G14" s="20">
        <v>2.2136076646405031E-2</v>
      </c>
      <c r="H14" s="20">
        <v>1.39460741723218E-2</v>
      </c>
      <c r="I14" s="20">
        <v>4.2017997125434248E-2</v>
      </c>
      <c r="K14" s="20">
        <v>2.2686791535516879E-2</v>
      </c>
      <c r="L14" s="20">
        <v>2.6476233128219989E-2</v>
      </c>
      <c r="N14" s="20">
        <v>2.345088894670113E-2</v>
      </c>
      <c r="O14" s="20">
        <v>6.1596791196630772E-2</v>
      </c>
      <c r="P14" s="20">
        <v>0</v>
      </c>
      <c r="Q14" s="20">
        <v>3.4034114886067772E-2</v>
      </c>
      <c r="R14" s="20">
        <v>2.1399448770687821E-2</v>
      </c>
      <c r="S14" s="20">
        <v>4.976586794209982E-2</v>
      </c>
      <c r="T14" s="20">
        <v>4.8231966207690602E-2</v>
      </c>
      <c r="U14" s="20">
        <v>1.6063412376495591E-2</v>
      </c>
      <c r="V14" s="20">
        <v>2.7101161325299439E-2</v>
      </c>
      <c r="W14" s="20">
        <v>2.224790777108759E-2</v>
      </c>
      <c r="X14" s="20">
        <v>1.1154331500809521E-2</v>
      </c>
      <c r="Y14" s="20">
        <v>1.0587049817991259E-2</v>
      </c>
      <c r="AA14" s="20">
        <v>1.8769360422152381E-2</v>
      </c>
      <c r="AB14" s="20">
        <v>1.4576584542409361E-2</v>
      </c>
      <c r="AC14" s="20">
        <v>2.8691819462755948E-2</v>
      </c>
      <c r="AD14" s="20">
        <v>3.9541789880579277E-2</v>
      </c>
      <c r="AF14" s="20">
        <v>2.630593287042211E-2</v>
      </c>
      <c r="AG14" s="20">
        <v>1.780553563201194E-2</v>
      </c>
      <c r="AI14" s="20">
        <v>1.075802609730693E-2</v>
      </c>
      <c r="AJ14" s="20">
        <v>2.5743064318624592E-2</v>
      </c>
      <c r="AK14" s="20">
        <v>2.2058870044725901E-2</v>
      </c>
      <c r="AL14" s="20">
        <v>9.3207618960002465E-3</v>
      </c>
      <c r="AM14" s="20">
        <v>8.5500681998481962E-3</v>
      </c>
      <c r="AN14" s="20">
        <v>0</v>
      </c>
      <c r="AO14" s="20">
        <v>4.4965062922540329E-2</v>
      </c>
      <c r="AP14" s="20">
        <v>9.9897652937818923E-2</v>
      </c>
      <c r="AQ14" s="20">
        <v>2.151158643287648E-2</v>
      </c>
      <c r="AS14" s="20">
        <v>1.7622465456999439E-2</v>
      </c>
      <c r="AT14" s="20">
        <v>0.16472620751742659</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228</v>
      </c>
      <c r="C9" s="20">
        <v>0.65028963289000619</v>
      </c>
      <c r="D9" s="20">
        <v>0.45122625389645488</v>
      </c>
      <c r="E9" s="20">
        <v>0.56072698378188313</v>
      </c>
      <c r="F9" s="20">
        <v>0.60580867843393427</v>
      </c>
      <c r="G9" s="20">
        <v>0.71378924166775148</v>
      </c>
      <c r="H9" s="20">
        <v>0.79549848093734588</v>
      </c>
      <c r="I9" s="20">
        <v>0.74292087785939265</v>
      </c>
      <c r="K9" s="20">
        <v>0.60774343183922286</v>
      </c>
      <c r="L9" s="20">
        <v>0.6934374577585648</v>
      </c>
      <c r="N9" s="20">
        <v>0.69763567747116806</v>
      </c>
      <c r="O9" s="20">
        <v>0.63230258223355462</v>
      </c>
      <c r="P9" s="20">
        <v>0.72032007092662176</v>
      </c>
      <c r="Q9" s="20">
        <v>0.60268992370887975</v>
      </c>
      <c r="R9" s="20">
        <v>0.6865885489965623</v>
      </c>
      <c r="S9" s="20">
        <v>0.6410827633750491</v>
      </c>
      <c r="T9" s="20">
        <v>0.59826474127674989</v>
      </c>
      <c r="U9" s="20">
        <v>0.62040415078459776</v>
      </c>
      <c r="V9" s="20">
        <v>0.57521518975399399</v>
      </c>
      <c r="W9" s="20">
        <v>0.67722271732162387</v>
      </c>
      <c r="X9" s="20">
        <v>0.70091088033109272</v>
      </c>
      <c r="Y9" s="20">
        <v>0.65822124712194641</v>
      </c>
      <c r="AA9" s="20">
        <v>0.66479872224839187</v>
      </c>
      <c r="AB9" s="20">
        <v>0.70613792974556178</v>
      </c>
      <c r="AC9" s="20">
        <v>0.61925013293798481</v>
      </c>
      <c r="AD9" s="20">
        <v>0.6046859671885586</v>
      </c>
      <c r="AF9" s="20">
        <v>0.67167413442316692</v>
      </c>
      <c r="AG9" s="20">
        <v>0.56903487635584327</v>
      </c>
      <c r="AI9" s="20">
        <v>0.64527313359991223</v>
      </c>
      <c r="AJ9" s="20">
        <v>0.66454804545003077</v>
      </c>
      <c r="AK9" s="20">
        <v>0.6272127916216208</v>
      </c>
      <c r="AL9" s="20">
        <v>0.60356578855720677</v>
      </c>
      <c r="AM9" s="20">
        <v>0.68447083090618011</v>
      </c>
      <c r="AN9" s="20">
        <v>0.7352796544750031</v>
      </c>
      <c r="AO9" s="20">
        <v>0.61105687873431169</v>
      </c>
      <c r="AP9" s="20">
        <v>0.65158979301619202</v>
      </c>
      <c r="AQ9" s="20">
        <v>0.59356229395084981</v>
      </c>
      <c r="AS9" s="20">
        <v>0.66651409235955283</v>
      </c>
      <c r="AT9" s="20">
        <v>0.3436928537245168</v>
      </c>
    </row>
    <row r="10" spans="2:48" ht="19" customHeight="1" x14ac:dyDescent="0.35">
      <c r="B10" s="22" t="s">
        <v>229</v>
      </c>
      <c r="C10" s="20">
        <v>0.2054095940080494</v>
      </c>
      <c r="D10" s="20">
        <v>0.29319596254539421</v>
      </c>
      <c r="E10" s="20">
        <v>0.2521276457360685</v>
      </c>
      <c r="F10" s="20">
        <v>0.23181035615915929</v>
      </c>
      <c r="G10" s="20">
        <v>0.18001208441927141</v>
      </c>
      <c r="H10" s="20">
        <v>0.12799116754347739</v>
      </c>
      <c r="I10" s="20">
        <v>0.1600562864258975</v>
      </c>
      <c r="K10" s="20">
        <v>0.23016174357174621</v>
      </c>
      <c r="L10" s="20">
        <v>0.18108038067332499</v>
      </c>
      <c r="N10" s="20">
        <v>0.18032563813411251</v>
      </c>
      <c r="O10" s="20">
        <v>0.1763383789687743</v>
      </c>
      <c r="P10" s="20">
        <v>0.1511681407532155</v>
      </c>
      <c r="Q10" s="20">
        <v>0.24242458454916549</v>
      </c>
      <c r="R10" s="20">
        <v>0.19571613366613869</v>
      </c>
      <c r="S10" s="20">
        <v>0.18812471346954879</v>
      </c>
      <c r="T10" s="20">
        <v>0.24547796177815681</v>
      </c>
      <c r="U10" s="20">
        <v>0.24053280933344229</v>
      </c>
      <c r="V10" s="20">
        <v>0.24311382115525171</v>
      </c>
      <c r="W10" s="20">
        <v>0.1926633145857248</v>
      </c>
      <c r="X10" s="20">
        <v>0.1604624689297012</v>
      </c>
      <c r="Y10" s="20">
        <v>0.2144695043513665</v>
      </c>
      <c r="AA10" s="20">
        <v>0.22360446925438671</v>
      </c>
      <c r="AB10" s="20">
        <v>0.18174330853067491</v>
      </c>
      <c r="AC10" s="20">
        <v>0.209427317410152</v>
      </c>
      <c r="AD10" s="20">
        <v>0.20592396834032889</v>
      </c>
      <c r="AF10" s="20">
        <v>0.19599188408047419</v>
      </c>
      <c r="AG10" s="20">
        <v>0.24200558667489749</v>
      </c>
      <c r="AI10" s="20">
        <v>0.23118975237887121</v>
      </c>
      <c r="AJ10" s="20">
        <v>0.2203593658190206</v>
      </c>
      <c r="AK10" s="20">
        <v>0.21078426143953299</v>
      </c>
      <c r="AL10" s="20">
        <v>0.25361721291969519</v>
      </c>
      <c r="AM10" s="20">
        <v>0.20495680106764599</v>
      </c>
      <c r="AN10" s="20">
        <v>0.1481556167722976</v>
      </c>
      <c r="AO10" s="20">
        <v>0.15880099983133661</v>
      </c>
      <c r="AP10" s="20">
        <v>0.1512725465204558</v>
      </c>
      <c r="AQ10" s="20">
        <v>0.1744935132860041</v>
      </c>
      <c r="AS10" s="20">
        <v>0.20601005789106491</v>
      </c>
      <c r="AT10" s="20">
        <v>0.1940625107426055</v>
      </c>
    </row>
    <row r="11" spans="2:48" ht="32" customHeight="1" x14ac:dyDescent="0.35">
      <c r="B11" s="22" t="s">
        <v>230</v>
      </c>
      <c r="C11" s="20">
        <v>8.5164020783185079E-2</v>
      </c>
      <c r="D11" s="20">
        <v>0.143555408109031</v>
      </c>
      <c r="E11" s="20">
        <v>0.10508200224941849</v>
      </c>
      <c r="F11" s="20">
        <v>9.567629062611295E-2</v>
      </c>
      <c r="G11" s="20">
        <v>7.1440662205704789E-2</v>
      </c>
      <c r="H11" s="20">
        <v>4.8747399859078847E-2</v>
      </c>
      <c r="I11" s="20">
        <v>5.7086583824483048E-2</v>
      </c>
      <c r="K11" s="20">
        <v>9.6600811763343217E-2</v>
      </c>
      <c r="L11" s="20">
        <v>7.4342736088259032E-2</v>
      </c>
      <c r="N11" s="20">
        <v>6.824060156934221E-2</v>
      </c>
      <c r="O11" s="20">
        <v>5.5669787999919611E-2</v>
      </c>
      <c r="P11" s="20">
        <v>0.11984672553180981</v>
      </c>
      <c r="Q11" s="20">
        <v>8.0167557782067522E-2</v>
      </c>
      <c r="R11" s="20">
        <v>5.491388345312307E-2</v>
      </c>
      <c r="S11" s="20">
        <v>9.005954285377489E-2</v>
      </c>
      <c r="T11" s="20">
        <v>0.1075474821155623</v>
      </c>
      <c r="U11" s="20">
        <v>7.6803076930275854E-2</v>
      </c>
      <c r="V11" s="20">
        <v>0.108298612864907</v>
      </c>
      <c r="W11" s="20">
        <v>8.0617333875318622E-2</v>
      </c>
      <c r="X11" s="20">
        <v>9.116599010064852E-2</v>
      </c>
      <c r="Y11" s="20">
        <v>8.3616262701930386E-2</v>
      </c>
      <c r="AA11" s="20">
        <v>7.3014706359693163E-2</v>
      </c>
      <c r="AB11" s="20">
        <v>7.6330630389810944E-2</v>
      </c>
      <c r="AC11" s="20">
        <v>9.4269227329395577E-2</v>
      </c>
      <c r="AD11" s="20">
        <v>0.1000018567621298</v>
      </c>
      <c r="AF11" s="20">
        <v>8.0704470026894584E-2</v>
      </c>
      <c r="AG11" s="20">
        <v>0.1021637486427934</v>
      </c>
      <c r="AI11" s="20">
        <v>9.032963270387849E-2</v>
      </c>
      <c r="AJ11" s="20">
        <v>5.9498967413465872E-2</v>
      </c>
      <c r="AK11" s="20">
        <v>0.1093940415172253</v>
      </c>
      <c r="AL11" s="20">
        <v>7.3294686748726731E-2</v>
      </c>
      <c r="AM11" s="20">
        <v>6.6491712766847816E-2</v>
      </c>
      <c r="AN11" s="20">
        <v>0.10035723654940699</v>
      </c>
      <c r="AO11" s="20">
        <v>0.16170887675625889</v>
      </c>
      <c r="AP11" s="20">
        <v>8.2449126148491536E-2</v>
      </c>
      <c r="AQ11" s="20">
        <v>0.12819830327920481</v>
      </c>
      <c r="AS11" s="20">
        <v>7.9075998168096906E-2</v>
      </c>
      <c r="AT11" s="20">
        <v>0.20021057310600729</v>
      </c>
    </row>
    <row r="12" spans="2:48" ht="19" customHeight="1" x14ac:dyDescent="0.35">
      <c r="B12" s="22" t="s">
        <v>231</v>
      </c>
      <c r="C12" s="20">
        <v>2.5522239305385799E-2</v>
      </c>
      <c r="D12" s="20">
        <v>4.728793405604502E-2</v>
      </c>
      <c r="E12" s="20">
        <v>6.1803941567603077E-2</v>
      </c>
      <c r="F12" s="20">
        <v>3.0880544770368799E-2</v>
      </c>
      <c r="G12" s="20">
        <v>1.2987233672690651E-2</v>
      </c>
      <c r="H12" s="20">
        <v>6.7574137971908857E-3</v>
      </c>
      <c r="I12" s="20">
        <v>0</v>
      </c>
      <c r="K12" s="20">
        <v>2.9478413280012279E-2</v>
      </c>
      <c r="L12" s="20">
        <v>2.1762987246631178E-2</v>
      </c>
      <c r="N12" s="20">
        <v>2.5661878214328141E-2</v>
      </c>
      <c r="O12" s="20">
        <v>2.914348576427515E-2</v>
      </c>
      <c r="P12" s="20">
        <v>8.6650627883528963E-3</v>
      </c>
      <c r="Q12" s="20">
        <v>4.3712578786875039E-2</v>
      </c>
      <c r="R12" s="20">
        <v>3.1590915139068018E-2</v>
      </c>
      <c r="S12" s="20">
        <v>3.2277795488856093E-2</v>
      </c>
      <c r="T12" s="20">
        <v>7.0052571171096284E-3</v>
      </c>
      <c r="U12" s="20">
        <v>3.7183671364671503E-2</v>
      </c>
      <c r="V12" s="20">
        <v>2.3703623507604889E-2</v>
      </c>
      <c r="W12" s="20">
        <v>1.6614043514453031E-2</v>
      </c>
      <c r="X12" s="20">
        <v>2.272427447714212E-2</v>
      </c>
      <c r="Y12" s="20">
        <v>3.3034164235980511E-2</v>
      </c>
      <c r="AA12" s="20">
        <v>2.0158360398904691E-2</v>
      </c>
      <c r="AB12" s="20">
        <v>1.4611288653058959E-2</v>
      </c>
      <c r="AC12" s="20">
        <v>3.9836770668601792E-2</v>
      </c>
      <c r="AD12" s="20">
        <v>2.9396344533774439E-2</v>
      </c>
      <c r="AF12" s="20">
        <v>2.005688269601643E-2</v>
      </c>
      <c r="AG12" s="20">
        <v>4.7272609161488191E-2</v>
      </c>
      <c r="AI12" s="20">
        <v>6.4406197123407054E-3</v>
      </c>
      <c r="AJ12" s="20">
        <v>2.402622439064293E-2</v>
      </c>
      <c r="AK12" s="20">
        <v>1.6678406335288901E-2</v>
      </c>
      <c r="AL12" s="20">
        <v>5.4820496541593773E-2</v>
      </c>
      <c r="AM12" s="20">
        <v>2.0412662025712441E-2</v>
      </c>
      <c r="AN12" s="20">
        <v>1.6207492203292279E-2</v>
      </c>
      <c r="AO12" s="20">
        <v>2.289646377487509E-2</v>
      </c>
      <c r="AP12" s="20">
        <v>2.6567172978038799E-2</v>
      </c>
      <c r="AQ12" s="20">
        <v>6.1722337213216162E-2</v>
      </c>
      <c r="AS12" s="20">
        <v>2.362025614003203E-2</v>
      </c>
      <c r="AT12" s="20">
        <v>6.1464386630479137E-2</v>
      </c>
    </row>
    <row r="13" spans="2:48" ht="19" customHeight="1" x14ac:dyDescent="0.35">
      <c r="B13" s="22" t="s">
        <v>232</v>
      </c>
      <c r="C13" s="20">
        <v>9.2321594354755152E-3</v>
      </c>
      <c r="D13" s="20">
        <v>2.449682740388576E-2</v>
      </c>
      <c r="E13" s="20">
        <v>1.5234534534113929E-2</v>
      </c>
      <c r="F13" s="20">
        <v>1.093337139857057E-2</v>
      </c>
      <c r="G13" s="20">
        <v>2.471901439982735E-3</v>
      </c>
      <c r="H13" s="20">
        <v>6.6768761616878307E-3</v>
      </c>
      <c r="I13" s="20">
        <v>0</v>
      </c>
      <c r="K13" s="20">
        <v>1.161035855218406E-2</v>
      </c>
      <c r="L13" s="20">
        <v>6.9475205525699954E-3</v>
      </c>
      <c r="N13" s="20">
        <v>9.8832355573543178E-3</v>
      </c>
      <c r="O13" s="20">
        <v>4.4634285038817237E-2</v>
      </c>
      <c r="P13" s="20">
        <v>0</v>
      </c>
      <c r="Q13" s="20">
        <v>9.1335941500119595E-3</v>
      </c>
      <c r="R13" s="20">
        <v>8.8805898166614723E-3</v>
      </c>
      <c r="S13" s="20">
        <v>1.6121086820215531E-2</v>
      </c>
      <c r="T13" s="20">
        <v>6.7176505890906863E-3</v>
      </c>
      <c r="U13" s="20">
        <v>1.429655854015327E-2</v>
      </c>
      <c r="V13" s="20">
        <v>1.584619768331982E-2</v>
      </c>
      <c r="W13" s="20">
        <v>3.0901408625721369E-3</v>
      </c>
      <c r="X13" s="20">
        <v>0</v>
      </c>
      <c r="Y13" s="20">
        <v>0</v>
      </c>
      <c r="AA13" s="20">
        <v>6.2166287132953014E-3</v>
      </c>
      <c r="AB13" s="20">
        <v>5.1440892737554733E-3</v>
      </c>
      <c r="AC13" s="20">
        <v>9.9852941862461943E-3</v>
      </c>
      <c r="AD13" s="20">
        <v>1.6136019649139459E-2</v>
      </c>
      <c r="AF13" s="20">
        <v>7.2690655323078513E-3</v>
      </c>
      <c r="AG13" s="20">
        <v>1.7045969192580512E-2</v>
      </c>
      <c r="AI13" s="20">
        <v>9.8138787267170215E-3</v>
      </c>
      <c r="AJ13" s="20">
        <v>5.9799059399771506E-3</v>
      </c>
      <c r="AK13" s="20">
        <v>6.6171102056818932E-3</v>
      </c>
      <c r="AL13" s="20">
        <v>8.6328034381023041E-3</v>
      </c>
      <c r="AM13" s="20">
        <v>1.0133684095944531E-2</v>
      </c>
      <c r="AN13" s="20">
        <v>0</v>
      </c>
      <c r="AO13" s="20">
        <v>1.7059752162719939E-2</v>
      </c>
      <c r="AP13" s="20">
        <v>1.0163148983863781E-2</v>
      </c>
      <c r="AQ13" s="20">
        <v>1.357007462815546E-2</v>
      </c>
      <c r="AS13" s="20">
        <v>7.4024804324618384E-3</v>
      </c>
      <c r="AT13" s="20">
        <v>4.3807960884125911E-2</v>
      </c>
    </row>
    <row r="14" spans="2:48" ht="19" customHeight="1" x14ac:dyDescent="0.35">
      <c r="B14" s="22" t="s">
        <v>197</v>
      </c>
      <c r="C14" s="20">
        <v>2.4382353577897909E-2</v>
      </c>
      <c r="D14" s="20">
        <v>4.0237613989189153E-2</v>
      </c>
      <c r="E14" s="20">
        <v>5.0248921309128964E-3</v>
      </c>
      <c r="F14" s="20">
        <v>2.4890758611854021E-2</v>
      </c>
      <c r="G14" s="20">
        <v>1.9298876594598991E-2</v>
      </c>
      <c r="H14" s="20">
        <v>1.4328661701219251E-2</v>
      </c>
      <c r="I14" s="20">
        <v>3.9936251890226787E-2</v>
      </c>
      <c r="K14" s="20">
        <v>2.4405240993491312E-2</v>
      </c>
      <c r="L14" s="20">
        <v>2.242891768064979E-2</v>
      </c>
      <c r="N14" s="20">
        <v>1.8252969053694699E-2</v>
      </c>
      <c r="O14" s="20">
        <v>6.1911479994658979E-2</v>
      </c>
      <c r="P14" s="20">
        <v>0</v>
      </c>
      <c r="Q14" s="20">
        <v>2.187176102300031E-2</v>
      </c>
      <c r="R14" s="20">
        <v>2.2309928928446271E-2</v>
      </c>
      <c r="S14" s="20">
        <v>3.2334097992555703E-2</v>
      </c>
      <c r="T14" s="20">
        <v>3.4986907123330899E-2</v>
      </c>
      <c r="U14" s="20">
        <v>1.077973304685933E-2</v>
      </c>
      <c r="V14" s="20">
        <v>3.3822555034922527E-2</v>
      </c>
      <c r="W14" s="20">
        <v>2.9792449840307489E-2</v>
      </c>
      <c r="X14" s="20">
        <v>2.4736386161415311E-2</v>
      </c>
      <c r="Y14" s="20">
        <v>1.0658821588776001E-2</v>
      </c>
      <c r="AA14" s="20">
        <v>1.220711302532838E-2</v>
      </c>
      <c r="AB14" s="20">
        <v>1.603275340713789E-2</v>
      </c>
      <c r="AC14" s="20">
        <v>2.7231257467619601E-2</v>
      </c>
      <c r="AD14" s="20">
        <v>4.3855843526068687E-2</v>
      </c>
      <c r="AF14" s="20">
        <v>2.4303563241140011E-2</v>
      </c>
      <c r="AG14" s="20">
        <v>2.2477209972397098E-2</v>
      </c>
      <c r="AI14" s="20">
        <v>1.6952982878280481E-2</v>
      </c>
      <c r="AJ14" s="20">
        <v>2.558749098686262E-2</v>
      </c>
      <c r="AK14" s="20">
        <v>2.9313388880650021E-2</v>
      </c>
      <c r="AL14" s="20">
        <v>6.0690117946751634E-3</v>
      </c>
      <c r="AM14" s="20">
        <v>1.353430913766906E-2</v>
      </c>
      <c r="AN14" s="20">
        <v>0</v>
      </c>
      <c r="AO14" s="20">
        <v>2.847702874049797E-2</v>
      </c>
      <c r="AP14" s="20">
        <v>7.7958212352957967E-2</v>
      </c>
      <c r="AQ14" s="20">
        <v>2.8453477642569579E-2</v>
      </c>
      <c r="AS14" s="20">
        <v>1.7377115008791449E-2</v>
      </c>
      <c r="AT14" s="20">
        <v>0.15676171491226509</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239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228</v>
      </c>
      <c r="C9" s="20">
        <v>0.30536888377311688</v>
      </c>
      <c r="D9" s="20">
        <v>0.24886197850297551</v>
      </c>
      <c r="E9" s="20">
        <v>0.36913149674036672</v>
      </c>
      <c r="F9" s="20">
        <v>0.3735078068409492</v>
      </c>
      <c r="G9" s="20">
        <v>0.36972787575669391</v>
      </c>
      <c r="H9" s="20">
        <v>0.30165287790892431</v>
      </c>
      <c r="I9" s="20">
        <v>0.18638176054625799</v>
      </c>
      <c r="K9" s="20">
        <v>0.28807944858090823</v>
      </c>
      <c r="L9" s="20">
        <v>0.32349100131523489</v>
      </c>
      <c r="N9" s="20">
        <v>0.33551943605868401</v>
      </c>
      <c r="O9" s="20">
        <v>0.25032172695996208</v>
      </c>
      <c r="P9" s="20">
        <v>0.30497021626494131</v>
      </c>
      <c r="Q9" s="20">
        <v>0.30620592430883747</v>
      </c>
      <c r="R9" s="20">
        <v>0.3349195227253482</v>
      </c>
      <c r="S9" s="20">
        <v>0.31788849037643818</v>
      </c>
      <c r="T9" s="20">
        <v>0.31790128043341831</v>
      </c>
      <c r="U9" s="20">
        <v>0.29091322409147008</v>
      </c>
      <c r="V9" s="20">
        <v>0.3157342365188493</v>
      </c>
      <c r="W9" s="20">
        <v>0.27827005265223892</v>
      </c>
      <c r="X9" s="20">
        <v>0.26549485996344407</v>
      </c>
      <c r="Y9" s="20">
        <v>0.30916829452078448</v>
      </c>
      <c r="AA9" s="20">
        <v>0.28435751186374347</v>
      </c>
      <c r="AB9" s="20">
        <v>0.28604027804370691</v>
      </c>
      <c r="AC9" s="20">
        <v>0.32313850591154952</v>
      </c>
      <c r="AD9" s="20">
        <v>0.33368157566154039</v>
      </c>
      <c r="AF9" s="20">
        <v>0.29532743152672658</v>
      </c>
      <c r="AG9" s="20">
        <v>0.34612592463961289</v>
      </c>
      <c r="AI9" s="20">
        <v>0.31081742362452103</v>
      </c>
      <c r="AJ9" s="20">
        <v>0.33203225758844518</v>
      </c>
      <c r="AK9" s="20">
        <v>0.2125275940202758</v>
      </c>
      <c r="AL9" s="20">
        <v>0.28836871538079561</v>
      </c>
      <c r="AM9" s="20">
        <v>0.31715562681996839</v>
      </c>
      <c r="AN9" s="20">
        <v>0.38181744996523592</v>
      </c>
      <c r="AO9" s="20">
        <v>0.32100662013950459</v>
      </c>
      <c r="AP9" s="20">
        <v>0.28208233240404479</v>
      </c>
      <c r="AQ9" s="20">
        <v>0.25363640352371608</v>
      </c>
      <c r="AS9" s="20">
        <v>0.3121507967747591</v>
      </c>
      <c r="AT9" s="20">
        <v>0.17720974930167691</v>
      </c>
    </row>
    <row r="10" spans="2:48" ht="19" customHeight="1" x14ac:dyDescent="0.35">
      <c r="B10" s="22" t="s">
        <v>229</v>
      </c>
      <c r="C10" s="20">
        <v>0.21351966453147581</v>
      </c>
      <c r="D10" s="20">
        <v>0.25906659347633287</v>
      </c>
      <c r="E10" s="20">
        <v>0.309594977676245</v>
      </c>
      <c r="F10" s="20">
        <v>0.26101316981267342</v>
      </c>
      <c r="G10" s="20">
        <v>0.2268556675314822</v>
      </c>
      <c r="H10" s="20">
        <v>0.1658694081816218</v>
      </c>
      <c r="I10" s="20">
        <v>8.7876405241186728E-2</v>
      </c>
      <c r="K10" s="20">
        <v>0.2148807988340764</v>
      </c>
      <c r="L10" s="20">
        <v>0.21305783277828921</v>
      </c>
      <c r="N10" s="20">
        <v>0.1798196148876389</v>
      </c>
      <c r="O10" s="20">
        <v>0.29612927573027592</v>
      </c>
      <c r="P10" s="20">
        <v>0.16685590179994869</v>
      </c>
      <c r="Q10" s="20">
        <v>0.21902543639913921</v>
      </c>
      <c r="R10" s="20">
        <v>0.24240496281355989</v>
      </c>
      <c r="S10" s="20">
        <v>0.16988190900880309</v>
      </c>
      <c r="T10" s="20">
        <v>0.231347828143008</v>
      </c>
      <c r="U10" s="20">
        <v>0.22981053629040099</v>
      </c>
      <c r="V10" s="20">
        <v>0.24468335034092131</v>
      </c>
      <c r="W10" s="20">
        <v>0.18902771408234451</v>
      </c>
      <c r="X10" s="20">
        <v>0.20097136582152031</v>
      </c>
      <c r="Y10" s="20">
        <v>0.21484920886888839</v>
      </c>
      <c r="AA10" s="20">
        <v>0.2280558572456837</v>
      </c>
      <c r="AB10" s="20">
        <v>0.18597534221422229</v>
      </c>
      <c r="AC10" s="20">
        <v>0.24064223679559921</v>
      </c>
      <c r="AD10" s="20">
        <v>0.2040071374924983</v>
      </c>
      <c r="AF10" s="20">
        <v>0.19860384982378931</v>
      </c>
      <c r="AG10" s="20">
        <v>0.26687283963544128</v>
      </c>
      <c r="AI10" s="20">
        <v>0.20892673803544631</v>
      </c>
      <c r="AJ10" s="20">
        <v>0.24264748938886219</v>
      </c>
      <c r="AK10" s="20">
        <v>0.16666034203549271</v>
      </c>
      <c r="AL10" s="20">
        <v>0.26295479746479311</v>
      </c>
      <c r="AM10" s="20">
        <v>0.19971094823494381</v>
      </c>
      <c r="AN10" s="20">
        <v>0.21767339691941701</v>
      </c>
      <c r="AO10" s="20">
        <v>0.21033576332744511</v>
      </c>
      <c r="AP10" s="20">
        <v>0.14952473450170051</v>
      </c>
      <c r="AQ10" s="20">
        <v>0.22671605893074639</v>
      </c>
      <c r="AS10" s="20">
        <v>0.21732773329937971</v>
      </c>
      <c r="AT10" s="20">
        <v>0.14155784532440199</v>
      </c>
    </row>
    <row r="11" spans="2:48" ht="32" customHeight="1" x14ac:dyDescent="0.35">
      <c r="B11" s="22" t="s">
        <v>230</v>
      </c>
      <c r="C11" s="20">
        <v>0.19672631269662241</v>
      </c>
      <c r="D11" s="20">
        <v>0.2360075214430363</v>
      </c>
      <c r="E11" s="20">
        <v>0.16304153556811621</v>
      </c>
      <c r="F11" s="20">
        <v>0.19492761388929039</v>
      </c>
      <c r="G11" s="20">
        <v>0.19118362333802549</v>
      </c>
      <c r="H11" s="20">
        <v>0.2144226550866411</v>
      </c>
      <c r="I11" s="20">
        <v>0.19191401576730641</v>
      </c>
      <c r="K11" s="20">
        <v>0.21309297325989421</v>
      </c>
      <c r="L11" s="20">
        <v>0.18050792783172809</v>
      </c>
      <c r="N11" s="20">
        <v>0.16964154920075711</v>
      </c>
      <c r="O11" s="20">
        <v>0.18472151657034419</v>
      </c>
      <c r="P11" s="20">
        <v>0.28440122888766201</v>
      </c>
      <c r="Q11" s="20">
        <v>0.18274549010127861</v>
      </c>
      <c r="R11" s="20">
        <v>0.15469573086812799</v>
      </c>
      <c r="S11" s="20">
        <v>0.19976141307402709</v>
      </c>
      <c r="T11" s="20">
        <v>0.1700571809819556</v>
      </c>
      <c r="U11" s="20">
        <v>0.24745056360817361</v>
      </c>
      <c r="V11" s="20">
        <v>0.19519151328455581</v>
      </c>
      <c r="W11" s="20">
        <v>0.17538722371482121</v>
      </c>
      <c r="X11" s="20">
        <v>0.1986675316658883</v>
      </c>
      <c r="Y11" s="20">
        <v>0.23567484827204471</v>
      </c>
      <c r="AA11" s="20">
        <v>0.1658987979423755</v>
      </c>
      <c r="AB11" s="20">
        <v>0.2100507370041696</v>
      </c>
      <c r="AC11" s="20">
        <v>0.19766912073150969</v>
      </c>
      <c r="AD11" s="20">
        <v>0.2165852835464149</v>
      </c>
      <c r="AF11" s="20">
        <v>0.19716561852579201</v>
      </c>
      <c r="AG11" s="20">
        <v>0.19681566412236359</v>
      </c>
      <c r="AI11" s="20">
        <v>0.176935820771637</v>
      </c>
      <c r="AJ11" s="20">
        <v>0.17747217581685279</v>
      </c>
      <c r="AK11" s="20">
        <v>0.24776697303365661</v>
      </c>
      <c r="AL11" s="20">
        <v>0.1949237392722688</v>
      </c>
      <c r="AM11" s="20">
        <v>0.16563045208330479</v>
      </c>
      <c r="AN11" s="20">
        <v>0.2394881191413572</v>
      </c>
      <c r="AO11" s="20">
        <v>0.25328465157873148</v>
      </c>
      <c r="AP11" s="20">
        <v>0.22503112128573469</v>
      </c>
      <c r="AQ11" s="20">
        <v>0.24182762211122741</v>
      </c>
      <c r="AS11" s="20">
        <v>0.1901130176492305</v>
      </c>
      <c r="AT11" s="20">
        <v>0.32169904075620948</v>
      </c>
    </row>
    <row r="12" spans="2:48" ht="19" customHeight="1" x14ac:dyDescent="0.35">
      <c r="B12" s="22" t="s">
        <v>231</v>
      </c>
      <c r="C12" s="20">
        <v>8.2386781974251116E-2</v>
      </c>
      <c r="D12" s="20">
        <v>0.12605816152651439</v>
      </c>
      <c r="E12" s="20">
        <v>8.3295425513866331E-2</v>
      </c>
      <c r="F12" s="20">
        <v>7.213435292140237E-2</v>
      </c>
      <c r="G12" s="20">
        <v>5.8764448915248492E-2</v>
      </c>
      <c r="H12" s="20">
        <v>8.2400562804171545E-2</v>
      </c>
      <c r="I12" s="20">
        <v>7.9992460249553698E-2</v>
      </c>
      <c r="K12" s="20">
        <v>8.5036505665454384E-2</v>
      </c>
      <c r="L12" s="20">
        <v>8.0134138673004479E-2</v>
      </c>
      <c r="N12" s="20">
        <v>7.4146584964050063E-2</v>
      </c>
      <c r="O12" s="20">
        <v>8.6897189772413883E-2</v>
      </c>
      <c r="P12" s="20">
        <v>6.9603477139326519E-2</v>
      </c>
      <c r="Q12" s="20">
        <v>0.102427419986961</v>
      </c>
      <c r="R12" s="20">
        <v>9.7807447650035864E-2</v>
      </c>
      <c r="S12" s="20">
        <v>7.419557130324124E-2</v>
      </c>
      <c r="T12" s="20">
        <v>7.9988290216613273E-2</v>
      </c>
      <c r="U12" s="20">
        <v>8.7260465485912778E-2</v>
      </c>
      <c r="V12" s="20">
        <v>0.10126395902131111</v>
      </c>
      <c r="W12" s="20">
        <v>7.3597335803040412E-2</v>
      </c>
      <c r="X12" s="20">
        <v>8.7739179521041141E-2</v>
      </c>
      <c r="Y12" s="20">
        <v>5.1383574180825807E-2</v>
      </c>
      <c r="AA12" s="20">
        <v>9.374454078876944E-2</v>
      </c>
      <c r="AB12" s="20">
        <v>9.1253179840849713E-2</v>
      </c>
      <c r="AC12" s="20">
        <v>7.3229259490356954E-2</v>
      </c>
      <c r="AD12" s="20">
        <v>6.6969815142154818E-2</v>
      </c>
      <c r="AF12" s="20">
        <v>8.2958184391792075E-2</v>
      </c>
      <c r="AG12" s="20">
        <v>7.9787934362081842E-2</v>
      </c>
      <c r="AI12" s="20">
        <v>8.7762713182094068E-2</v>
      </c>
      <c r="AJ12" s="20">
        <v>8.1949234285292466E-2</v>
      </c>
      <c r="AK12" s="20">
        <v>8.0500890409766934E-2</v>
      </c>
      <c r="AL12" s="20">
        <v>0.10931423239010429</v>
      </c>
      <c r="AM12" s="20">
        <v>8.4871503823752456E-2</v>
      </c>
      <c r="AN12" s="20">
        <v>5.2294682244121232E-2</v>
      </c>
      <c r="AO12" s="20">
        <v>3.589139468780856E-2</v>
      </c>
      <c r="AP12" s="20">
        <v>7.9762877891657313E-2</v>
      </c>
      <c r="AQ12" s="20">
        <v>9.9230144429625716E-2</v>
      </c>
      <c r="AS12" s="20">
        <v>8.2977177656131579E-2</v>
      </c>
      <c r="AT12" s="20">
        <v>7.1229959471934168E-2</v>
      </c>
    </row>
    <row r="13" spans="2:48" ht="19" customHeight="1" x14ac:dyDescent="0.35">
      <c r="B13" s="22" t="s">
        <v>232</v>
      </c>
      <c r="C13" s="20">
        <v>0.16364134923213369</v>
      </c>
      <c r="D13" s="20">
        <v>9.290952978798335E-2</v>
      </c>
      <c r="E13" s="20">
        <v>6.7453997923328762E-2</v>
      </c>
      <c r="F13" s="20">
        <v>6.5100268362828409E-2</v>
      </c>
      <c r="G13" s="20">
        <v>0.1241221673366812</v>
      </c>
      <c r="H13" s="20">
        <v>0.20993462607025579</v>
      </c>
      <c r="I13" s="20">
        <v>0.36976282231966229</v>
      </c>
      <c r="K13" s="20">
        <v>0.16357634724132611</v>
      </c>
      <c r="L13" s="20">
        <v>0.16337460590703359</v>
      </c>
      <c r="N13" s="20">
        <v>0.2001760563446745</v>
      </c>
      <c r="O13" s="20">
        <v>0.1077883246612735</v>
      </c>
      <c r="P13" s="20">
        <v>0.1643165267417547</v>
      </c>
      <c r="Q13" s="20">
        <v>0.1072617342366098</v>
      </c>
      <c r="R13" s="20">
        <v>0.13817366687989141</v>
      </c>
      <c r="S13" s="20">
        <v>0.1699400876696153</v>
      </c>
      <c r="T13" s="20">
        <v>0.13216558634386061</v>
      </c>
      <c r="U13" s="20">
        <v>0.13378547747718331</v>
      </c>
      <c r="V13" s="20">
        <v>0.1219673680625116</v>
      </c>
      <c r="W13" s="20">
        <v>0.2386144024393142</v>
      </c>
      <c r="X13" s="20">
        <v>0.2129153852676148</v>
      </c>
      <c r="Y13" s="20">
        <v>0.1627387319755037</v>
      </c>
      <c r="AA13" s="20">
        <v>0.20711633489673731</v>
      </c>
      <c r="AB13" s="20">
        <v>0.19366533067733591</v>
      </c>
      <c r="AC13" s="20">
        <v>0.12359770982078409</v>
      </c>
      <c r="AD13" s="20">
        <v>0.118641325013326</v>
      </c>
      <c r="AF13" s="20">
        <v>0.18460282136933229</v>
      </c>
      <c r="AG13" s="20">
        <v>8.5561524777746034E-2</v>
      </c>
      <c r="AI13" s="20">
        <v>0.191088718716553</v>
      </c>
      <c r="AJ13" s="20">
        <v>0.13522641573518529</v>
      </c>
      <c r="AK13" s="20">
        <v>0.24902572233555961</v>
      </c>
      <c r="AL13" s="20">
        <v>0.13398158683399039</v>
      </c>
      <c r="AM13" s="20">
        <v>0.20296515173167251</v>
      </c>
      <c r="AN13" s="20">
        <v>0.1087263517298685</v>
      </c>
      <c r="AO13" s="20">
        <v>0.1087785393448788</v>
      </c>
      <c r="AP13" s="20">
        <v>0.15040438775186191</v>
      </c>
      <c r="AQ13" s="20">
        <v>0.139720133918496</v>
      </c>
      <c r="AS13" s="20">
        <v>0.16593460423970799</v>
      </c>
      <c r="AT13" s="20">
        <v>0.1203052614908349</v>
      </c>
    </row>
    <row r="14" spans="2:48" ht="19" customHeight="1" x14ac:dyDescent="0.35">
      <c r="B14" s="22" t="s">
        <v>197</v>
      </c>
      <c r="C14" s="20">
        <v>3.8357007792400047E-2</v>
      </c>
      <c r="D14" s="20">
        <v>3.7096215263157692E-2</v>
      </c>
      <c r="E14" s="20">
        <v>7.4825665780770328E-3</v>
      </c>
      <c r="F14" s="20">
        <v>3.3316788172855993E-2</v>
      </c>
      <c r="G14" s="20">
        <v>2.934621712186886E-2</v>
      </c>
      <c r="H14" s="20">
        <v>2.5719869948385519E-2</v>
      </c>
      <c r="I14" s="20">
        <v>8.4072535876032833E-2</v>
      </c>
      <c r="K14" s="20">
        <v>3.5333926418340843E-2</v>
      </c>
      <c r="L14" s="20">
        <v>3.9434493494709712E-2</v>
      </c>
      <c r="N14" s="20">
        <v>4.0696758544195348E-2</v>
      </c>
      <c r="O14" s="20">
        <v>7.4141966305730389E-2</v>
      </c>
      <c r="P14" s="20">
        <v>9.8526491663664933E-3</v>
      </c>
      <c r="Q14" s="20">
        <v>8.2333994967174043E-2</v>
      </c>
      <c r="R14" s="20">
        <v>3.1998669063036639E-2</v>
      </c>
      <c r="S14" s="20">
        <v>6.8332528567874973E-2</v>
      </c>
      <c r="T14" s="20">
        <v>6.8539833881144346E-2</v>
      </c>
      <c r="U14" s="20">
        <v>1.077973304685933E-2</v>
      </c>
      <c r="V14" s="20">
        <v>2.115957277185062E-2</v>
      </c>
      <c r="W14" s="20">
        <v>4.5103271308240898E-2</v>
      </c>
      <c r="X14" s="20">
        <v>3.4211677760491332E-2</v>
      </c>
      <c r="Y14" s="20">
        <v>2.618534218195244E-2</v>
      </c>
      <c r="AA14" s="20">
        <v>2.0826957262690491E-2</v>
      </c>
      <c r="AB14" s="20">
        <v>3.301513221971554E-2</v>
      </c>
      <c r="AC14" s="20">
        <v>4.1723167250200699E-2</v>
      </c>
      <c r="AD14" s="20">
        <v>6.0114863144065493E-2</v>
      </c>
      <c r="AF14" s="20">
        <v>4.1342094362567652E-2</v>
      </c>
      <c r="AG14" s="20">
        <v>2.4836112462754169E-2</v>
      </c>
      <c r="AI14" s="20">
        <v>2.446858566974865E-2</v>
      </c>
      <c r="AJ14" s="20">
        <v>3.067242718536187E-2</v>
      </c>
      <c r="AK14" s="20">
        <v>4.3518478165248488E-2</v>
      </c>
      <c r="AL14" s="20">
        <v>1.045692865804785E-2</v>
      </c>
      <c r="AM14" s="20">
        <v>2.9666317306358169E-2</v>
      </c>
      <c r="AN14" s="20">
        <v>0</v>
      </c>
      <c r="AO14" s="20">
        <v>7.0703030921631535E-2</v>
      </c>
      <c r="AP14" s="20">
        <v>0.1131945461650007</v>
      </c>
      <c r="AQ14" s="20">
        <v>3.8869637086188361E-2</v>
      </c>
      <c r="AS14" s="20">
        <v>3.1496670380791139E-2</v>
      </c>
      <c r="AT14" s="20">
        <v>0.16799814365494231</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228</v>
      </c>
      <c r="C9" s="20">
        <v>0.42891018058132119</v>
      </c>
      <c r="D9" s="20">
        <v>0.38784930964631681</v>
      </c>
      <c r="E9" s="20">
        <v>0.43908146207515703</v>
      </c>
      <c r="F9" s="20">
        <v>0.4451427011994738</v>
      </c>
      <c r="G9" s="20">
        <v>0.43491388233256539</v>
      </c>
      <c r="H9" s="20">
        <v>0.43509524070868538</v>
      </c>
      <c r="I9" s="20">
        <v>0.42584660317346418</v>
      </c>
      <c r="K9" s="20">
        <v>0.40357707199024562</v>
      </c>
      <c r="L9" s="20">
        <v>0.45323642551617721</v>
      </c>
      <c r="N9" s="20">
        <v>0.39378191583787792</v>
      </c>
      <c r="O9" s="20">
        <v>0.2807937910861385</v>
      </c>
      <c r="P9" s="20">
        <v>0.40433218431281293</v>
      </c>
      <c r="Q9" s="20">
        <v>0.33180870073866731</v>
      </c>
      <c r="R9" s="20">
        <v>0.46398156714264871</v>
      </c>
      <c r="S9" s="20">
        <v>0.43831195969232722</v>
      </c>
      <c r="T9" s="20">
        <v>0.45054587039390948</v>
      </c>
      <c r="U9" s="20">
        <v>0.45070369737045041</v>
      </c>
      <c r="V9" s="20">
        <v>0.42198639576778108</v>
      </c>
      <c r="W9" s="20">
        <v>0.4372485902115324</v>
      </c>
      <c r="X9" s="20">
        <v>0.45635464084612909</v>
      </c>
      <c r="Y9" s="20">
        <v>0.45423521163558589</v>
      </c>
      <c r="AA9" s="20">
        <v>0.4465987647989938</v>
      </c>
      <c r="AB9" s="20">
        <v>0.39839733290493801</v>
      </c>
      <c r="AC9" s="20">
        <v>0.44561992459948641</v>
      </c>
      <c r="AD9" s="20">
        <v>0.42884997353046722</v>
      </c>
      <c r="AF9" s="20">
        <v>0.41714676530608569</v>
      </c>
      <c r="AG9" s="20">
        <v>0.46968607642753962</v>
      </c>
      <c r="AI9" s="20">
        <v>0.47120739998052469</v>
      </c>
      <c r="AJ9" s="20">
        <v>0.43765448689555458</v>
      </c>
      <c r="AK9" s="20">
        <v>0.41004998965697909</v>
      </c>
      <c r="AL9" s="20">
        <v>0.43631962288807291</v>
      </c>
      <c r="AM9" s="20">
        <v>0.42772839166540327</v>
      </c>
      <c r="AN9" s="20">
        <v>0.37241107790618788</v>
      </c>
      <c r="AO9" s="20">
        <v>0.4610518844408204</v>
      </c>
      <c r="AP9" s="20">
        <v>0.37193044884804199</v>
      </c>
      <c r="AQ9" s="20">
        <v>0.37932705763839369</v>
      </c>
      <c r="AS9" s="20">
        <v>0.43707833231368098</v>
      </c>
      <c r="AT9" s="20">
        <v>0.27455502208885108</v>
      </c>
    </row>
    <row r="10" spans="2:48" ht="19" customHeight="1" x14ac:dyDescent="0.35">
      <c r="B10" s="22" t="s">
        <v>229</v>
      </c>
      <c r="C10" s="20">
        <v>0.36480965100282498</v>
      </c>
      <c r="D10" s="20">
        <v>0.30912992599135802</v>
      </c>
      <c r="E10" s="20">
        <v>0.34289600753275151</v>
      </c>
      <c r="F10" s="20">
        <v>0.36854384674976293</v>
      </c>
      <c r="G10" s="20">
        <v>0.39977049250292879</v>
      </c>
      <c r="H10" s="20">
        <v>0.38897408918132931</v>
      </c>
      <c r="I10" s="20">
        <v>0.37212945610864018</v>
      </c>
      <c r="K10" s="20">
        <v>0.37026515593798448</v>
      </c>
      <c r="L10" s="20">
        <v>0.35996959087842639</v>
      </c>
      <c r="N10" s="20">
        <v>0.40976019429709232</v>
      </c>
      <c r="O10" s="20">
        <v>0.48200505638341812</v>
      </c>
      <c r="P10" s="20">
        <v>0.3646859125529604</v>
      </c>
      <c r="Q10" s="20">
        <v>0.42855422177394109</v>
      </c>
      <c r="R10" s="20">
        <v>0.3613329542650594</v>
      </c>
      <c r="S10" s="20">
        <v>0.32511601573314008</v>
      </c>
      <c r="T10" s="20">
        <v>0.35791664785230398</v>
      </c>
      <c r="U10" s="20">
        <v>0.32830418891403762</v>
      </c>
      <c r="V10" s="20">
        <v>0.38105890052735242</v>
      </c>
      <c r="W10" s="20">
        <v>0.33219555700844727</v>
      </c>
      <c r="X10" s="20">
        <v>0.33461343917742797</v>
      </c>
      <c r="Y10" s="20">
        <v>0.38312923425267847</v>
      </c>
      <c r="AA10" s="20">
        <v>0.3702439652808126</v>
      </c>
      <c r="AB10" s="20">
        <v>0.39794786003980348</v>
      </c>
      <c r="AC10" s="20">
        <v>0.35552457166230839</v>
      </c>
      <c r="AD10" s="20">
        <v>0.33180594625850229</v>
      </c>
      <c r="AF10" s="20">
        <v>0.3746217554398743</v>
      </c>
      <c r="AG10" s="20">
        <v>0.33011031014566922</v>
      </c>
      <c r="AI10" s="20">
        <v>0.36592325725809111</v>
      </c>
      <c r="AJ10" s="20">
        <v>0.39491247139622782</v>
      </c>
      <c r="AK10" s="20">
        <v>0.30858606607898692</v>
      </c>
      <c r="AL10" s="20">
        <v>0.31157960530465179</v>
      </c>
      <c r="AM10" s="20">
        <v>0.40875162628903722</v>
      </c>
      <c r="AN10" s="20">
        <v>0.43803482833530177</v>
      </c>
      <c r="AO10" s="20">
        <v>0.31218784689694962</v>
      </c>
      <c r="AP10" s="20">
        <v>0.31482143571586341</v>
      </c>
      <c r="AQ10" s="20">
        <v>0.33626265579275438</v>
      </c>
      <c r="AS10" s="20">
        <v>0.36969678517385901</v>
      </c>
      <c r="AT10" s="20">
        <v>0.27245652213581339</v>
      </c>
    </row>
    <row r="11" spans="2:48" ht="32" customHeight="1" x14ac:dyDescent="0.35">
      <c r="B11" s="22" t="s">
        <v>230</v>
      </c>
      <c r="C11" s="20">
        <v>0.12774828947583169</v>
      </c>
      <c r="D11" s="20">
        <v>0.16724962395991899</v>
      </c>
      <c r="E11" s="20">
        <v>0.14378576437231699</v>
      </c>
      <c r="F11" s="20">
        <v>0.116766574867747</v>
      </c>
      <c r="G11" s="20">
        <v>0.10713936867893629</v>
      </c>
      <c r="H11" s="20">
        <v>0.1178887186698386</v>
      </c>
      <c r="I11" s="20">
        <v>0.12064874072912291</v>
      </c>
      <c r="K11" s="20">
        <v>0.14973577509212771</v>
      </c>
      <c r="L11" s="20">
        <v>0.1067979889417662</v>
      </c>
      <c r="N11" s="20">
        <v>0.124149797608219</v>
      </c>
      <c r="O11" s="20">
        <v>0.1477448320823298</v>
      </c>
      <c r="P11" s="20">
        <v>0.15734244358284269</v>
      </c>
      <c r="Q11" s="20">
        <v>0.12867309965684651</v>
      </c>
      <c r="R11" s="20">
        <v>0.1018763283515608</v>
      </c>
      <c r="S11" s="20">
        <v>0.15550005769266739</v>
      </c>
      <c r="T11" s="20">
        <v>9.9853752234456306E-2</v>
      </c>
      <c r="U11" s="20">
        <v>0.13706719454251909</v>
      </c>
      <c r="V11" s="20">
        <v>0.1191996022484869</v>
      </c>
      <c r="W11" s="20">
        <v>0.14238569448628149</v>
      </c>
      <c r="X11" s="20">
        <v>0.12334985122462649</v>
      </c>
      <c r="Y11" s="20">
        <v>0.12320242378131981</v>
      </c>
      <c r="AA11" s="20">
        <v>0.11463993654997071</v>
      </c>
      <c r="AB11" s="20">
        <v>0.1468490645937085</v>
      </c>
      <c r="AC11" s="20">
        <v>0.1241144322687881</v>
      </c>
      <c r="AD11" s="20">
        <v>0.1251302385595538</v>
      </c>
      <c r="AF11" s="20">
        <v>0.13226012817907121</v>
      </c>
      <c r="AG11" s="20">
        <v>0.1101222672298144</v>
      </c>
      <c r="AI11" s="20">
        <v>0.1147684621684073</v>
      </c>
      <c r="AJ11" s="20">
        <v>9.7745453749619002E-2</v>
      </c>
      <c r="AK11" s="20">
        <v>0.17580024263469601</v>
      </c>
      <c r="AL11" s="20">
        <v>0.1716229870909996</v>
      </c>
      <c r="AM11" s="20">
        <v>0.1055313940307909</v>
      </c>
      <c r="AN11" s="20">
        <v>0.13585872492575299</v>
      </c>
      <c r="AO11" s="20">
        <v>0.15881947075354069</v>
      </c>
      <c r="AP11" s="20">
        <v>0.15645212799403349</v>
      </c>
      <c r="AQ11" s="20">
        <v>0.149269163166701</v>
      </c>
      <c r="AS11" s="20">
        <v>0.12450434936765201</v>
      </c>
      <c r="AT11" s="20">
        <v>0.18904965922811651</v>
      </c>
    </row>
    <row r="12" spans="2:48" ht="19" customHeight="1" x14ac:dyDescent="0.35">
      <c r="B12" s="22" t="s">
        <v>231</v>
      </c>
      <c r="C12" s="20">
        <v>3.8307289628761773E-2</v>
      </c>
      <c r="D12" s="20">
        <v>7.0127572523073722E-2</v>
      </c>
      <c r="E12" s="20">
        <v>5.6671245707878327E-2</v>
      </c>
      <c r="F12" s="20">
        <v>2.526350603704107E-2</v>
      </c>
      <c r="G12" s="20">
        <v>2.876398350121637E-2</v>
      </c>
      <c r="H12" s="20">
        <v>3.2230019465613872E-2</v>
      </c>
      <c r="I12" s="20">
        <v>2.4620523110612431E-2</v>
      </c>
      <c r="K12" s="20">
        <v>3.9200905664982882E-2</v>
      </c>
      <c r="L12" s="20">
        <v>3.7590325641632102E-2</v>
      </c>
      <c r="N12" s="20">
        <v>3.2717954831122227E-2</v>
      </c>
      <c r="O12" s="20">
        <v>1.3464952417556981E-2</v>
      </c>
      <c r="P12" s="20">
        <v>4.509444348851991E-2</v>
      </c>
      <c r="Q12" s="20">
        <v>3.4832581046233588E-2</v>
      </c>
      <c r="R12" s="20">
        <v>4.1899572315924762E-2</v>
      </c>
      <c r="S12" s="20">
        <v>1.6116702224552481E-2</v>
      </c>
      <c r="T12" s="20">
        <v>4.3715286230543778E-2</v>
      </c>
      <c r="U12" s="20">
        <v>4.4057508690232443E-2</v>
      </c>
      <c r="V12" s="20">
        <v>4.4157128052430009E-2</v>
      </c>
      <c r="W12" s="20">
        <v>4.4093373285372661E-2</v>
      </c>
      <c r="X12" s="20">
        <v>4.1747427359570898E-2</v>
      </c>
      <c r="Y12" s="20">
        <v>3.4804630788846012E-2</v>
      </c>
      <c r="AA12" s="20">
        <v>3.8454955883318799E-2</v>
      </c>
      <c r="AB12" s="20">
        <v>3.1573552395153207E-2</v>
      </c>
      <c r="AC12" s="20">
        <v>3.9542789243872771E-2</v>
      </c>
      <c r="AD12" s="20">
        <v>4.2736671252707949E-2</v>
      </c>
      <c r="AF12" s="20">
        <v>3.6392506579415673E-2</v>
      </c>
      <c r="AG12" s="20">
        <v>4.6527128340278397E-2</v>
      </c>
      <c r="AI12" s="20">
        <v>3.029134081380647E-2</v>
      </c>
      <c r="AJ12" s="20">
        <v>3.8528607688938683E-2</v>
      </c>
      <c r="AK12" s="20">
        <v>6.2518427612707012E-2</v>
      </c>
      <c r="AL12" s="20">
        <v>5.4512211296934468E-2</v>
      </c>
      <c r="AM12" s="20">
        <v>2.7414638703794791E-2</v>
      </c>
      <c r="AN12" s="20">
        <v>5.3695368832757287E-2</v>
      </c>
      <c r="AO12" s="20">
        <v>2.301783800312978E-2</v>
      </c>
      <c r="AP12" s="20">
        <v>3.2480782593522398E-2</v>
      </c>
      <c r="AQ12" s="20">
        <v>6.3398645952403812E-2</v>
      </c>
      <c r="AS12" s="20">
        <v>3.6645136920144067E-2</v>
      </c>
      <c r="AT12" s="20">
        <v>6.9717313975022496E-2</v>
      </c>
    </row>
    <row r="13" spans="2:48" ht="19" customHeight="1" x14ac:dyDescent="0.35">
      <c r="B13" s="22" t="s">
        <v>232</v>
      </c>
      <c r="C13" s="20">
        <v>1.6775849907881689E-2</v>
      </c>
      <c r="D13" s="20">
        <v>2.9853153610873678E-2</v>
      </c>
      <c r="E13" s="20">
        <v>1.0387567192269929E-2</v>
      </c>
      <c r="F13" s="20">
        <v>1.6702561756897931E-2</v>
      </c>
      <c r="G13" s="20">
        <v>1.055908000779719E-2</v>
      </c>
      <c r="H13" s="20">
        <v>1.495772110896957E-2</v>
      </c>
      <c r="I13" s="20">
        <v>1.9546434463696472E-2</v>
      </c>
      <c r="K13" s="20">
        <v>1.7013425256270209E-2</v>
      </c>
      <c r="L13" s="20">
        <v>1.6612010668347089E-2</v>
      </c>
      <c r="N13" s="20">
        <v>2.3316425886420938E-2</v>
      </c>
      <c r="O13" s="20">
        <v>1.4664967060337739E-2</v>
      </c>
      <c r="P13" s="20">
        <v>1.817535387857009E-2</v>
      </c>
      <c r="Q13" s="20">
        <v>3.3456285098999977E-2</v>
      </c>
      <c r="R13" s="20">
        <v>1.2762195190196279E-2</v>
      </c>
      <c r="S13" s="20">
        <v>2.1738132983687111E-2</v>
      </c>
      <c r="T13" s="20">
        <v>7.2816887254175088E-3</v>
      </c>
      <c r="U13" s="20">
        <v>2.0233508009931529E-2</v>
      </c>
      <c r="V13" s="20">
        <v>1.6486306532171129E-2</v>
      </c>
      <c r="W13" s="20">
        <v>1.37312231460603E-2</v>
      </c>
      <c r="X13" s="20">
        <v>3.0352586731639718E-2</v>
      </c>
      <c r="Y13" s="20">
        <v>0</v>
      </c>
      <c r="AA13" s="20">
        <v>1.5264487273601791E-2</v>
      </c>
      <c r="AB13" s="20">
        <v>8.7602978010334828E-3</v>
      </c>
      <c r="AC13" s="20">
        <v>1.688439421500636E-2</v>
      </c>
      <c r="AD13" s="20">
        <v>2.6760137072894829E-2</v>
      </c>
      <c r="AF13" s="20">
        <v>1.498956974202058E-2</v>
      </c>
      <c r="AG13" s="20">
        <v>2.4056891657972229E-2</v>
      </c>
      <c r="AI13" s="20">
        <v>1.0834744935824141E-2</v>
      </c>
      <c r="AJ13" s="20">
        <v>1.372243445738938E-2</v>
      </c>
      <c r="AK13" s="20">
        <v>1.3731885135980979E-2</v>
      </c>
      <c r="AL13" s="20">
        <v>1.3247732127021929E-2</v>
      </c>
      <c r="AM13" s="20">
        <v>1.914238483053202E-2</v>
      </c>
      <c r="AN13" s="20">
        <v>0</v>
      </c>
      <c r="AO13" s="20">
        <v>5.8482920981052901E-3</v>
      </c>
      <c r="AP13" s="20">
        <v>3.5910591821313793E-2</v>
      </c>
      <c r="AQ13" s="20">
        <v>3.5772054044102719E-2</v>
      </c>
      <c r="AS13" s="20">
        <v>1.6230554373180991E-2</v>
      </c>
      <c r="AT13" s="20">
        <v>2.7080406121071151E-2</v>
      </c>
    </row>
    <row r="14" spans="2:48" ht="19" customHeight="1" x14ac:dyDescent="0.35">
      <c r="B14" s="22" t="s">
        <v>197</v>
      </c>
      <c r="C14" s="20">
        <v>2.344873940337866E-2</v>
      </c>
      <c r="D14" s="20">
        <v>3.5790414268458713E-2</v>
      </c>
      <c r="E14" s="20">
        <v>7.1779531196262221E-3</v>
      </c>
      <c r="F14" s="20">
        <v>2.7580809389077251E-2</v>
      </c>
      <c r="G14" s="20">
        <v>1.885319297655574E-2</v>
      </c>
      <c r="H14" s="20">
        <v>1.08542108655634E-2</v>
      </c>
      <c r="I14" s="20">
        <v>3.7208242414463667E-2</v>
      </c>
      <c r="K14" s="20">
        <v>2.0207666058389102E-2</v>
      </c>
      <c r="L14" s="20">
        <v>2.5793658353650811E-2</v>
      </c>
      <c r="N14" s="20">
        <v>1.6273711539267582E-2</v>
      </c>
      <c r="O14" s="20">
        <v>6.132640097021879E-2</v>
      </c>
      <c r="P14" s="20">
        <v>1.0369662184293671E-2</v>
      </c>
      <c r="Q14" s="20">
        <v>4.2675111685311642E-2</v>
      </c>
      <c r="R14" s="20">
        <v>1.8147382734610241E-2</v>
      </c>
      <c r="S14" s="20">
        <v>4.3217131673625821E-2</v>
      </c>
      <c r="T14" s="20">
        <v>4.0686754563368989E-2</v>
      </c>
      <c r="U14" s="20">
        <v>1.963390247282901E-2</v>
      </c>
      <c r="V14" s="20">
        <v>1.7111666871778231E-2</v>
      </c>
      <c r="W14" s="20">
        <v>3.0345561862305762E-2</v>
      </c>
      <c r="X14" s="20">
        <v>1.358205466060579E-2</v>
      </c>
      <c r="Y14" s="20">
        <v>4.6284995415696922E-3</v>
      </c>
      <c r="AA14" s="20">
        <v>1.4797890213302391E-2</v>
      </c>
      <c r="AB14" s="20">
        <v>1.6471892265363278E-2</v>
      </c>
      <c r="AC14" s="20">
        <v>1.831388801053805E-2</v>
      </c>
      <c r="AD14" s="20">
        <v>4.4717033325873901E-2</v>
      </c>
      <c r="AF14" s="20">
        <v>2.4589274753532651E-2</v>
      </c>
      <c r="AG14" s="20">
        <v>1.9497326198726239E-2</v>
      </c>
      <c r="AI14" s="20">
        <v>6.9747948433462621E-3</v>
      </c>
      <c r="AJ14" s="20">
        <v>1.7436545812270499E-2</v>
      </c>
      <c r="AK14" s="20">
        <v>2.9313388880650021E-2</v>
      </c>
      <c r="AL14" s="20">
        <v>1.2717841292319379E-2</v>
      </c>
      <c r="AM14" s="20">
        <v>1.143156448044187E-2</v>
      </c>
      <c r="AN14" s="20">
        <v>0</v>
      </c>
      <c r="AO14" s="20">
        <v>3.9074667807454472E-2</v>
      </c>
      <c r="AP14" s="20">
        <v>8.8404613027224882E-2</v>
      </c>
      <c r="AQ14" s="20">
        <v>3.5970423405644207E-2</v>
      </c>
      <c r="AS14" s="20">
        <v>1.58448418514829E-2</v>
      </c>
      <c r="AT14" s="20">
        <v>0.16714107645112511</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228</v>
      </c>
      <c r="C9" s="20">
        <v>0.4473947732069678</v>
      </c>
      <c r="D9" s="20">
        <v>0.38069689722275069</v>
      </c>
      <c r="E9" s="20">
        <v>0.43063863650255862</v>
      </c>
      <c r="F9" s="20">
        <v>0.47940732019831128</v>
      </c>
      <c r="G9" s="20">
        <v>0.49152496627894071</v>
      </c>
      <c r="H9" s="20">
        <v>0.50113652016000487</v>
      </c>
      <c r="I9" s="20">
        <v>0.40765160191184963</v>
      </c>
      <c r="K9" s="20">
        <v>0.42557229081344289</v>
      </c>
      <c r="L9" s="20">
        <v>0.4683682269597767</v>
      </c>
      <c r="N9" s="20">
        <v>0.44031062783534958</v>
      </c>
      <c r="O9" s="20">
        <v>0.4838898492436578</v>
      </c>
      <c r="P9" s="20">
        <v>0.51897085624810368</v>
      </c>
      <c r="Q9" s="20">
        <v>0.37221916430623792</v>
      </c>
      <c r="R9" s="20">
        <v>0.46500011553411719</v>
      </c>
      <c r="S9" s="20">
        <v>0.49315552336858332</v>
      </c>
      <c r="T9" s="20">
        <v>0.43366035810880399</v>
      </c>
      <c r="U9" s="20">
        <v>0.4188380909548336</v>
      </c>
      <c r="V9" s="20">
        <v>0.3953673056372396</v>
      </c>
      <c r="W9" s="20">
        <v>0.48059067644470682</v>
      </c>
      <c r="X9" s="20">
        <v>0.43311104729945737</v>
      </c>
      <c r="Y9" s="20">
        <v>0.45834342650310239</v>
      </c>
      <c r="AA9" s="20">
        <v>0.42867060321706862</v>
      </c>
      <c r="AB9" s="20">
        <v>0.48047043791792371</v>
      </c>
      <c r="AC9" s="20">
        <v>0.4300569789174839</v>
      </c>
      <c r="AD9" s="20">
        <v>0.44890563755186019</v>
      </c>
      <c r="AF9" s="20">
        <v>0.4490971168785558</v>
      </c>
      <c r="AG9" s="20">
        <v>0.43844905006435542</v>
      </c>
      <c r="AI9" s="20">
        <v>0.39726187800527352</v>
      </c>
      <c r="AJ9" s="20">
        <v>0.44815524880373081</v>
      </c>
      <c r="AK9" s="20">
        <v>0.41903538110245919</v>
      </c>
      <c r="AL9" s="20">
        <v>0.43754768866822857</v>
      </c>
      <c r="AM9" s="20">
        <v>0.47871666167515392</v>
      </c>
      <c r="AN9" s="20">
        <v>0.49304426638283078</v>
      </c>
      <c r="AO9" s="20">
        <v>0.48897831099457301</v>
      </c>
      <c r="AP9" s="20">
        <v>0.44569681960821178</v>
      </c>
      <c r="AQ9" s="20">
        <v>0.42285006765812272</v>
      </c>
      <c r="AS9" s="20">
        <v>0.4544250239885359</v>
      </c>
      <c r="AT9" s="20">
        <v>0.31454275120893138</v>
      </c>
    </row>
    <row r="10" spans="2:48" ht="19" customHeight="1" x14ac:dyDescent="0.35">
      <c r="B10" s="22" t="s">
        <v>229</v>
      </c>
      <c r="C10" s="20">
        <v>0.33578146899738431</v>
      </c>
      <c r="D10" s="20">
        <v>0.29281463733027008</v>
      </c>
      <c r="E10" s="20">
        <v>0.31968730966305658</v>
      </c>
      <c r="F10" s="20">
        <v>0.30236292494623102</v>
      </c>
      <c r="G10" s="20">
        <v>0.3661418997567395</v>
      </c>
      <c r="H10" s="20">
        <v>0.34845493166427222</v>
      </c>
      <c r="I10" s="20">
        <v>0.37152888453943123</v>
      </c>
      <c r="K10" s="20">
        <v>0.35013257023175492</v>
      </c>
      <c r="L10" s="20">
        <v>0.32213761845390632</v>
      </c>
      <c r="N10" s="20">
        <v>0.34349707890638997</v>
      </c>
      <c r="O10" s="20">
        <v>0.2989262174641335</v>
      </c>
      <c r="P10" s="20">
        <v>0.31899875221075152</v>
      </c>
      <c r="Q10" s="20">
        <v>0.37641762242664423</v>
      </c>
      <c r="R10" s="20">
        <v>0.35811015035446181</v>
      </c>
      <c r="S10" s="20">
        <v>0.27141371102923528</v>
      </c>
      <c r="T10" s="20">
        <v>0.36572315963157481</v>
      </c>
      <c r="U10" s="20">
        <v>0.34566298928295641</v>
      </c>
      <c r="V10" s="20">
        <v>0.32820002520498892</v>
      </c>
      <c r="W10" s="20">
        <v>0.33183546787407159</v>
      </c>
      <c r="X10" s="20">
        <v>0.31269059488081019</v>
      </c>
      <c r="Y10" s="20">
        <v>0.36647384629226931</v>
      </c>
      <c r="AA10" s="20">
        <v>0.36971616898562371</v>
      </c>
      <c r="AB10" s="20">
        <v>0.3382822056923353</v>
      </c>
      <c r="AC10" s="20">
        <v>0.34433766921118703</v>
      </c>
      <c r="AD10" s="20">
        <v>0.2879825662332513</v>
      </c>
      <c r="AF10" s="20">
        <v>0.33820531196538561</v>
      </c>
      <c r="AG10" s="20">
        <v>0.32854035922072139</v>
      </c>
      <c r="AI10" s="20">
        <v>0.37809042040787783</v>
      </c>
      <c r="AJ10" s="20">
        <v>0.38020438321348898</v>
      </c>
      <c r="AK10" s="20">
        <v>0.33365632630306452</v>
      </c>
      <c r="AL10" s="20">
        <v>0.31500362000130422</v>
      </c>
      <c r="AM10" s="20">
        <v>0.32787797371229183</v>
      </c>
      <c r="AN10" s="20">
        <v>0.2678294745139787</v>
      </c>
      <c r="AO10" s="20">
        <v>0.25564738880226728</v>
      </c>
      <c r="AP10" s="20">
        <v>0.29743596959516938</v>
      </c>
      <c r="AQ10" s="20">
        <v>0.31811536628739839</v>
      </c>
      <c r="AS10" s="20">
        <v>0.34384931466924168</v>
      </c>
      <c r="AT10" s="20">
        <v>0.1833218137195822</v>
      </c>
    </row>
    <row r="11" spans="2:48" ht="32" customHeight="1" x14ac:dyDescent="0.35">
      <c r="B11" s="22" t="s">
        <v>230</v>
      </c>
      <c r="C11" s="20">
        <v>0.13744427756976879</v>
      </c>
      <c r="D11" s="20">
        <v>0.19465866560289699</v>
      </c>
      <c r="E11" s="20">
        <v>0.14293331274754359</v>
      </c>
      <c r="F11" s="20">
        <v>0.13703686054213421</v>
      </c>
      <c r="G11" s="20">
        <v>0.102368579298396</v>
      </c>
      <c r="H11" s="20">
        <v>0.1181606071043088</v>
      </c>
      <c r="I11" s="20">
        <v>0.13652432365527159</v>
      </c>
      <c r="K11" s="20">
        <v>0.1436906231644027</v>
      </c>
      <c r="L11" s="20">
        <v>0.13190341635828851</v>
      </c>
      <c r="N11" s="20">
        <v>0.1220157198867679</v>
      </c>
      <c r="O11" s="20">
        <v>7.2807671191135098E-2</v>
      </c>
      <c r="P11" s="20">
        <v>0.10837750338770979</v>
      </c>
      <c r="Q11" s="20">
        <v>0.17272418514661941</v>
      </c>
      <c r="R11" s="20">
        <v>0.11865800524189039</v>
      </c>
      <c r="S11" s="20">
        <v>0.15952675399912331</v>
      </c>
      <c r="T11" s="20">
        <v>0.1201452926481015</v>
      </c>
      <c r="U11" s="20">
        <v>0.16012523553857941</v>
      </c>
      <c r="V11" s="20">
        <v>0.16045765664782649</v>
      </c>
      <c r="W11" s="20">
        <v>0.11910738168431351</v>
      </c>
      <c r="X11" s="20">
        <v>0.18183612301675961</v>
      </c>
      <c r="Y11" s="20">
        <v>0.12027247794419391</v>
      </c>
      <c r="AA11" s="20">
        <v>0.14364877571465909</v>
      </c>
      <c r="AB11" s="20">
        <v>0.11413511344146</v>
      </c>
      <c r="AC11" s="20">
        <v>0.14299001637716169</v>
      </c>
      <c r="AD11" s="20">
        <v>0.1510185730040374</v>
      </c>
      <c r="AF11" s="20">
        <v>0.13515631954526211</v>
      </c>
      <c r="AG11" s="20">
        <v>0.14913792473181031</v>
      </c>
      <c r="AI11" s="20">
        <v>0.16200069351860369</v>
      </c>
      <c r="AJ11" s="20">
        <v>0.1070277955526379</v>
      </c>
      <c r="AK11" s="20">
        <v>0.17448451995715281</v>
      </c>
      <c r="AL11" s="20">
        <v>0.17281124489104541</v>
      </c>
      <c r="AM11" s="20">
        <v>0.124776683008988</v>
      </c>
      <c r="AN11" s="20">
        <v>0.1550435886035573</v>
      </c>
      <c r="AO11" s="20">
        <v>0.16069631690126329</v>
      </c>
      <c r="AP11" s="20">
        <v>0.1199685745109746</v>
      </c>
      <c r="AQ11" s="20">
        <v>0.13713033299300359</v>
      </c>
      <c r="AS11" s="20">
        <v>0.13271514401072271</v>
      </c>
      <c r="AT11" s="20">
        <v>0.226811638015183</v>
      </c>
    </row>
    <row r="12" spans="2:48" ht="19" customHeight="1" x14ac:dyDescent="0.35">
      <c r="B12" s="22" t="s">
        <v>231</v>
      </c>
      <c r="C12" s="20">
        <v>4.3337067917302061E-2</v>
      </c>
      <c r="D12" s="20">
        <v>7.1292383224262124E-2</v>
      </c>
      <c r="E12" s="20">
        <v>7.3250800927655083E-2</v>
      </c>
      <c r="F12" s="20">
        <v>4.8107477105241783E-2</v>
      </c>
      <c r="G12" s="20">
        <v>2.0906061846595599E-2</v>
      </c>
      <c r="H12" s="20">
        <v>1.7990427014584521E-2</v>
      </c>
      <c r="I12" s="20">
        <v>3.1752430348444549E-2</v>
      </c>
      <c r="K12" s="20">
        <v>4.4533811777047842E-2</v>
      </c>
      <c r="L12" s="20">
        <v>4.234455059775135E-2</v>
      </c>
      <c r="N12" s="20">
        <v>4.5536855190549771E-2</v>
      </c>
      <c r="O12" s="20">
        <v>6.7474376737563777E-2</v>
      </c>
      <c r="P12" s="20">
        <v>2.7854368299500758E-2</v>
      </c>
      <c r="Q12" s="20">
        <v>4.7173975530858177E-2</v>
      </c>
      <c r="R12" s="20">
        <v>3.6260198464267687E-2</v>
      </c>
      <c r="S12" s="20">
        <v>3.3181751440446348E-2</v>
      </c>
      <c r="T12" s="20">
        <v>4.6145082164226407E-2</v>
      </c>
      <c r="U12" s="20">
        <v>5.3584730364421213E-2</v>
      </c>
      <c r="V12" s="20">
        <v>6.8857109808444325E-2</v>
      </c>
      <c r="W12" s="20">
        <v>2.3693161021132909E-2</v>
      </c>
      <c r="X12" s="20">
        <v>4.195396655331346E-2</v>
      </c>
      <c r="Y12" s="20">
        <v>3.5312127404214848E-2</v>
      </c>
      <c r="AA12" s="20">
        <v>3.6267296310526942E-2</v>
      </c>
      <c r="AB12" s="20">
        <v>3.8906500496664061E-2</v>
      </c>
      <c r="AC12" s="20">
        <v>4.7673997647738373E-2</v>
      </c>
      <c r="AD12" s="20">
        <v>5.1214280048937057E-2</v>
      </c>
      <c r="AF12" s="20">
        <v>4.126951111324164E-2</v>
      </c>
      <c r="AG12" s="20">
        <v>5.0046677261096052E-2</v>
      </c>
      <c r="AI12" s="20">
        <v>4.9231593512558028E-2</v>
      </c>
      <c r="AJ12" s="20">
        <v>3.4319725198835943E-2</v>
      </c>
      <c r="AK12" s="20">
        <v>4.3055251199270297E-2</v>
      </c>
      <c r="AL12" s="20">
        <v>5.6355911452863068E-2</v>
      </c>
      <c r="AM12" s="20">
        <v>4.0006581978934128E-2</v>
      </c>
      <c r="AN12" s="20">
        <v>6.6893501699178667E-2</v>
      </c>
      <c r="AO12" s="20">
        <v>3.4244113387555772E-2</v>
      </c>
      <c r="AP12" s="20">
        <v>4.2895139334759122E-2</v>
      </c>
      <c r="AQ12" s="20">
        <v>5.7385218712278092E-2</v>
      </c>
      <c r="AS12" s="20">
        <v>4.2259486833574091E-2</v>
      </c>
      <c r="AT12" s="20">
        <v>6.3700328103614354E-2</v>
      </c>
    </row>
    <row r="13" spans="2:48" ht="19" customHeight="1" x14ac:dyDescent="0.35">
      <c r="B13" s="22" t="s">
        <v>232</v>
      </c>
      <c r="C13" s="20">
        <v>1.0827584236050051E-2</v>
      </c>
      <c r="D13" s="20">
        <v>2.439432216197681E-2</v>
      </c>
      <c r="E13" s="20">
        <v>2.5946029971152831E-2</v>
      </c>
      <c r="F13" s="20">
        <v>2.735294305813252E-3</v>
      </c>
      <c r="G13" s="20">
        <v>0</v>
      </c>
      <c r="H13" s="20">
        <v>7.0926154156351808E-3</v>
      </c>
      <c r="I13" s="20">
        <v>7.3860288157021354E-3</v>
      </c>
      <c r="K13" s="20">
        <v>1.208390847078317E-2</v>
      </c>
      <c r="L13" s="20">
        <v>9.6448530445165364E-3</v>
      </c>
      <c r="N13" s="20">
        <v>3.1047626024023001E-2</v>
      </c>
      <c r="O13" s="20">
        <v>1.557548439329094E-2</v>
      </c>
      <c r="P13" s="20">
        <v>1.6824617096045019E-2</v>
      </c>
      <c r="Q13" s="20">
        <v>9.5932915666400789E-3</v>
      </c>
      <c r="R13" s="20">
        <v>0</v>
      </c>
      <c r="S13" s="20">
        <v>4.6794235640443081E-3</v>
      </c>
      <c r="T13" s="20">
        <v>6.7176505890906863E-3</v>
      </c>
      <c r="U13" s="20">
        <v>1.1009220812350069E-2</v>
      </c>
      <c r="V13" s="20">
        <v>1.2693996208553771E-2</v>
      </c>
      <c r="W13" s="20">
        <v>7.0860677992222749E-3</v>
      </c>
      <c r="X13" s="20">
        <v>1.2130081049338619E-2</v>
      </c>
      <c r="Y13" s="20">
        <v>9.3807162996748898E-3</v>
      </c>
      <c r="AA13" s="20">
        <v>9.599409301488138E-3</v>
      </c>
      <c r="AB13" s="20">
        <v>1.0189466040151481E-2</v>
      </c>
      <c r="AC13" s="20">
        <v>5.9969787238649897E-3</v>
      </c>
      <c r="AD13" s="20">
        <v>1.7142118152735138E-2</v>
      </c>
      <c r="AF13" s="20">
        <v>1.0392195847955201E-2</v>
      </c>
      <c r="AG13" s="20">
        <v>1.0678276453160459E-2</v>
      </c>
      <c r="AI13" s="20">
        <v>0</v>
      </c>
      <c r="AJ13" s="20">
        <v>9.1102750984582322E-3</v>
      </c>
      <c r="AK13" s="20">
        <v>0</v>
      </c>
      <c r="AL13" s="20">
        <v>1.8281534986558941E-2</v>
      </c>
      <c r="AM13" s="20">
        <v>1.314138970581028E-2</v>
      </c>
      <c r="AN13" s="20">
        <v>1.7189168800454482E-2</v>
      </c>
      <c r="AO13" s="20">
        <v>1.736803952146334E-2</v>
      </c>
      <c r="AP13" s="20">
        <v>6.251182938110846E-3</v>
      </c>
      <c r="AQ13" s="20">
        <v>2.8238294082165081E-2</v>
      </c>
      <c r="AS13" s="20">
        <v>9.9751526652916769E-3</v>
      </c>
      <c r="AT13" s="20">
        <v>2.6936150105012151E-2</v>
      </c>
    </row>
    <row r="14" spans="2:48" ht="19" customHeight="1" x14ac:dyDescent="0.35">
      <c r="B14" s="22" t="s">
        <v>197</v>
      </c>
      <c r="C14" s="20">
        <v>2.521482807252699E-2</v>
      </c>
      <c r="D14" s="20">
        <v>3.6143094457843243E-2</v>
      </c>
      <c r="E14" s="20">
        <v>7.5439101880332843E-3</v>
      </c>
      <c r="F14" s="20">
        <v>3.0350122902268271E-2</v>
      </c>
      <c r="G14" s="20">
        <v>1.9058492819328279E-2</v>
      </c>
      <c r="H14" s="20">
        <v>7.1648986411945829E-3</v>
      </c>
      <c r="I14" s="20">
        <v>4.5156730729300917E-2</v>
      </c>
      <c r="K14" s="20">
        <v>2.398679554256862E-2</v>
      </c>
      <c r="L14" s="20">
        <v>2.560133458576053E-2</v>
      </c>
      <c r="N14" s="20">
        <v>1.7592092156919661E-2</v>
      </c>
      <c r="O14" s="20">
        <v>6.132640097021879E-2</v>
      </c>
      <c r="P14" s="20">
        <v>8.9739027578889154E-3</v>
      </c>
      <c r="Q14" s="20">
        <v>2.187176102300031E-2</v>
      </c>
      <c r="R14" s="20">
        <v>2.1971530405263159E-2</v>
      </c>
      <c r="S14" s="20">
        <v>3.8042836598567428E-2</v>
      </c>
      <c r="T14" s="20">
        <v>2.76084568582027E-2</v>
      </c>
      <c r="U14" s="20">
        <v>1.077973304685933E-2</v>
      </c>
      <c r="V14" s="20">
        <v>3.4423906492946632E-2</v>
      </c>
      <c r="W14" s="20">
        <v>3.7687245176552989E-2</v>
      </c>
      <c r="X14" s="20">
        <v>1.8278187200320761E-2</v>
      </c>
      <c r="Y14" s="20">
        <v>1.0217405556544511E-2</v>
      </c>
      <c r="AA14" s="20">
        <v>1.209774647063348E-2</v>
      </c>
      <c r="AB14" s="20">
        <v>1.8016276411465301E-2</v>
      </c>
      <c r="AC14" s="20">
        <v>2.894435912256416E-2</v>
      </c>
      <c r="AD14" s="20">
        <v>4.3736825009178797E-2</v>
      </c>
      <c r="AF14" s="20">
        <v>2.5879544649599531E-2</v>
      </c>
      <c r="AG14" s="20">
        <v>2.314771226885631E-2</v>
      </c>
      <c r="AI14" s="20">
        <v>1.341541455568696E-2</v>
      </c>
      <c r="AJ14" s="20">
        <v>2.1182572132848139E-2</v>
      </c>
      <c r="AK14" s="20">
        <v>2.97685214380531E-2</v>
      </c>
      <c r="AL14" s="20">
        <v>0</v>
      </c>
      <c r="AM14" s="20">
        <v>1.548070991882193E-2</v>
      </c>
      <c r="AN14" s="20">
        <v>0</v>
      </c>
      <c r="AO14" s="20">
        <v>4.3065830392877452E-2</v>
      </c>
      <c r="AP14" s="20">
        <v>8.775231401277421E-2</v>
      </c>
      <c r="AQ14" s="20">
        <v>3.6280720267032003E-2</v>
      </c>
      <c r="AS14" s="20">
        <v>1.677587783263389E-2</v>
      </c>
      <c r="AT14" s="20">
        <v>0.1846873188476767</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228</v>
      </c>
      <c r="C9" s="20">
        <v>0.48014929288071928</v>
      </c>
      <c r="D9" s="20">
        <v>0.36847370936042201</v>
      </c>
      <c r="E9" s="20">
        <v>0.48452599058054963</v>
      </c>
      <c r="F9" s="20">
        <v>0.51094887080696061</v>
      </c>
      <c r="G9" s="20">
        <v>0.51831198880936424</v>
      </c>
      <c r="H9" s="20">
        <v>0.52471355011585585</v>
      </c>
      <c r="I9" s="20">
        <v>0.46524441500513269</v>
      </c>
      <c r="K9" s="20">
        <v>0.46291106023871109</v>
      </c>
      <c r="L9" s="20">
        <v>0.49689988341627811</v>
      </c>
      <c r="N9" s="20">
        <v>0.51771969023553444</v>
      </c>
      <c r="O9" s="20">
        <v>0.35867365521225991</v>
      </c>
      <c r="P9" s="20">
        <v>0.49045905038155979</v>
      </c>
      <c r="Q9" s="20">
        <v>0.488452022022074</v>
      </c>
      <c r="R9" s="20">
        <v>0.51194265438874431</v>
      </c>
      <c r="S9" s="20">
        <v>0.5109510954871388</v>
      </c>
      <c r="T9" s="20">
        <v>0.49722955649262579</v>
      </c>
      <c r="U9" s="20">
        <v>0.43498419530508797</v>
      </c>
      <c r="V9" s="20">
        <v>0.46252761660334429</v>
      </c>
      <c r="W9" s="20">
        <v>0.4815156342694723</v>
      </c>
      <c r="X9" s="20">
        <v>0.51237224361336386</v>
      </c>
      <c r="Y9" s="20">
        <v>0.43568086304565112</v>
      </c>
      <c r="AA9" s="20">
        <v>0.49359779649509822</v>
      </c>
      <c r="AB9" s="20">
        <v>0.47151954952726771</v>
      </c>
      <c r="AC9" s="20">
        <v>0.475642889087461</v>
      </c>
      <c r="AD9" s="20">
        <v>0.47851578564888758</v>
      </c>
      <c r="AF9" s="20">
        <v>0.48205810378407032</v>
      </c>
      <c r="AG9" s="20">
        <v>0.4688640414792849</v>
      </c>
      <c r="AI9" s="20">
        <v>0.51372013860355414</v>
      </c>
      <c r="AJ9" s="20">
        <v>0.5020730647819005</v>
      </c>
      <c r="AK9" s="20">
        <v>0.4055323848296159</v>
      </c>
      <c r="AL9" s="20">
        <v>0.46554521133533627</v>
      </c>
      <c r="AM9" s="20">
        <v>0.50110597937936319</v>
      </c>
      <c r="AN9" s="20">
        <v>0.48240177046402227</v>
      </c>
      <c r="AO9" s="20">
        <v>0.41854837511118459</v>
      </c>
      <c r="AP9" s="20">
        <v>0.46078100474250677</v>
      </c>
      <c r="AQ9" s="20">
        <v>0.45170584499649108</v>
      </c>
      <c r="AS9" s="20">
        <v>0.48990471441320771</v>
      </c>
      <c r="AT9" s="20">
        <v>0.2957991869880302</v>
      </c>
    </row>
    <row r="10" spans="2:48" ht="19" customHeight="1" x14ac:dyDescent="0.35">
      <c r="B10" s="22" t="s">
        <v>229</v>
      </c>
      <c r="C10" s="20">
        <v>0.34258027125559409</v>
      </c>
      <c r="D10" s="20">
        <v>0.32425414419460369</v>
      </c>
      <c r="E10" s="20">
        <v>0.28662479715648398</v>
      </c>
      <c r="F10" s="20">
        <v>0.30446164036303691</v>
      </c>
      <c r="G10" s="20">
        <v>0.36820190873892272</v>
      </c>
      <c r="H10" s="20">
        <v>0.36196934388450841</v>
      </c>
      <c r="I10" s="20">
        <v>0.39734590724553892</v>
      </c>
      <c r="K10" s="20">
        <v>0.35241984341746191</v>
      </c>
      <c r="L10" s="20">
        <v>0.33324892432561443</v>
      </c>
      <c r="N10" s="20">
        <v>0.33814718197400079</v>
      </c>
      <c r="O10" s="20">
        <v>0.41948197497826661</v>
      </c>
      <c r="P10" s="20">
        <v>0.32512984216910418</v>
      </c>
      <c r="Q10" s="20">
        <v>0.32310888982573471</v>
      </c>
      <c r="R10" s="20">
        <v>0.34446188518477527</v>
      </c>
      <c r="S10" s="20">
        <v>0.28106924763399771</v>
      </c>
      <c r="T10" s="20">
        <v>0.30295652373287568</v>
      </c>
      <c r="U10" s="20">
        <v>0.35959414275973312</v>
      </c>
      <c r="V10" s="20">
        <v>0.33528417694346702</v>
      </c>
      <c r="W10" s="20">
        <v>0.37340725624831189</v>
      </c>
      <c r="X10" s="20">
        <v>0.34624883800722861</v>
      </c>
      <c r="Y10" s="20">
        <v>0.36982026320932831</v>
      </c>
      <c r="AA10" s="20">
        <v>0.36763952857565252</v>
      </c>
      <c r="AB10" s="20">
        <v>0.37473421056612238</v>
      </c>
      <c r="AC10" s="20">
        <v>0.32424763095126602</v>
      </c>
      <c r="AD10" s="20">
        <v>0.29796970465784978</v>
      </c>
      <c r="AF10" s="20">
        <v>0.34829429754590963</v>
      </c>
      <c r="AG10" s="20">
        <v>0.32269783816061232</v>
      </c>
      <c r="AI10" s="20">
        <v>0.33328349528458501</v>
      </c>
      <c r="AJ10" s="20">
        <v>0.38081957231212682</v>
      </c>
      <c r="AK10" s="20">
        <v>0.39887429494427612</v>
      </c>
      <c r="AL10" s="20">
        <v>0.2886254759899185</v>
      </c>
      <c r="AM10" s="20">
        <v>0.35973240160296222</v>
      </c>
      <c r="AN10" s="20">
        <v>0.41800719619080012</v>
      </c>
      <c r="AO10" s="20">
        <v>0.32287210433712399</v>
      </c>
      <c r="AP10" s="20">
        <v>0.29996787702032041</v>
      </c>
      <c r="AQ10" s="20">
        <v>0.2356068779515415</v>
      </c>
      <c r="AS10" s="20">
        <v>0.35107347029199348</v>
      </c>
      <c r="AT10" s="20">
        <v>0.18208263037830119</v>
      </c>
    </row>
    <row r="11" spans="2:48" ht="32" customHeight="1" x14ac:dyDescent="0.35">
      <c r="B11" s="22" t="s">
        <v>230</v>
      </c>
      <c r="C11" s="20">
        <v>0.10685868122916339</v>
      </c>
      <c r="D11" s="20">
        <v>0.15567822520403771</v>
      </c>
      <c r="E11" s="20">
        <v>0.12602526096799821</v>
      </c>
      <c r="F11" s="20">
        <v>0.1247070211524753</v>
      </c>
      <c r="G11" s="20">
        <v>8.6985066933437827E-2</v>
      </c>
      <c r="H11" s="20">
        <v>8.3617572219916336E-2</v>
      </c>
      <c r="I11" s="20">
        <v>7.5960753755785607E-2</v>
      </c>
      <c r="K11" s="20">
        <v>0.11331800556452259</v>
      </c>
      <c r="L11" s="20">
        <v>0.1009856379029639</v>
      </c>
      <c r="N11" s="20">
        <v>7.8903814642153486E-2</v>
      </c>
      <c r="O11" s="20">
        <v>7.3770946656122743E-2</v>
      </c>
      <c r="P11" s="20">
        <v>0.1083739583482409</v>
      </c>
      <c r="Q11" s="20">
        <v>0.1229536550882231</v>
      </c>
      <c r="R11" s="20">
        <v>8.7810315029504496E-2</v>
      </c>
      <c r="S11" s="20">
        <v>0.13617013654800331</v>
      </c>
      <c r="T11" s="20">
        <v>0.1112202425025851</v>
      </c>
      <c r="U11" s="20">
        <v>0.1148924264446855</v>
      </c>
      <c r="V11" s="20">
        <v>0.1104352723421549</v>
      </c>
      <c r="W11" s="20">
        <v>8.8493686514177244E-2</v>
      </c>
      <c r="X11" s="20">
        <v>0.1192632154349819</v>
      </c>
      <c r="Y11" s="20">
        <v>0.1335474901112505</v>
      </c>
      <c r="AA11" s="20">
        <v>9.30890677132616E-2</v>
      </c>
      <c r="AB11" s="20">
        <v>9.9548317623639179E-2</v>
      </c>
      <c r="AC11" s="20">
        <v>0.11261939322662511</v>
      </c>
      <c r="AD11" s="20">
        <v>0.12494822237830321</v>
      </c>
      <c r="AF11" s="20">
        <v>0.10642285550786861</v>
      </c>
      <c r="AG11" s="20">
        <v>0.1086719279363573</v>
      </c>
      <c r="AI11" s="20">
        <v>0.1103625161499537</v>
      </c>
      <c r="AJ11" s="20">
        <v>7.0800088271641207E-2</v>
      </c>
      <c r="AK11" s="20">
        <v>0.1219881132973879</v>
      </c>
      <c r="AL11" s="20">
        <v>0.15745192027555671</v>
      </c>
      <c r="AM11" s="20">
        <v>8.3898173908528689E-2</v>
      </c>
      <c r="AN11" s="20">
        <v>6.4863306949505845E-2</v>
      </c>
      <c r="AO11" s="20">
        <v>0.1731312324300936</v>
      </c>
      <c r="AP11" s="20">
        <v>0.11953353279259241</v>
      </c>
      <c r="AQ11" s="20">
        <v>0.14105168932459869</v>
      </c>
      <c r="AS11" s="20">
        <v>0.1033798665792581</v>
      </c>
      <c r="AT11" s="20">
        <v>0.17259852106645929</v>
      </c>
    </row>
    <row r="12" spans="2:48" ht="19" customHeight="1" x14ac:dyDescent="0.35">
      <c r="B12" s="22" t="s">
        <v>231</v>
      </c>
      <c r="C12" s="20">
        <v>3.4659189708757233E-2</v>
      </c>
      <c r="D12" s="20">
        <v>9.3594824144887484E-2</v>
      </c>
      <c r="E12" s="20">
        <v>7.0173191559181447E-2</v>
      </c>
      <c r="F12" s="20">
        <v>3.2400603409438559E-2</v>
      </c>
      <c r="G12" s="20">
        <v>7.4618291464858613E-3</v>
      </c>
      <c r="H12" s="20">
        <v>9.4697490102628751E-3</v>
      </c>
      <c r="I12" s="20">
        <v>7.3511384321212373E-3</v>
      </c>
      <c r="K12" s="20">
        <v>4.054609687709005E-2</v>
      </c>
      <c r="L12" s="20">
        <v>2.9051829447439559E-2</v>
      </c>
      <c r="N12" s="20">
        <v>2.6514690265906339E-2</v>
      </c>
      <c r="O12" s="20">
        <v>4.2342740823594183E-2</v>
      </c>
      <c r="P12" s="20">
        <v>5.7943693974475213E-2</v>
      </c>
      <c r="Q12" s="20">
        <v>3.1173876327229531E-2</v>
      </c>
      <c r="R12" s="20">
        <v>2.9932009618178011E-2</v>
      </c>
      <c r="S12" s="20">
        <v>2.7612729654731522E-2</v>
      </c>
      <c r="T12" s="20">
        <v>2.6519502640347841E-2</v>
      </c>
      <c r="U12" s="20">
        <v>6.0327734326956498E-2</v>
      </c>
      <c r="V12" s="20">
        <v>5.4452329485087443E-2</v>
      </c>
      <c r="W12" s="20">
        <v>1.267676978697508E-2</v>
      </c>
      <c r="X12" s="20">
        <v>2.2115702944425809E-2</v>
      </c>
      <c r="Y12" s="20">
        <v>3.3805985097889513E-2</v>
      </c>
      <c r="AA12" s="20">
        <v>3.1722069296064963E-2</v>
      </c>
      <c r="AB12" s="20">
        <v>2.3339246724801751E-2</v>
      </c>
      <c r="AC12" s="20">
        <v>4.1803837059614053E-2</v>
      </c>
      <c r="AD12" s="20">
        <v>4.2715329604748463E-2</v>
      </c>
      <c r="AF12" s="20">
        <v>2.5602692553045248E-2</v>
      </c>
      <c r="AG12" s="20">
        <v>7.0545290745457151E-2</v>
      </c>
      <c r="AI12" s="20">
        <v>2.5164668742917E-2</v>
      </c>
      <c r="AJ12" s="20">
        <v>2.4681859585532689E-2</v>
      </c>
      <c r="AK12" s="20">
        <v>2.90913487121718E-2</v>
      </c>
      <c r="AL12" s="20">
        <v>6.9385222844403197E-2</v>
      </c>
      <c r="AM12" s="20">
        <v>3.0496548726501271E-2</v>
      </c>
      <c r="AN12" s="20">
        <v>3.4727726395671669E-2</v>
      </c>
      <c r="AO12" s="20">
        <v>2.657019549291223E-2</v>
      </c>
      <c r="AP12" s="20">
        <v>1.1299310420612919E-2</v>
      </c>
      <c r="AQ12" s="20">
        <v>0.1015943084718879</v>
      </c>
      <c r="AS12" s="20">
        <v>2.9772354678657319E-2</v>
      </c>
      <c r="AT12" s="20">
        <v>0.12700666565111551</v>
      </c>
    </row>
    <row r="13" spans="2:48" ht="19" customHeight="1" x14ac:dyDescent="0.35">
      <c r="B13" s="22" t="s">
        <v>232</v>
      </c>
      <c r="C13" s="20">
        <v>1.010670366857009E-2</v>
      </c>
      <c r="D13" s="20">
        <v>2.157379112487769E-2</v>
      </c>
      <c r="E13" s="20">
        <v>2.165620837926361E-2</v>
      </c>
      <c r="F13" s="20">
        <v>0</v>
      </c>
      <c r="G13" s="20">
        <v>2.5554411946226031E-3</v>
      </c>
      <c r="H13" s="20">
        <v>6.7157740023967311E-3</v>
      </c>
      <c r="I13" s="20">
        <v>9.7081494973975547E-3</v>
      </c>
      <c r="K13" s="20">
        <v>1.020035775197582E-2</v>
      </c>
      <c r="L13" s="20">
        <v>1.00563060017672E-2</v>
      </c>
      <c r="N13" s="20">
        <v>5.1783571859274563E-3</v>
      </c>
      <c r="O13" s="20">
        <v>1.4478518703937409E-2</v>
      </c>
      <c r="P13" s="20">
        <v>8.6800236706795573E-3</v>
      </c>
      <c r="Q13" s="20">
        <v>1.2439795713738291E-2</v>
      </c>
      <c r="R13" s="20">
        <v>3.8816053735348109E-3</v>
      </c>
      <c r="S13" s="20">
        <v>6.1539540775613398E-3</v>
      </c>
      <c r="T13" s="20">
        <v>1.9805578782817381E-2</v>
      </c>
      <c r="U13" s="20">
        <v>9.3906203346824698E-3</v>
      </c>
      <c r="V13" s="20">
        <v>1.660459861456156E-2</v>
      </c>
      <c r="W13" s="20">
        <v>1.0584846765262151E-2</v>
      </c>
      <c r="X13" s="20">
        <v>0</v>
      </c>
      <c r="Y13" s="20">
        <v>1.5807736192921178E-2</v>
      </c>
      <c r="AA13" s="20">
        <v>1.439176747900269E-3</v>
      </c>
      <c r="AB13" s="20">
        <v>1.07725644872244E-2</v>
      </c>
      <c r="AC13" s="20">
        <v>1.2258946389656191E-2</v>
      </c>
      <c r="AD13" s="20">
        <v>1.6936165622903079E-2</v>
      </c>
      <c r="AF13" s="20">
        <v>9.3604127097290553E-3</v>
      </c>
      <c r="AG13" s="20">
        <v>1.321191021444027E-2</v>
      </c>
      <c r="AI13" s="20">
        <v>1.0494386375643891E-2</v>
      </c>
      <c r="AJ13" s="20">
        <v>1.9788863580651249E-3</v>
      </c>
      <c r="AK13" s="20">
        <v>1.4662805995996059E-2</v>
      </c>
      <c r="AL13" s="20">
        <v>1.8992169554785391E-2</v>
      </c>
      <c r="AM13" s="20">
        <v>8.8216471568610677E-3</v>
      </c>
      <c r="AN13" s="20">
        <v>0</v>
      </c>
      <c r="AO13" s="20">
        <v>6.4068510886951336E-3</v>
      </c>
      <c r="AP13" s="20">
        <v>5.0795963506693794E-3</v>
      </c>
      <c r="AQ13" s="20">
        <v>4.1204590366127329E-2</v>
      </c>
      <c r="AS13" s="20">
        <v>9.7224482240531301E-3</v>
      </c>
      <c r="AT13" s="20">
        <v>1.7368053847097539E-2</v>
      </c>
    </row>
    <row r="14" spans="2:48" ht="19" customHeight="1" x14ac:dyDescent="0.35">
      <c r="B14" s="22" t="s">
        <v>197</v>
      </c>
      <c r="C14" s="20">
        <v>2.5645861257195739E-2</v>
      </c>
      <c r="D14" s="20">
        <v>3.6425305971171378E-2</v>
      </c>
      <c r="E14" s="20">
        <v>1.0994551356523059E-2</v>
      </c>
      <c r="F14" s="20">
        <v>2.748186426808847E-2</v>
      </c>
      <c r="G14" s="20">
        <v>1.6483765177166852E-2</v>
      </c>
      <c r="H14" s="20">
        <v>1.351401076705998E-2</v>
      </c>
      <c r="I14" s="20">
        <v>4.4389636064023921E-2</v>
      </c>
      <c r="K14" s="20">
        <v>2.060463615023864E-2</v>
      </c>
      <c r="L14" s="20">
        <v>2.9757418905936681E-2</v>
      </c>
      <c r="N14" s="20">
        <v>3.3536265696477427E-2</v>
      </c>
      <c r="O14" s="20">
        <v>9.1252163625819255E-2</v>
      </c>
      <c r="P14" s="20">
        <v>9.4134314559400686E-3</v>
      </c>
      <c r="Q14" s="20">
        <v>2.187176102300031E-2</v>
      </c>
      <c r="R14" s="20">
        <v>2.1971530405263159E-2</v>
      </c>
      <c r="S14" s="20">
        <v>3.8042836598567428E-2</v>
      </c>
      <c r="T14" s="20">
        <v>4.2268595848748397E-2</v>
      </c>
      <c r="U14" s="20">
        <v>2.08108808288546E-2</v>
      </c>
      <c r="V14" s="20">
        <v>2.0696006011384611E-2</v>
      </c>
      <c r="W14" s="20">
        <v>3.332180641580125E-2</v>
      </c>
      <c r="X14" s="20">
        <v>0</v>
      </c>
      <c r="Y14" s="20">
        <v>1.1337662342959239E-2</v>
      </c>
      <c r="AA14" s="20">
        <v>1.251236117202255E-2</v>
      </c>
      <c r="AB14" s="20">
        <v>2.008611107094448E-2</v>
      </c>
      <c r="AC14" s="20">
        <v>3.3427303285377859E-2</v>
      </c>
      <c r="AD14" s="20">
        <v>3.8914792087307831E-2</v>
      </c>
      <c r="AF14" s="20">
        <v>2.826163789937711E-2</v>
      </c>
      <c r="AG14" s="20">
        <v>1.600899146384805E-2</v>
      </c>
      <c r="AI14" s="20">
        <v>6.9747948433462621E-3</v>
      </c>
      <c r="AJ14" s="20">
        <v>1.9646528690733651E-2</v>
      </c>
      <c r="AK14" s="20">
        <v>2.985105222055226E-2</v>
      </c>
      <c r="AL14" s="20">
        <v>0</v>
      </c>
      <c r="AM14" s="20">
        <v>1.5945249225783598E-2</v>
      </c>
      <c r="AN14" s="20">
        <v>0</v>
      </c>
      <c r="AO14" s="20">
        <v>5.2471241539990568E-2</v>
      </c>
      <c r="AP14" s="20">
        <v>0.1033386786732981</v>
      </c>
      <c r="AQ14" s="20">
        <v>2.8836688889353399E-2</v>
      </c>
      <c r="AS14" s="20">
        <v>1.614714581283035E-2</v>
      </c>
      <c r="AT14" s="20">
        <v>0.205144942068996</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V24"/>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32" customHeight="1" x14ac:dyDescent="0.35">
      <c r="B9" s="22" t="s">
        <v>244</v>
      </c>
      <c r="C9" s="20">
        <v>0.44628192413977641</v>
      </c>
      <c r="D9" s="20">
        <v>0.30540201641455261</v>
      </c>
      <c r="E9" s="20">
        <v>0.36775247875830819</v>
      </c>
      <c r="F9" s="20">
        <v>0.39059076862803732</v>
      </c>
      <c r="G9" s="20">
        <v>0.46526237049468983</v>
      </c>
      <c r="H9" s="20">
        <v>0.51934653144698695</v>
      </c>
      <c r="I9" s="20">
        <v>0.58471622370453746</v>
      </c>
      <c r="K9" s="20">
        <v>0.43697143897750979</v>
      </c>
      <c r="L9" s="20">
        <v>0.45718550886544618</v>
      </c>
      <c r="N9" s="20">
        <v>0.43388244576733659</v>
      </c>
      <c r="O9" s="20">
        <v>0.47342360988261378</v>
      </c>
      <c r="P9" s="20">
        <v>0.42127326760166489</v>
      </c>
      <c r="Q9" s="20">
        <v>0.4540418093723968</v>
      </c>
      <c r="R9" s="20">
        <v>0.46806923658782612</v>
      </c>
      <c r="S9" s="20">
        <v>0.41699847366744369</v>
      </c>
      <c r="T9" s="20">
        <v>0.47596712424492871</v>
      </c>
      <c r="U9" s="20">
        <v>0.46933064987060252</v>
      </c>
      <c r="V9" s="20">
        <v>0.44875222436085849</v>
      </c>
      <c r="W9" s="20">
        <v>0.45294885754126007</v>
      </c>
      <c r="X9" s="20">
        <v>0.45580207071676099</v>
      </c>
      <c r="Y9" s="20">
        <v>0.39143434774474622</v>
      </c>
      <c r="AA9" s="20">
        <v>0.4887398732630211</v>
      </c>
      <c r="AB9" s="20">
        <v>0.49322253895204959</v>
      </c>
      <c r="AC9" s="20">
        <v>0.42435844305225351</v>
      </c>
      <c r="AD9" s="20">
        <v>0.37128535048762568</v>
      </c>
      <c r="AF9" s="20">
        <v>0.46584893246513509</v>
      </c>
      <c r="AG9" s="20">
        <v>0.37025834971744342</v>
      </c>
      <c r="AI9" s="20">
        <v>0.44774702183194548</v>
      </c>
      <c r="AJ9" s="20">
        <v>0.47939322633330861</v>
      </c>
      <c r="AK9" s="20">
        <v>0.52997652959928354</v>
      </c>
      <c r="AL9" s="20">
        <v>0.4435118974247938</v>
      </c>
      <c r="AM9" s="20">
        <v>0.40573411168136447</v>
      </c>
      <c r="AN9" s="20">
        <v>0.43436460572527641</v>
      </c>
      <c r="AO9" s="20">
        <v>0.40636258051357271</v>
      </c>
      <c r="AP9" s="20">
        <v>0.51799361642213559</v>
      </c>
      <c r="AQ9" s="20">
        <v>0.33747043187886833</v>
      </c>
      <c r="AS9" s="20">
        <v>0.44909310813128012</v>
      </c>
      <c r="AT9" s="20">
        <v>0.39315843123978739</v>
      </c>
    </row>
    <row r="10" spans="2:48" ht="32" customHeight="1" x14ac:dyDescent="0.35">
      <c r="B10" s="22" t="s">
        <v>245</v>
      </c>
      <c r="C10" s="20">
        <v>0.39168572628551102</v>
      </c>
      <c r="D10" s="20">
        <v>0.32070257841633021</v>
      </c>
      <c r="E10" s="20">
        <v>0.30469429758225958</v>
      </c>
      <c r="F10" s="20">
        <v>0.36118304321932732</v>
      </c>
      <c r="G10" s="20">
        <v>0.38158987489450669</v>
      </c>
      <c r="H10" s="20">
        <v>0.46748533937826853</v>
      </c>
      <c r="I10" s="20">
        <v>0.4916292940249925</v>
      </c>
      <c r="K10" s="20">
        <v>0.37210011685591499</v>
      </c>
      <c r="L10" s="20">
        <v>0.41029048932957002</v>
      </c>
      <c r="N10" s="20">
        <v>0.42242253732538032</v>
      </c>
      <c r="O10" s="20">
        <v>0.42658034172784481</v>
      </c>
      <c r="P10" s="20">
        <v>0.41937557902207218</v>
      </c>
      <c r="Q10" s="20">
        <v>0.41742350769311592</v>
      </c>
      <c r="R10" s="20">
        <v>0.36726841432909679</v>
      </c>
      <c r="S10" s="20">
        <v>0.38982557905576221</v>
      </c>
      <c r="T10" s="20">
        <v>0.3805082436808187</v>
      </c>
      <c r="U10" s="20">
        <v>0.36163875648496052</v>
      </c>
      <c r="V10" s="20">
        <v>0.33442327871191829</v>
      </c>
      <c r="W10" s="20">
        <v>0.40187065190577331</v>
      </c>
      <c r="X10" s="20">
        <v>0.47829929801220622</v>
      </c>
      <c r="Y10" s="20">
        <v>0.39034279122026388</v>
      </c>
      <c r="AA10" s="20">
        <v>0.41286464123561079</v>
      </c>
      <c r="AB10" s="20">
        <v>0.46308620616215479</v>
      </c>
      <c r="AC10" s="20">
        <v>0.37862450437360312</v>
      </c>
      <c r="AD10" s="20">
        <v>0.30627685689980377</v>
      </c>
      <c r="AF10" s="20">
        <v>0.40817525068440008</v>
      </c>
      <c r="AG10" s="20">
        <v>0.32675618493386432</v>
      </c>
      <c r="AI10" s="20">
        <v>0.41328804185861112</v>
      </c>
      <c r="AJ10" s="20">
        <v>0.38291983332548812</v>
      </c>
      <c r="AK10" s="20">
        <v>0.43394074457445447</v>
      </c>
      <c r="AL10" s="20">
        <v>0.42097521475791161</v>
      </c>
      <c r="AM10" s="20">
        <v>0.36562131978082718</v>
      </c>
      <c r="AN10" s="20">
        <v>0.37433391472919619</v>
      </c>
      <c r="AO10" s="20">
        <v>0.38203602909647177</v>
      </c>
      <c r="AP10" s="20">
        <v>0.40183138700140431</v>
      </c>
      <c r="AQ10" s="20">
        <v>0.38561171421767998</v>
      </c>
      <c r="AS10" s="20">
        <v>0.40016777992390679</v>
      </c>
      <c r="AT10" s="20">
        <v>0.23139870217094091</v>
      </c>
    </row>
    <row r="11" spans="2:48" ht="46" customHeight="1" x14ac:dyDescent="0.35">
      <c r="B11" s="22" t="s">
        <v>246</v>
      </c>
      <c r="C11" s="20">
        <v>0.16894356381737011</v>
      </c>
      <c r="D11" s="20">
        <v>0.188325753582674</v>
      </c>
      <c r="E11" s="20">
        <v>0.2134017238698461</v>
      </c>
      <c r="F11" s="20">
        <v>0.22350381580890699</v>
      </c>
      <c r="G11" s="20">
        <v>0.14795859524114141</v>
      </c>
      <c r="H11" s="20">
        <v>0.14437287554965669</v>
      </c>
      <c r="I11" s="20">
        <v>0.10914513414673541</v>
      </c>
      <c r="K11" s="20">
        <v>0.16418567155998159</v>
      </c>
      <c r="L11" s="20">
        <v>0.174275461970754</v>
      </c>
      <c r="N11" s="20">
        <v>0.18154765932620251</v>
      </c>
      <c r="O11" s="20">
        <v>0.17147608694409999</v>
      </c>
      <c r="P11" s="20">
        <v>0.15557918333699899</v>
      </c>
      <c r="Q11" s="20">
        <v>0.15560481315450711</v>
      </c>
      <c r="R11" s="20">
        <v>0.17780126988373049</v>
      </c>
      <c r="S11" s="20">
        <v>0.14830491877641391</v>
      </c>
      <c r="T11" s="20">
        <v>0.19874099066021131</v>
      </c>
      <c r="U11" s="20">
        <v>0.19793759211675341</v>
      </c>
      <c r="V11" s="20">
        <v>0.1840422714716381</v>
      </c>
      <c r="W11" s="20">
        <v>0.1635377756032475</v>
      </c>
      <c r="X11" s="20">
        <v>0.15173732135728521</v>
      </c>
      <c r="Y11" s="20">
        <v>0.1237920433330529</v>
      </c>
      <c r="AA11" s="20">
        <v>0.1768781247349599</v>
      </c>
      <c r="AB11" s="20">
        <v>0.1512064838023412</v>
      </c>
      <c r="AC11" s="20">
        <v>0.19432187686973121</v>
      </c>
      <c r="AD11" s="20">
        <v>0.15759390961270001</v>
      </c>
      <c r="AF11" s="20">
        <v>0.15664095213004289</v>
      </c>
      <c r="AG11" s="20">
        <v>0.2157574296800901</v>
      </c>
      <c r="AI11" s="20">
        <v>0.19564094763808809</v>
      </c>
      <c r="AJ11" s="20">
        <v>0.18348394251294131</v>
      </c>
      <c r="AK11" s="20">
        <v>0.15207362854945411</v>
      </c>
      <c r="AL11" s="20">
        <v>0.18824540052346231</v>
      </c>
      <c r="AM11" s="20">
        <v>0.14112623150221359</v>
      </c>
      <c r="AN11" s="20">
        <v>0.19425223635930111</v>
      </c>
      <c r="AO11" s="20">
        <v>0.1856164975959198</v>
      </c>
      <c r="AP11" s="20">
        <v>0.15125379073302911</v>
      </c>
      <c r="AQ11" s="20">
        <v>0.13364861179294329</v>
      </c>
      <c r="AS11" s="20">
        <v>0.16597750398416039</v>
      </c>
      <c r="AT11" s="20">
        <v>0.22499377574468479</v>
      </c>
    </row>
    <row r="12" spans="2:48" ht="46" customHeight="1" x14ac:dyDescent="0.35">
      <c r="B12" s="22" t="s">
        <v>247</v>
      </c>
      <c r="C12" s="20">
        <v>0.3107147561468418</v>
      </c>
      <c r="D12" s="20">
        <v>0.30141675941124019</v>
      </c>
      <c r="E12" s="20">
        <v>0.26622091239205131</v>
      </c>
      <c r="F12" s="20">
        <v>0.29395394455752</v>
      </c>
      <c r="G12" s="20">
        <v>0.32629434164245819</v>
      </c>
      <c r="H12" s="20">
        <v>0.34875583050795811</v>
      </c>
      <c r="I12" s="20">
        <v>0.3284550096046791</v>
      </c>
      <c r="K12" s="20">
        <v>0.28335212003691412</v>
      </c>
      <c r="L12" s="20">
        <v>0.33554778484013492</v>
      </c>
      <c r="N12" s="20">
        <v>0.39308290391177558</v>
      </c>
      <c r="O12" s="20">
        <v>0.34487318005335221</v>
      </c>
      <c r="P12" s="20">
        <v>0.33901839725367727</v>
      </c>
      <c r="Q12" s="20">
        <v>0.24842136204989479</v>
      </c>
      <c r="R12" s="20">
        <v>0.33643757311051919</v>
      </c>
      <c r="S12" s="20">
        <v>0.27583115876151371</v>
      </c>
      <c r="T12" s="20">
        <v>0.26271371238114788</v>
      </c>
      <c r="U12" s="20">
        <v>0.2744013851730876</v>
      </c>
      <c r="V12" s="20">
        <v>0.26631557310588289</v>
      </c>
      <c r="W12" s="20">
        <v>0.32339092684468662</v>
      </c>
      <c r="X12" s="20">
        <v>0.31065512189957578</v>
      </c>
      <c r="Y12" s="20">
        <v>0.35313686049174631</v>
      </c>
      <c r="AA12" s="20">
        <v>0.33555223529562311</v>
      </c>
      <c r="AB12" s="20">
        <v>0.35681780198383012</v>
      </c>
      <c r="AC12" s="20">
        <v>0.25814063187699188</v>
      </c>
      <c r="AD12" s="20">
        <v>0.28172461577583202</v>
      </c>
      <c r="AF12" s="20">
        <v>0.31582755500235771</v>
      </c>
      <c r="AG12" s="20">
        <v>0.29285726560603148</v>
      </c>
      <c r="AI12" s="20">
        <v>0.32138762548110072</v>
      </c>
      <c r="AJ12" s="20">
        <v>0.29634572827525901</v>
      </c>
      <c r="AK12" s="20">
        <v>0.34717191820195309</v>
      </c>
      <c r="AL12" s="20">
        <v>0.32985270209259637</v>
      </c>
      <c r="AM12" s="20">
        <v>0.32570879972108763</v>
      </c>
      <c r="AN12" s="20">
        <v>0.29949875675679699</v>
      </c>
      <c r="AO12" s="20">
        <v>0.25576114104288122</v>
      </c>
      <c r="AP12" s="20">
        <v>0.28356675400341069</v>
      </c>
      <c r="AQ12" s="20">
        <v>0.33216569249430139</v>
      </c>
      <c r="AS12" s="20">
        <v>0.31665806477051128</v>
      </c>
      <c r="AT12" s="20">
        <v>0.19840289238190001</v>
      </c>
    </row>
    <row r="13" spans="2:48" ht="46" customHeight="1" x14ac:dyDescent="0.35">
      <c r="B13" s="22" t="s">
        <v>248</v>
      </c>
      <c r="C13" s="20">
        <v>0.1456636368859367</v>
      </c>
      <c r="D13" s="20">
        <v>0.1082690930612358</v>
      </c>
      <c r="E13" s="20">
        <v>0.15376365208269069</v>
      </c>
      <c r="F13" s="20">
        <v>0.138338631667349</v>
      </c>
      <c r="G13" s="20">
        <v>0.14647860742642899</v>
      </c>
      <c r="H13" s="20">
        <v>0.16888057334455539</v>
      </c>
      <c r="I13" s="20">
        <v>0.1537615488034359</v>
      </c>
      <c r="K13" s="20">
        <v>0.1520608513712533</v>
      </c>
      <c r="L13" s="20">
        <v>0.13897228638628059</v>
      </c>
      <c r="N13" s="20">
        <v>0.13426275545028449</v>
      </c>
      <c r="O13" s="20">
        <v>0.15274950310021501</v>
      </c>
      <c r="P13" s="20">
        <v>0.17317415299629529</v>
      </c>
      <c r="Q13" s="20">
        <v>0.1252814297509999</v>
      </c>
      <c r="R13" s="20">
        <v>0.1282227229839239</v>
      </c>
      <c r="S13" s="20">
        <v>0.10479319719450959</v>
      </c>
      <c r="T13" s="20">
        <v>0.17613122400485601</v>
      </c>
      <c r="U13" s="20">
        <v>0.13109362131005869</v>
      </c>
      <c r="V13" s="20">
        <v>0.12258722842448599</v>
      </c>
      <c r="W13" s="20">
        <v>0.1721564350348134</v>
      </c>
      <c r="X13" s="20">
        <v>0.1866663478081757</v>
      </c>
      <c r="Y13" s="20">
        <v>0.1582185067180237</v>
      </c>
      <c r="AA13" s="20">
        <v>0.135240136665885</v>
      </c>
      <c r="AB13" s="20">
        <v>0.16824932601035139</v>
      </c>
      <c r="AC13" s="20">
        <v>0.12847142627175309</v>
      </c>
      <c r="AD13" s="20">
        <v>0.14951043313199661</v>
      </c>
      <c r="AF13" s="20">
        <v>0.14584509944699189</v>
      </c>
      <c r="AG13" s="20">
        <v>0.14549634129458941</v>
      </c>
      <c r="AI13" s="20">
        <v>0.14261414975549319</v>
      </c>
      <c r="AJ13" s="20">
        <v>0.1248826883244622</v>
      </c>
      <c r="AK13" s="20">
        <v>0.1738464520817663</v>
      </c>
      <c r="AL13" s="20">
        <v>0.12135997138624149</v>
      </c>
      <c r="AM13" s="20">
        <v>0.17397060619037291</v>
      </c>
      <c r="AN13" s="20">
        <v>0.17711488867813749</v>
      </c>
      <c r="AO13" s="20">
        <v>0.17273243180322759</v>
      </c>
      <c r="AP13" s="20">
        <v>0.1004888618418073</v>
      </c>
      <c r="AQ13" s="20">
        <v>0.15341555360320999</v>
      </c>
      <c r="AS13" s="20">
        <v>0.1448367121093295</v>
      </c>
      <c r="AT13" s="20">
        <v>0.16129019588445259</v>
      </c>
    </row>
    <row r="14" spans="2:48" ht="46" customHeight="1" x14ac:dyDescent="0.35">
      <c r="B14" s="22" t="s">
        <v>249</v>
      </c>
      <c r="C14" s="20">
        <v>0.1521085391922164</v>
      </c>
      <c r="D14" s="20">
        <v>0.14498277312310559</v>
      </c>
      <c r="E14" s="20">
        <v>0.1673802516605247</v>
      </c>
      <c r="F14" s="20">
        <v>0.1396028575963579</v>
      </c>
      <c r="G14" s="20">
        <v>0.1448650747345209</v>
      </c>
      <c r="H14" s="20">
        <v>0.17700906599725941</v>
      </c>
      <c r="I14" s="20">
        <v>0.14382623142603909</v>
      </c>
      <c r="K14" s="20">
        <v>0.1502885300536248</v>
      </c>
      <c r="L14" s="20">
        <v>0.15350858974351589</v>
      </c>
      <c r="N14" s="20">
        <v>0.1032036618529393</v>
      </c>
      <c r="O14" s="20">
        <v>0.1596238047760915</v>
      </c>
      <c r="P14" s="20">
        <v>0.165589699710745</v>
      </c>
      <c r="Q14" s="20">
        <v>0.11432393994243251</v>
      </c>
      <c r="R14" s="20">
        <v>0.16398523576111401</v>
      </c>
      <c r="S14" s="20">
        <v>0.14692275633625951</v>
      </c>
      <c r="T14" s="20">
        <v>0.1890418868415587</v>
      </c>
      <c r="U14" s="20">
        <v>0.13942699567774131</v>
      </c>
      <c r="V14" s="20">
        <v>0.13813374359114561</v>
      </c>
      <c r="W14" s="20">
        <v>0.18864496803537009</v>
      </c>
      <c r="X14" s="20">
        <v>0.16551292042896351</v>
      </c>
      <c r="Y14" s="20">
        <v>0.13864010635946339</v>
      </c>
      <c r="AA14" s="20">
        <v>0.15418157696817791</v>
      </c>
      <c r="AB14" s="20">
        <v>0.147271159586749</v>
      </c>
      <c r="AC14" s="20">
        <v>0.16085104058419469</v>
      </c>
      <c r="AD14" s="20">
        <v>0.14670877782592359</v>
      </c>
      <c r="AF14" s="20">
        <v>0.15298746036048161</v>
      </c>
      <c r="AG14" s="20">
        <v>0.15180042114316439</v>
      </c>
      <c r="AI14" s="20">
        <v>0.13288710675292131</v>
      </c>
      <c r="AJ14" s="20">
        <v>0.14419285598100831</v>
      </c>
      <c r="AK14" s="20">
        <v>0.1210294544731073</v>
      </c>
      <c r="AL14" s="20">
        <v>0.19387390092566131</v>
      </c>
      <c r="AM14" s="20">
        <v>0.17844624436376341</v>
      </c>
      <c r="AN14" s="20">
        <v>0.1225419128776066</v>
      </c>
      <c r="AO14" s="20">
        <v>0.1522367606442529</v>
      </c>
      <c r="AP14" s="20">
        <v>0.1202422688461225</v>
      </c>
      <c r="AQ14" s="20">
        <v>0.1594424517776957</v>
      </c>
      <c r="AS14" s="20">
        <v>0.1521019177655373</v>
      </c>
      <c r="AT14" s="20">
        <v>0.15223366558530849</v>
      </c>
    </row>
    <row r="15" spans="2:48" ht="60" customHeight="1" x14ac:dyDescent="0.35">
      <c r="B15" s="22" t="s">
        <v>250</v>
      </c>
      <c r="C15" s="20">
        <v>0.30167753986927848</v>
      </c>
      <c r="D15" s="20">
        <v>0.30612806493487388</v>
      </c>
      <c r="E15" s="20">
        <v>0.25168502019942929</v>
      </c>
      <c r="F15" s="20">
        <v>0.28696357362392111</v>
      </c>
      <c r="G15" s="20">
        <v>0.34369609003614138</v>
      </c>
      <c r="H15" s="20">
        <v>0.30570375746195771</v>
      </c>
      <c r="I15" s="20">
        <v>0.31442663418273709</v>
      </c>
      <c r="K15" s="20">
        <v>0.29614042335616109</v>
      </c>
      <c r="L15" s="20">
        <v>0.30830939507636401</v>
      </c>
      <c r="N15" s="20">
        <v>0.27970104688001363</v>
      </c>
      <c r="O15" s="20">
        <v>0.26171188948869678</v>
      </c>
      <c r="P15" s="20">
        <v>0.31610023573816137</v>
      </c>
      <c r="Q15" s="20">
        <v>0.36712271249135042</v>
      </c>
      <c r="R15" s="20">
        <v>0.30152357179012118</v>
      </c>
      <c r="S15" s="20">
        <v>0.29454942373932408</v>
      </c>
      <c r="T15" s="20">
        <v>0.23957724360114541</v>
      </c>
      <c r="U15" s="20">
        <v>0.30371865928548891</v>
      </c>
      <c r="V15" s="20">
        <v>0.28964150149977619</v>
      </c>
      <c r="W15" s="20">
        <v>0.35344208468005739</v>
      </c>
      <c r="X15" s="20">
        <v>0.25654985275016567</v>
      </c>
      <c r="Y15" s="20">
        <v>0.33661158093276528</v>
      </c>
      <c r="AA15" s="20">
        <v>0.30884708936086142</v>
      </c>
      <c r="AB15" s="20">
        <v>0.30448595570141801</v>
      </c>
      <c r="AC15" s="20">
        <v>0.29404881014189282</v>
      </c>
      <c r="AD15" s="20">
        <v>0.29714415232140662</v>
      </c>
      <c r="AF15" s="20">
        <v>0.29738102008543671</v>
      </c>
      <c r="AG15" s="20">
        <v>0.31766229001952723</v>
      </c>
      <c r="AI15" s="20">
        <v>0.33533468705356589</v>
      </c>
      <c r="AJ15" s="20">
        <v>0.30119513519466479</v>
      </c>
      <c r="AK15" s="20">
        <v>0.36590824399922278</v>
      </c>
      <c r="AL15" s="20">
        <v>0.32455356596032559</v>
      </c>
      <c r="AM15" s="20">
        <v>0.29614656063005851</v>
      </c>
      <c r="AN15" s="20">
        <v>0.31988528598176341</v>
      </c>
      <c r="AO15" s="20">
        <v>0.25077968980770909</v>
      </c>
      <c r="AP15" s="20">
        <v>0.24879567828482191</v>
      </c>
      <c r="AQ15" s="20">
        <v>0.2756399814157508</v>
      </c>
      <c r="AS15" s="20">
        <v>0.30917197286910481</v>
      </c>
      <c r="AT15" s="20">
        <v>0.16005377583996061</v>
      </c>
    </row>
    <row r="16" spans="2:48" ht="46" customHeight="1" x14ac:dyDescent="0.35">
      <c r="B16" s="22" t="s">
        <v>251</v>
      </c>
      <c r="C16" s="20">
        <v>8.5251345858550112E-2</v>
      </c>
      <c r="D16" s="20">
        <v>0.1102965290715387</v>
      </c>
      <c r="E16" s="20">
        <v>0.1206447656954875</v>
      </c>
      <c r="F16" s="20">
        <v>0.1070911195626153</v>
      </c>
      <c r="G16" s="20">
        <v>0.1091865453196402</v>
      </c>
      <c r="H16" s="20">
        <v>4.7880173726868883E-2</v>
      </c>
      <c r="I16" s="20">
        <v>2.7799906645863411E-2</v>
      </c>
      <c r="K16" s="20">
        <v>8.4075242444602266E-2</v>
      </c>
      <c r="L16" s="20">
        <v>8.6745974217913288E-2</v>
      </c>
      <c r="N16" s="20">
        <v>9.0005015466050858E-2</v>
      </c>
      <c r="O16" s="20">
        <v>0.13227534869836191</v>
      </c>
      <c r="P16" s="20">
        <v>8.8353595847738595E-2</v>
      </c>
      <c r="Q16" s="20">
        <v>7.5590890073476774E-2</v>
      </c>
      <c r="R16" s="20">
        <v>8.100607977457841E-2</v>
      </c>
      <c r="S16" s="20">
        <v>7.8679387467826586E-2</v>
      </c>
      <c r="T16" s="20">
        <v>7.1910902052576178E-2</v>
      </c>
      <c r="U16" s="20">
        <v>0.1241427575234193</v>
      </c>
      <c r="V16" s="20">
        <v>9.4400225969698673E-2</v>
      </c>
      <c r="W16" s="20">
        <v>4.6392912329452488E-2</v>
      </c>
      <c r="X16" s="20">
        <v>8.4903745815763293E-2</v>
      </c>
      <c r="Y16" s="20">
        <v>9.2431115904491434E-2</v>
      </c>
      <c r="AA16" s="20">
        <v>8.5924196996903013E-2</v>
      </c>
      <c r="AB16" s="20">
        <v>6.7433296377221841E-2</v>
      </c>
      <c r="AC16" s="20">
        <v>9.1483495808203322E-2</v>
      </c>
      <c r="AD16" s="20">
        <v>9.813367366041513E-2</v>
      </c>
      <c r="AF16" s="20">
        <v>7.8589133715898429E-2</v>
      </c>
      <c r="AG16" s="20">
        <v>0.1108969323724248</v>
      </c>
      <c r="AI16" s="20">
        <v>9.7938252125983116E-2</v>
      </c>
      <c r="AJ16" s="20">
        <v>8.5568540902024259E-2</v>
      </c>
      <c r="AK16" s="20">
        <v>8.1320676371909623E-2</v>
      </c>
      <c r="AL16" s="20">
        <v>8.1328718957887916E-2</v>
      </c>
      <c r="AM16" s="20">
        <v>8.1161458041369136E-2</v>
      </c>
      <c r="AN16" s="20">
        <v>0.14169600697470369</v>
      </c>
      <c r="AO16" s="20">
        <v>0.10323139736696629</v>
      </c>
      <c r="AP16" s="20">
        <v>5.8508544829178569E-2</v>
      </c>
      <c r="AQ16" s="20">
        <v>6.9700246638108893E-2</v>
      </c>
      <c r="AS16" s="20">
        <v>8.4584874410245439E-2</v>
      </c>
      <c r="AT16" s="20">
        <v>9.7845786976265933E-2</v>
      </c>
    </row>
    <row r="17" spans="2:46" ht="32" customHeight="1" x14ac:dyDescent="0.35">
      <c r="B17" s="22" t="s">
        <v>252</v>
      </c>
      <c r="C17" s="20">
        <v>0.17923241546920121</v>
      </c>
      <c r="D17" s="20">
        <v>0.18081665455273921</v>
      </c>
      <c r="E17" s="20">
        <v>0.22710831447994809</v>
      </c>
      <c r="F17" s="20">
        <v>0.1788805234260106</v>
      </c>
      <c r="G17" s="20">
        <v>0.1592564327799092</v>
      </c>
      <c r="H17" s="20">
        <v>0.1231395638520761</v>
      </c>
      <c r="I17" s="20">
        <v>0.1934613639046493</v>
      </c>
      <c r="K17" s="20">
        <v>0.19024601636731561</v>
      </c>
      <c r="L17" s="20">
        <v>0.16717628807385959</v>
      </c>
      <c r="N17" s="20">
        <v>0.17959528511740161</v>
      </c>
      <c r="O17" s="20">
        <v>0.13005509331935969</v>
      </c>
      <c r="P17" s="20">
        <v>0.14658446830742439</v>
      </c>
      <c r="Q17" s="20">
        <v>0.2317380972577274</v>
      </c>
      <c r="R17" s="20">
        <v>0.1825764834088405</v>
      </c>
      <c r="S17" s="20">
        <v>0.2361689120306458</v>
      </c>
      <c r="T17" s="20">
        <v>0.153683942441106</v>
      </c>
      <c r="U17" s="20">
        <v>0.17069545377245071</v>
      </c>
      <c r="V17" s="20">
        <v>0.18061737588162879</v>
      </c>
      <c r="W17" s="20">
        <v>0.166107353366067</v>
      </c>
      <c r="X17" s="20">
        <v>0.16788014630727011</v>
      </c>
      <c r="Y17" s="20">
        <v>0.19051891147162939</v>
      </c>
      <c r="AA17" s="20">
        <v>0.18766217221863429</v>
      </c>
      <c r="AB17" s="20">
        <v>0.15675979496439629</v>
      </c>
      <c r="AC17" s="20">
        <v>0.1906455955819272</v>
      </c>
      <c r="AD17" s="20">
        <v>0.18384471694187529</v>
      </c>
      <c r="AF17" s="20">
        <v>0.17237104784606899</v>
      </c>
      <c r="AG17" s="20">
        <v>0.20954395148997071</v>
      </c>
      <c r="AI17" s="20">
        <v>0.23530657799965701</v>
      </c>
      <c r="AJ17" s="20">
        <v>0.17176758319584959</v>
      </c>
      <c r="AK17" s="20">
        <v>0.1730546728702623</v>
      </c>
      <c r="AL17" s="20">
        <v>0.1363055613324686</v>
      </c>
      <c r="AM17" s="20">
        <v>0.19555545333872251</v>
      </c>
      <c r="AN17" s="20">
        <v>0.19216978427559531</v>
      </c>
      <c r="AO17" s="20">
        <v>0.17138450400579461</v>
      </c>
      <c r="AP17" s="20">
        <v>0.14027833168568579</v>
      </c>
      <c r="AQ17" s="20">
        <v>0.15392054387379919</v>
      </c>
      <c r="AS17" s="20">
        <v>0.17957396655277019</v>
      </c>
      <c r="AT17" s="20">
        <v>0.17277805793949139</v>
      </c>
    </row>
    <row r="18" spans="2:46" ht="32" customHeight="1" x14ac:dyDescent="0.35">
      <c r="B18" s="22" t="s">
        <v>253</v>
      </c>
      <c r="C18" s="20">
        <v>0.24625082233880149</v>
      </c>
      <c r="D18" s="20">
        <v>0.26557654801417879</v>
      </c>
      <c r="E18" s="20">
        <v>0.23103448923698891</v>
      </c>
      <c r="F18" s="20">
        <v>0.26472663826241921</v>
      </c>
      <c r="G18" s="20">
        <v>0.26136649237990522</v>
      </c>
      <c r="H18" s="20">
        <v>0.23549691286935681</v>
      </c>
      <c r="I18" s="20">
        <v>0.22564446087189921</v>
      </c>
      <c r="K18" s="20">
        <v>0.26411178417910242</v>
      </c>
      <c r="L18" s="20">
        <v>0.22877450778922631</v>
      </c>
      <c r="N18" s="20">
        <v>0.25959265702407858</v>
      </c>
      <c r="O18" s="20">
        <v>0.25550632483875191</v>
      </c>
      <c r="P18" s="20">
        <v>0.23542671165566079</v>
      </c>
      <c r="Q18" s="20">
        <v>0.27693310516986658</v>
      </c>
      <c r="R18" s="20">
        <v>0.22419643285696969</v>
      </c>
      <c r="S18" s="20">
        <v>0.27193298913716368</v>
      </c>
      <c r="T18" s="20">
        <v>0.2925889336907328</v>
      </c>
      <c r="U18" s="20">
        <v>0.20392420590149479</v>
      </c>
      <c r="V18" s="20">
        <v>0.24906623924335991</v>
      </c>
      <c r="W18" s="20">
        <v>0.25392024188408541</v>
      </c>
      <c r="X18" s="20">
        <v>0.2210131507966725</v>
      </c>
      <c r="Y18" s="20">
        <v>0.2393799235846174</v>
      </c>
      <c r="AA18" s="20">
        <v>0.26499398915102368</v>
      </c>
      <c r="AB18" s="20">
        <v>0.22639299696878859</v>
      </c>
      <c r="AC18" s="20">
        <v>0.23136812714162211</v>
      </c>
      <c r="AD18" s="20">
        <v>0.260657427821612</v>
      </c>
      <c r="AF18" s="20">
        <v>0.24277746305416251</v>
      </c>
      <c r="AG18" s="20">
        <v>0.26000581924419941</v>
      </c>
      <c r="AI18" s="20">
        <v>0.20576761602673321</v>
      </c>
      <c r="AJ18" s="20">
        <v>0.2524472902368281</v>
      </c>
      <c r="AK18" s="20">
        <v>0.2468437026491615</v>
      </c>
      <c r="AL18" s="20">
        <v>0.25249730831006179</v>
      </c>
      <c r="AM18" s="20">
        <v>0.24392734589350351</v>
      </c>
      <c r="AN18" s="20">
        <v>0.17069283058358831</v>
      </c>
      <c r="AO18" s="20">
        <v>0.28015214287692991</v>
      </c>
      <c r="AP18" s="20">
        <v>0.26890852707463719</v>
      </c>
      <c r="AQ18" s="20">
        <v>0.2712325527794236</v>
      </c>
      <c r="AS18" s="20">
        <v>0.24727297681451649</v>
      </c>
      <c r="AT18" s="20">
        <v>0.22693496958869591</v>
      </c>
    </row>
    <row r="19" spans="2:46" ht="32" customHeight="1" x14ac:dyDescent="0.35">
      <c r="B19" s="22" t="s">
        <v>254</v>
      </c>
      <c r="C19" s="20">
        <v>0.1716736164236991</v>
      </c>
      <c r="D19" s="20">
        <v>0.16703512645388741</v>
      </c>
      <c r="E19" s="20">
        <v>0.21912421219253669</v>
      </c>
      <c r="F19" s="20">
        <v>0.19469885277919011</v>
      </c>
      <c r="G19" s="20">
        <v>0.17124178463008899</v>
      </c>
      <c r="H19" s="20">
        <v>0.1411964672988075</v>
      </c>
      <c r="I19" s="20">
        <v>0.13839878803960831</v>
      </c>
      <c r="K19" s="20">
        <v>0.19233461145992539</v>
      </c>
      <c r="L19" s="20">
        <v>0.1521969395812616</v>
      </c>
      <c r="N19" s="20">
        <v>0.19135114525907179</v>
      </c>
      <c r="O19" s="20">
        <v>0.15939857783563</v>
      </c>
      <c r="P19" s="20">
        <v>0.14291734766910341</v>
      </c>
      <c r="Q19" s="20">
        <v>0.16129808164497861</v>
      </c>
      <c r="R19" s="20">
        <v>0.14339803257991501</v>
      </c>
      <c r="S19" s="20">
        <v>0.17703771788783981</v>
      </c>
      <c r="T19" s="20">
        <v>0.12840234681491461</v>
      </c>
      <c r="U19" s="20">
        <v>0.15161750357281739</v>
      </c>
      <c r="V19" s="20">
        <v>0.2014719367387118</v>
      </c>
      <c r="W19" s="20">
        <v>0.18834220068681559</v>
      </c>
      <c r="X19" s="20">
        <v>0.20349162620155489</v>
      </c>
      <c r="Y19" s="20">
        <v>0.16156360925910709</v>
      </c>
      <c r="AA19" s="20">
        <v>0.17804326580258031</v>
      </c>
      <c r="AB19" s="20">
        <v>0.1523641531982067</v>
      </c>
      <c r="AC19" s="20">
        <v>0.17666720628304061</v>
      </c>
      <c r="AD19" s="20">
        <v>0.18071077953558409</v>
      </c>
      <c r="AF19" s="20">
        <v>0.16874347596187711</v>
      </c>
      <c r="AG19" s="20">
        <v>0.18435428241262081</v>
      </c>
      <c r="AI19" s="20">
        <v>0.16087363650569181</v>
      </c>
      <c r="AJ19" s="20">
        <v>0.1999372469066692</v>
      </c>
      <c r="AK19" s="20">
        <v>0.13532802700171859</v>
      </c>
      <c r="AL19" s="20">
        <v>0.1383583413075494</v>
      </c>
      <c r="AM19" s="20">
        <v>0.18154822932382739</v>
      </c>
      <c r="AN19" s="20">
        <v>0.19896038968298191</v>
      </c>
      <c r="AO19" s="20">
        <v>0.13670220298170749</v>
      </c>
      <c r="AP19" s="20">
        <v>0.16816560720954671</v>
      </c>
      <c r="AQ19" s="20">
        <v>0.17844005818967701</v>
      </c>
      <c r="AS19" s="20">
        <v>0.17330354179616059</v>
      </c>
      <c r="AT19" s="20">
        <v>0.1408725983426482</v>
      </c>
    </row>
    <row r="21" spans="2:46" x14ac:dyDescent="0.35">
      <c r="B21" t="s">
        <v>409</v>
      </c>
    </row>
    <row r="22" spans="2:46" x14ac:dyDescent="0.35">
      <c r="B22" t="s">
        <v>9</v>
      </c>
    </row>
    <row r="24" spans="2:46" x14ac:dyDescent="0.35">
      <c r="B24"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AV19"/>
  <sheetViews>
    <sheetView showGridLines="0" topLeftCell="A6" workbookViewId="0">
      <pane xSplit="2" topLeftCell="C1" activePane="topRight" state="frozen"/>
      <selection pane="topRight" activeCell="B10" sqref="B10"/>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1113</v>
      </c>
      <c r="D7" s="14">
        <v>170</v>
      </c>
      <c r="E7" s="14">
        <v>204</v>
      </c>
      <c r="F7" s="14">
        <v>195</v>
      </c>
      <c r="G7" s="14">
        <v>198</v>
      </c>
      <c r="H7" s="14">
        <v>138</v>
      </c>
      <c r="I7" s="14">
        <v>208</v>
      </c>
      <c r="K7" s="14">
        <v>548</v>
      </c>
      <c r="L7" s="14">
        <v>562</v>
      </c>
      <c r="N7" s="14">
        <v>99</v>
      </c>
      <c r="O7" s="14">
        <v>34</v>
      </c>
      <c r="P7" s="14">
        <v>63</v>
      </c>
      <c r="Q7" s="14">
        <v>41</v>
      </c>
      <c r="R7" s="14">
        <v>114</v>
      </c>
      <c r="S7" s="14">
        <v>86</v>
      </c>
      <c r="T7" s="14">
        <v>85</v>
      </c>
      <c r="U7" s="14">
        <v>96</v>
      </c>
      <c r="V7" s="14">
        <v>158</v>
      </c>
      <c r="W7" s="14">
        <v>146</v>
      </c>
      <c r="X7" s="14">
        <v>94</v>
      </c>
      <c r="Y7" s="14">
        <v>97</v>
      </c>
      <c r="AA7" s="14">
        <v>334</v>
      </c>
      <c r="AB7" s="14">
        <v>282</v>
      </c>
      <c r="AC7" s="14">
        <v>228</v>
      </c>
      <c r="AD7" s="14">
        <v>263</v>
      </c>
      <c r="AF7" s="14">
        <v>859</v>
      </c>
      <c r="AG7" s="14">
        <v>251</v>
      </c>
      <c r="AI7" s="14">
        <v>153</v>
      </c>
      <c r="AJ7" s="14">
        <v>280</v>
      </c>
      <c r="AK7" s="14">
        <v>75</v>
      </c>
      <c r="AL7" s="14">
        <v>106</v>
      </c>
      <c r="AM7" s="14">
        <v>233</v>
      </c>
      <c r="AN7" s="14">
        <v>33</v>
      </c>
      <c r="AO7" s="14">
        <v>84</v>
      </c>
      <c r="AP7" s="14">
        <v>87</v>
      </c>
      <c r="AQ7" s="14">
        <v>62</v>
      </c>
      <c r="AS7" s="14">
        <v>1062</v>
      </c>
      <c r="AT7" s="14">
        <v>51</v>
      </c>
    </row>
    <row r="8" spans="2:48" x14ac:dyDescent="0.35">
      <c r="B8" s="7" t="s">
        <v>68</v>
      </c>
      <c r="C8" s="16">
        <v>1115</v>
      </c>
      <c r="D8" s="16">
        <v>154</v>
      </c>
      <c r="E8" s="16">
        <v>195</v>
      </c>
      <c r="F8" s="16">
        <v>193</v>
      </c>
      <c r="G8" s="16">
        <v>190</v>
      </c>
      <c r="H8" s="16">
        <v>147</v>
      </c>
      <c r="I8" s="16">
        <v>236</v>
      </c>
      <c r="K8" s="16">
        <v>541</v>
      </c>
      <c r="L8" s="16">
        <v>570</v>
      </c>
      <c r="N8" s="16">
        <v>106</v>
      </c>
      <c r="O8" s="16">
        <v>31</v>
      </c>
      <c r="P8" s="16">
        <v>62</v>
      </c>
      <c r="Q8" s="16">
        <v>40</v>
      </c>
      <c r="R8" s="16">
        <v>117</v>
      </c>
      <c r="S8" s="16">
        <v>84</v>
      </c>
      <c r="T8" s="16">
        <v>86</v>
      </c>
      <c r="U8" s="16">
        <v>93</v>
      </c>
      <c r="V8" s="16">
        <v>158</v>
      </c>
      <c r="W8" s="16">
        <v>142</v>
      </c>
      <c r="X8" s="16">
        <v>99</v>
      </c>
      <c r="Y8" s="16">
        <v>96</v>
      </c>
      <c r="AA8" s="16">
        <v>321</v>
      </c>
      <c r="AB8" s="16">
        <v>281</v>
      </c>
      <c r="AC8" s="16">
        <v>230</v>
      </c>
      <c r="AD8" s="16">
        <v>280</v>
      </c>
      <c r="AF8" s="16">
        <v>871</v>
      </c>
      <c r="AG8" s="16">
        <v>241</v>
      </c>
      <c r="AI8" s="16">
        <v>154</v>
      </c>
      <c r="AJ8" s="16">
        <v>276</v>
      </c>
      <c r="AK8" s="16">
        <v>74</v>
      </c>
      <c r="AL8" s="16">
        <v>101</v>
      </c>
      <c r="AM8" s="16">
        <v>240</v>
      </c>
      <c r="AN8" s="16">
        <v>35</v>
      </c>
      <c r="AO8" s="16">
        <v>85</v>
      </c>
      <c r="AP8" s="16">
        <v>90</v>
      </c>
      <c r="AQ8" s="16">
        <v>60</v>
      </c>
      <c r="AS8" s="16">
        <v>1064</v>
      </c>
      <c r="AT8" s="16">
        <v>51</v>
      </c>
    </row>
    <row r="9" spans="2:48" ht="88" customHeight="1" x14ac:dyDescent="0.35">
      <c r="B9" s="22" t="s">
        <v>495</v>
      </c>
      <c r="C9" s="20">
        <v>0.5032069064189223</v>
      </c>
      <c r="D9" s="20">
        <v>0.5068893456864263</v>
      </c>
      <c r="E9" s="20">
        <v>0.58759552628141287</v>
      </c>
      <c r="F9" s="20">
        <v>0.54643578545441185</v>
      </c>
      <c r="G9" s="20">
        <v>0.55903670231957936</v>
      </c>
      <c r="H9" s="20">
        <v>0.50887487784341612</v>
      </c>
      <c r="I9" s="20">
        <v>0.34697855348322421</v>
      </c>
      <c r="K9" s="20">
        <v>0.52754960493384251</v>
      </c>
      <c r="L9" s="20">
        <v>0.48109524583358249</v>
      </c>
      <c r="N9" s="20">
        <v>0.51652514667653249</v>
      </c>
      <c r="O9" s="20">
        <v>0.55229224134484134</v>
      </c>
      <c r="P9" s="20">
        <v>0.6059522509974109</v>
      </c>
      <c r="Q9" s="20">
        <v>0.48052395615565158</v>
      </c>
      <c r="R9" s="20">
        <v>0.55908758740178877</v>
      </c>
      <c r="S9" s="20">
        <v>0.47368169281064137</v>
      </c>
      <c r="T9" s="20">
        <v>0.51672000202278567</v>
      </c>
      <c r="U9" s="20">
        <v>0.46088037021082762</v>
      </c>
      <c r="V9" s="20">
        <v>0.48158949072852758</v>
      </c>
      <c r="W9" s="20">
        <v>0.54618518503740798</v>
      </c>
      <c r="X9" s="20">
        <v>0.43772225200550902</v>
      </c>
      <c r="Y9" s="20">
        <v>0.44160791133535648</v>
      </c>
      <c r="AA9" s="20">
        <v>0.57978611268405278</v>
      </c>
      <c r="AB9" s="20">
        <v>0.52341240032949421</v>
      </c>
      <c r="AC9" s="20">
        <v>0.49201367548073149</v>
      </c>
      <c r="AD9" s="20">
        <v>0.40267925271344163</v>
      </c>
      <c r="AF9" s="20">
        <v>0.49813388088465033</v>
      </c>
      <c r="AG9" s="20">
        <v>0.51917919373500232</v>
      </c>
      <c r="AI9" s="20">
        <v>0.56471903243377164</v>
      </c>
      <c r="AJ9" s="20">
        <v>0.54811071110644694</v>
      </c>
      <c r="AK9" s="20">
        <v>0.38665024498416101</v>
      </c>
      <c r="AL9" s="20">
        <v>0.57212348470161178</v>
      </c>
      <c r="AM9" s="20">
        <v>0.47475349041671178</v>
      </c>
      <c r="AN9" s="20">
        <v>0.4812752170064703</v>
      </c>
      <c r="AO9" s="20">
        <v>0.42498318802889951</v>
      </c>
      <c r="AP9" s="20">
        <v>0.48643553982059712</v>
      </c>
      <c r="AQ9" s="20">
        <v>0.43022848799068458</v>
      </c>
      <c r="AS9" s="20">
        <v>0.51998181255833187</v>
      </c>
      <c r="AT9" s="20">
        <v>0.15385830592004679</v>
      </c>
    </row>
    <row r="10" spans="2:48" ht="88" customHeight="1" x14ac:dyDescent="0.35">
      <c r="B10" s="22" t="s">
        <v>496</v>
      </c>
      <c r="C10" s="20">
        <v>0.11560748498303069</v>
      </c>
      <c r="D10" s="20">
        <v>0.23510204664897799</v>
      </c>
      <c r="E10" s="20">
        <v>0.14944202747421789</v>
      </c>
      <c r="F10" s="20">
        <v>0.13823291134999871</v>
      </c>
      <c r="G10" s="20">
        <v>0.10792524359325691</v>
      </c>
      <c r="H10" s="20">
        <v>5.5943114611808557E-2</v>
      </c>
      <c r="I10" s="20">
        <v>3.4378353778493208E-2</v>
      </c>
      <c r="K10" s="20">
        <v>0.1137060999151185</v>
      </c>
      <c r="L10" s="20">
        <v>0.1163205153773527</v>
      </c>
      <c r="N10" s="20">
        <v>0.12646892149167829</v>
      </c>
      <c r="O10" s="20">
        <v>8.0464251756744931E-2</v>
      </c>
      <c r="P10" s="20">
        <v>8.912831120551791E-2</v>
      </c>
      <c r="Q10" s="20">
        <v>0.11892172697132899</v>
      </c>
      <c r="R10" s="20">
        <v>0.12783547015622759</v>
      </c>
      <c r="S10" s="20">
        <v>7.0607704650381534E-2</v>
      </c>
      <c r="T10" s="20">
        <v>9.0375115035735212E-2</v>
      </c>
      <c r="U10" s="20">
        <v>0.17250154101323209</v>
      </c>
      <c r="V10" s="20">
        <v>0.1185866788216324</v>
      </c>
      <c r="W10" s="20">
        <v>0.1101312766172354</v>
      </c>
      <c r="X10" s="20">
        <v>8.3044295843617971E-2</v>
      </c>
      <c r="Y10" s="20">
        <v>0.15902294261392519</v>
      </c>
      <c r="AA10" s="20">
        <v>9.6479623021207647E-2</v>
      </c>
      <c r="AB10" s="20">
        <v>8.5608336554951037E-2</v>
      </c>
      <c r="AC10" s="20">
        <v>0.13176810119261401</v>
      </c>
      <c r="AD10" s="20">
        <v>0.15390739410654569</v>
      </c>
      <c r="AF10" s="20">
        <v>0.1006523824678555</v>
      </c>
      <c r="AG10" s="20">
        <v>0.17104140672554419</v>
      </c>
      <c r="AI10" s="20">
        <v>0.12131523945948081</v>
      </c>
      <c r="AJ10" s="20">
        <v>0.13007840190190159</v>
      </c>
      <c r="AK10" s="20">
        <v>0.1105235579937866</v>
      </c>
      <c r="AL10" s="20">
        <v>0.12666520818647911</v>
      </c>
      <c r="AM10" s="20">
        <v>0.1150035287843176</v>
      </c>
      <c r="AN10" s="20">
        <v>0.20070522360740309</v>
      </c>
      <c r="AO10" s="20">
        <v>0.10491209457920039</v>
      </c>
      <c r="AP10" s="20">
        <v>4.4421721266972247E-2</v>
      </c>
      <c r="AQ10" s="20">
        <v>9.6938699337489095E-2</v>
      </c>
      <c r="AS10" s="20">
        <v>0.11178757622454751</v>
      </c>
      <c r="AT10" s="20">
        <v>0.19515963077265219</v>
      </c>
    </row>
    <row r="11" spans="2:48" ht="32" customHeight="1" x14ac:dyDescent="0.35">
      <c r="B11" s="22" t="s">
        <v>256</v>
      </c>
      <c r="C11" s="20">
        <v>0.14598143839159361</v>
      </c>
      <c r="D11" s="20">
        <v>0.13737781900168969</v>
      </c>
      <c r="E11" s="20">
        <v>0.16684300081677469</v>
      </c>
      <c r="F11" s="20">
        <v>0.17748730219034059</v>
      </c>
      <c r="G11" s="20">
        <v>0.11393080921360239</v>
      </c>
      <c r="H11" s="20">
        <v>0.13600863079763001</v>
      </c>
      <c r="I11" s="20">
        <v>0.14050530116366591</v>
      </c>
      <c r="K11" s="20">
        <v>0.16448492591949859</v>
      </c>
      <c r="L11" s="20">
        <v>0.1292526619277265</v>
      </c>
      <c r="N11" s="20">
        <v>0.120424891321431</v>
      </c>
      <c r="O11" s="20">
        <v>0.17827057292691481</v>
      </c>
      <c r="P11" s="20">
        <v>0.15384428298400379</v>
      </c>
      <c r="Q11" s="20">
        <v>0.17174831896632681</v>
      </c>
      <c r="R11" s="20">
        <v>9.0890553812413497E-2</v>
      </c>
      <c r="S11" s="20">
        <v>0.1512143988904954</v>
      </c>
      <c r="T11" s="20">
        <v>8.0844867599094455E-2</v>
      </c>
      <c r="U11" s="20">
        <v>0.16231094595741591</v>
      </c>
      <c r="V11" s="20">
        <v>0.20468460531228641</v>
      </c>
      <c r="W11" s="20">
        <v>0.1365337785906606</v>
      </c>
      <c r="X11" s="20">
        <v>0.17275402445307739</v>
      </c>
      <c r="Y11" s="20">
        <v>0.1429018645876827</v>
      </c>
      <c r="AA11" s="20">
        <v>0.14014131913474581</v>
      </c>
      <c r="AB11" s="20">
        <v>0.13331804788173829</v>
      </c>
      <c r="AC11" s="20">
        <v>0.18548281601091809</v>
      </c>
      <c r="AD11" s="20">
        <v>0.1327545275174907</v>
      </c>
      <c r="AF11" s="20">
        <v>0.13473385955576589</v>
      </c>
      <c r="AG11" s="20">
        <v>0.1847404032307475</v>
      </c>
      <c r="AI11" s="20">
        <v>0.1331846762476652</v>
      </c>
      <c r="AJ11" s="20">
        <v>0.15947726168415269</v>
      </c>
      <c r="AK11" s="20">
        <v>0.2026997866647551</v>
      </c>
      <c r="AL11" s="20">
        <v>0.1323446446429854</v>
      </c>
      <c r="AM11" s="20">
        <v>0.13640442447533749</v>
      </c>
      <c r="AN11" s="20">
        <v>0.15646627662831089</v>
      </c>
      <c r="AO11" s="20">
        <v>0.14964623355585571</v>
      </c>
      <c r="AP11" s="20">
        <v>4.4546483474018191E-2</v>
      </c>
      <c r="AQ11" s="20">
        <v>0.24801165050469531</v>
      </c>
      <c r="AS11" s="20">
        <v>0.14640511835100331</v>
      </c>
      <c r="AT11" s="20">
        <v>0.1371580208625113</v>
      </c>
    </row>
    <row r="12" spans="2:48" ht="19" customHeight="1" x14ac:dyDescent="0.35">
      <c r="B12" s="22" t="s">
        <v>257</v>
      </c>
      <c r="C12" s="20">
        <v>4.0391843923651187E-2</v>
      </c>
      <c r="D12" s="20">
        <v>3.045303778554153E-2</v>
      </c>
      <c r="E12" s="20">
        <v>3.4822209303233369E-2</v>
      </c>
      <c r="F12" s="20">
        <v>1.1158011657593579E-2</v>
      </c>
      <c r="G12" s="20">
        <v>4.5171400018462607E-2</v>
      </c>
      <c r="H12" s="20">
        <v>2.2800107372344929E-2</v>
      </c>
      <c r="I12" s="20">
        <v>8.2597684407682392E-2</v>
      </c>
      <c r="K12" s="20">
        <v>4.2793965842164952E-2</v>
      </c>
      <c r="L12" s="20">
        <v>3.8345610274412432E-2</v>
      </c>
      <c r="N12" s="20">
        <v>4.3022322462831358E-2</v>
      </c>
      <c r="O12" s="20">
        <v>0</v>
      </c>
      <c r="P12" s="20">
        <v>1.436498895229163E-2</v>
      </c>
      <c r="Q12" s="20">
        <v>2.1803828709495991E-2</v>
      </c>
      <c r="R12" s="20">
        <v>3.9986608185677362E-2</v>
      </c>
      <c r="S12" s="20">
        <v>3.5481963380664588E-2</v>
      </c>
      <c r="T12" s="20">
        <v>3.7499295969563452E-2</v>
      </c>
      <c r="U12" s="20">
        <v>9.9571360672167184E-3</v>
      </c>
      <c r="V12" s="20">
        <v>4.7232066293784201E-2</v>
      </c>
      <c r="W12" s="20">
        <v>7.8526049968502015E-2</v>
      </c>
      <c r="X12" s="20">
        <v>6.3747374706743173E-2</v>
      </c>
      <c r="Y12" s="20">
        <v>2.0154588993447381E-2</v>
      </c>
      <c r="AA12" s="20">
        <v>4.1276512966145158E-2</v>
      </c>
      <c r="AB12" s="20">
        <v>2.539674843248647E-2</v>
      </c>
      <c r="AC12" s="20">
        <v>4.5213362087363297E-2</v>
      </c>
      <c r="AD12" s="20">
        <v>5.087496755264434E-2</v>
      </c>
      <c r="AF12" s="20">
        <v>4.3321672250040612E-2</v>
      </c>
      <c r="AG12" s="20">
        <v>3.0293711446459311E-2</v>
      </c>
      <c r="AI12" s="20">
        <v>4.1131424556093817E-2</v>
      </c>
      <c r="AJ12" s="20">
        <v>2.5728642934358101E-2</v>
      </c>
      <c r="AK12" s="20">
        <v>5.6079502297973219E-2</v>
      </c>
      <c r="AL12" s="20">
        <v>3.0437230174690619E-2</v>
      </c>
      <c r="AM12" s="20">
        <v>4.4852328387063559E-2</v>
      </c>
      <c r="AN12" s="20">
        <v>3.3406478065412443E-2</v>
      </c>
      <c r="AO12" s="20">
        <v>7.2498519056505201E-2</v>
      </c>
      <c r="AP12" s="20">
        <v>2.346977196635602E-2</v>
      </c>
      <c r="AQ12" s="20">
        <v>6.9302021027478802E-2</v>
      </c>
      <c r="AS12" s="20">
        <v>3.7192643527061447E-2</v>
      </c>
      <c r="AT12" s="20">
        <v>0.10701732438690099</v>
      </c>
    </row>
    <row r="13" spans="2:48" ht="32" customHeight="1" x14ac:dyDescent="0.35">
      <c r="B13" s="22" t="s">
        <v>258</v>
      </c>
      <c r="C13" s="20">
        <v>0.14405900834336061</v>
      </c>
      <c r="D13" s="20">
        <v>5.2864331995704769E-2</v>
      </c>
      <c r="E13" s="20">
        <v>4.0437140177570143E-2</v>
      </c>
      <c r="F13" s="20">
        <v>5.2338464821158087E-2</v>
      </c>
      <c r="G13" s="20">
        <v>0.136881226590854</v>
      </c>
      <c r="H13" s="20">
        <v>0.24589159864030541</v>
      </c>
      <c r="I13" s="20">
        <v>0.30697219933973902</v>
      </c>
      <c r="K13" s="20">
        <v>0.1192437398073987</v>
      </c>
      <c r="L13" s="20">
        <v>0.16848331390841251</v>
      </c>
      <c r="N13" s="20">
        <v>0.15915033276533891</v>
      </c>
      <c r="O13" s="20">
        <v>0.188972933971499</v>
      </c>
      <c r="P13" s="20">
        <v>0.1025615143887099</v>
      </c>
      <c r="Q13" s="20">
        <v>0.12964061369550489</v>
      </c>
      <c r="R13" s="20">
        <v>0.14433706552039891</v>
      </c>
      <c r="S13" s="20">
        <v>0.1197995182052729</v>
      </c>
      <c r="T13" s="20">
        <v>0.2254080915034517</v>
      </c>
      <c r="U13" s="20">
        <v>0.12900543515925941</v>
      </c>
      <c r="V13" s="20">
        <v>0.1020395004507469</v>
      </c>
      <c r="W13" s="20">
        <v>9.8983649577440408E-2</v>
      </c>
      <c r="X13" s="20">
        <v>0.19502996649119089</v>
      </c>
      <c r="Y13" s="20">
        <v>0.19194804714036581</v>
      </c>
      <c r="AA13" s="20">
        <v>0.12368228844227271</v>
      </c>
      <c r="AB13" s="20">
        <v>0.1998819847896903</v>
      </c>
      <c r="AC13" s="20">
        <v>0.10827843336921231</v>
      </c>
      <c r="AD13" s="20">
        <v>0.14212050482326019</v>
      </c>
      <c r="AF13" s="20">
        <v>0.1674292604749206</v>
      </c>
      <c r="AG13" s="20">
        <v>6.1356903847770088E-2</v>
      </c>
      <c r="AI13" s="20">
        <v>0.1193928998886427</v>
      </c>
      <c r="AJ13" s="20">
        <v>0.1092650081769151</v>
      </c>
      <c r="AK13" s="20">
        <v>0.1993998656517669</v>
      </c>
      <c r="AL13" s="20">
        <v>0.1083029457291325</v>
      </c>
      <c r="AM13" s="20">
        <v>0.1826507075422911</v>
      </c>
      <c r="AN13" s="20">
        <v>0.1281468046924033</v>
      </c>
      <c r="AO13" s="20">
        <v>0.1624479531565825</v>
      </c>
      <c r="AP13" s="20">
        <v>0.18943679596837679</v>
      </c>
      <c r="AQ13" s="20">
        <v>0.11997114937810049</v>
      </c>
      <c r="AS13" s="20">
        <v>0.14282487458508239</v>
      </c>
      <c r="AT13" s="20">
        <v>0.16976066638542789</v>
      </c>
    </row>
    <row r="14" spans="2:48" ht="19" customHeight="1" x14ac:dyDescent="0.35">
      <c r="B14" s="22" t="s">
        <v>197</v>
      </c>
      <c r="C14" s="20">
        <v>5.0753317939441531E-2</v>
      </c>
      <c r="D14" s="20">
        <v>3.7313418881659767E-2</v>
      </c>
      <c r="E14" s="20">
        <v>2.0860095946791151E-2</v>
      </c>
      <c r="F14" s="20">
        <v>7.4347524526497094E-2</v>
      </c>
      <c r="G14" s="20">
        <v>3.705461826424479E-2</v>
      </c>
      <c r="H14" s="20">
        <v>3.0481670734494769E-2</v>
      </c>
      <c r="I14" s="20">
        <v>8.8567907827195383E-2</v>
      </c>
      <c r="K14" s="20">
        <v>3.2221663581976853E-2</v>
      </c>
      <c r="L14" s="20">
        <v>6.6502652678513616E-2</v>
      </c>
      <c r="N14" s="20">
        <v>3.4408385282187898E-2</v>
      </c>
      <c r="O14" s="20">
        <v>0</v>
      </c>
      <c r="P14" s="20">
        <v>3.4148651472065777E-2</v>
      </c>
      <c r="Q14" s="20">
        <v>7.7361555501691812E-2</v>
      </c>
      <c r="R14" s="20">
        <v>3.7862714923493912E-2</v>
      </c>
      <c r="S14" s="20">
        <v>0.1492147220625438</v>
      </c>
      <c r="T14" s="20">
        <v>4.9152627869369622E-2</v>
      </c>
      <c r="U14" s="20">
        <v>6.5344571592048331E-2</v>
      </c>
      <c r="V14" s="20">
        <v>4.5867658393022467E-2</v>
      </c>
      <c r="W14" s="20">
        <v>2.9640060208753351E-2</v>
      </c>
      <c r="X14" s="20">
        <v>4.7702086499861393E-2</v>
      </c>
      <c r="Y14" s="20">
        <v>4.4364645329222387E-2</v>
      </c>
      <c r="AA14" s="20">
        <v>1.8634143751576081E-2</v>
      </c>
      <c r="AB14" s="20">
        <v>3.2382482011639839E-2</v>
      </c>
      <c r="AC14" s="20">
        <v>3.7243611859160607E-2</v>
      </c>
      <c r="AD14" s="20">
        <v>0.11766335328661739</v>
      </c>
      <c r="AF14" s="20">
        <v>5.5728944366766918E-2</v>
      </c>
      <c r="AG14" s="20">
        <v>3.3388381014476609E-2</v>
      </c>
      <c r="AI14" s="20">
        <v>2.0256727414345879E-2</v>
      </c>
      <c r="AJ14" s="20">
        <v>2.733997419622575E-2</v>
      </c>
      <c r="AK14" s="20">
        <v>4.4647042407557271E-2</v>
      </c>
      <c r="AL14" s="20">
        <v>3.0126486565100599E-2</v>
      </c>
      <c r="AM14" s="20">
        <v>4.63355203942784E-2</v>
      </c>
      <c r="AN14" s="20">
        <v>0</v>
      </c>
      <c r="AO14" s="20">
        <v>8.5512011622956741E-2</v>
      </c>
      <c r="AP14" s="20">
        <v>0.21168968750367961</v>
      </c>
      <c r="AQ14" s="20">
        <v>3.5547991761551649E-2</v>
      </c>
      <c r="AS14" s="20">
        <v>4.1807974753973541E-2</v>
      </c>
      <c r="AT14" s="20">
        <v>0.23704605167246059</v>
      </c>
    </row>
    <row r="16" spans="2:48" x14ac:dyDescent="0.35">
      <c r="B16" s="24" t="s">
        <v>17</v>
      </c>
    </row>
    <row r="17" spans="2:2" x14ac:dyDescent="0.35">
      <c r="B17" t="s">
        <v>409</v>
      </c>
    </row>
    <row r="18" spans="2:2" x14ac:dyDescent="0.35">
      <c r="B18"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V19"/>
  <sheetViews>
    <sheetView showGridLines="0" topLeftCell="A6"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1067</v>
      </c>
      <c r="D7" s="14">
        <v>168</v>
      </c>
      <c r="E7" s="14">
        <v>185</v>
      </c>
      <c r="F7" s="14">
        <v>178</v>
      </c>
      <c r="G7" s="14">
        <v>189</v>
      </c>
      <c r="H7" s="14">
        <v>150</v>
      </c>
      <c r="I7" s="14">
        <v>197</v>
      </c>
      <c r="K7" s="14">
        <v>540</v>
      </c>
      <c r="L7" s="14">
        <v>526</v>
      </c>
      <c r="N7" s="14">
        <v>86</v>
      </c>
      <c r="O7" s="14">
        <v>35</v>
      </c>
      <c r="P7" s="14">
        <v>48</v>
      </c>
      <c r="Q7" s="14">
        <v>48</v>
      </c>
      <c r="R7" s="14">
        <v>122</v>
      </c>
      <c r="S7" s="14">
        <v>96</v>
      </c>
      <c r="T7" s="14">
        <v>66</v>
      </c>
      <c r="U7" s="14">
        <v>104</v>
      </c>
      <c r="V7" s="14">
        <v>146</v>
      </c>
      <c r="W7" s="14">
        <v>144</v>
      </c>
      <c r="X7" s="14">
        <v>71</v>
      </c>
      <c r="Y7" s="14">
        <v>101</v>
      </c>
      <c r="AA7" s="14">
        <v>281</v>
      </c>
      <c r="AB7" s="14">
        <v>287</v>
      </c>
      <c r="AC7" s="14">
        <v>247</v>
      </c>
      <c r="AD7" s="14">
        <v>250</v>
      </c>
      <c r="AF7" s="14">
        <v>849</v>
      </c>
      <c r="AG7" s="14">
        <v>212</v>
      </c>
      <c r="AI7" s="14">
        <v>147</v>
      </c>
      <c r="AJ7" s="14">
        <v>238</v>
      </c>
      <c r="AK7" s="14">
        <v>65</v>
      </c>
      <c r="AL7" s="14">
        <v>107</v>
      </c>
      <c r="AM7" s="14">
        <v>228</v>
      </c>
      <c r="AN7" s="14">
        <v>24</v>
      </c>
      <c r="AO7" s="14">
        <v>83</v>
      </c>
      <c r="AP7" s="14">
        <v>94</v>
      </c>
      <c r="AQ7" s="14">
        <v>81</v>
      </c>
      <c r="AS7" s="14">
        <v>1008</v>
      </c>
      <c r="AT7" s="14">
        <v>59</v>
      </c>
    </row>
    <row r="8" spans="2:48" x14ac:dyDescent="0.35">
      <c r="B8" s="7" t="s">
        <v>68</v>
      </c>
      <c r="C8" s="16">
        <v>1069</v>
      </c>
      <c r="D8" s="16">
        <v>151</v>
      </c>
      <c r="E8" s="16">
        <v>176</v>
      </c>
      <c r="F8" s="16">
        <v>179</v>
      </c>
      <c r="G8" s="16">
        <v>181</v>
      </c>
      <c r="H8" s="16">
        <v>160</v>
      </c>
      <c r="I8" s="16">
        <v>222</v>
      </c>
      <c r="K8" s="16">
        <v>535</v>
      </c>
      <c r="L8" s="16">
        <v>533</v>
      </c>
      <c r="N8" s="16">
        <v>91</v>
      </c>
      <c r="O8" s="16">
        <v>34</v>
      </c>
      <c r="P8" s="16">
        <v>47</v>
      </c>
      <c r="Q8" s="16">
        <v>47</v>
      </c>
      <c r="R8" s="16">
        <v>123</v>
      </c>
      <c r="S8" s="16">
        <v>92</v>
      </c>
      <c r="T8" s="16">
        <v>67</v>
      </c>
      <c r="U8" s="16">
        <v>103</v>
      </c>
      <c r="V8" s="16">
        <v>147</v>
      </c>
      <c r="W8" s="16">
        <v>142</v>
      </c>
      <c r="X8" s="16">
        <v>75</v>
      </c>
      <c r="Y8" s="16">
        <v>100</v>
      </c>
      <c r="AA8" s="16">
        <v>267</v>
      </c>
      <c r="AB8" s="16">
        <v>286</v>
      </c>
      <c r="AC8" s="16">
        <v>250</v>
      </c>
      <c r="AD8" s="16">
        <v>265</v>
      </c>
      <c r="AF8" s="16">
        <v>859</v>
      </c>
      <c r="AG8" s="16">
        <v>204</v>
      </c>
      <c r="AI8" s="16">
        <v>149</v>
      </c>
      <c r="AJ8" s="16">
        <v>234</v>
      </c>
      <c r="AK8" s="16">
        <v>66</v>
      </c>
      <c r="AL8" s="16">
        <v>102</v>
      </c>
      <c r="AM8" s="16">
        <v>233</v>
      </c>
      <c r="AN8" s="16">
        <v>25</v>
      </c>
      <c r="AO8" s="16">
        <v>84</v>
      </c>
      <c r="AP8" s="16">
        <v>97</v>
      </c>
      <c r="AQ8" s="16">
        <v>80</v>
      </c>
      <c r="AS8" s="16">
        <v>1010</v>
      </c>
      <c r="AT8" s="16">
        <v>59</v>
      </c>
    </row>
    <row r="9" spans="2:48" ht="88" customHeight="1" x14ac:dyDescent="0.35">
      <c r="B9" s="22" t="s">
        <v>495</v>
      </c>
      <c r="C9" s="20">
        <v>0.46840272190168919</v>
      </c>
      <c r="D9" s="20">
        <v>0.51885344370830833</v>
      </c>
      <c r="E9" s="20">
        <v>0.55703552992643157</v>
      </c>
      <c r="F9" s="20">
        <v>0.51053696588836461</v>
      </c>
      <c r="G9" s="20">
        <v>0.52523563191102596</v>
      </c>
      <c r="H9" s="20">
        <v>0.4358805870909423</v>
      </c>
      <c r="I9" s="20">
        <v>0.30713582660437028</v>
      </c>
      <c r="K9" s="20">
        <v>0.45875407225939141</v>
      </c>
      <c r="L9" s="20">
        <v>0.47695348610911692</v>
      </c>
      <c r="N9" s="20">
        <v>0.58686426331876829</v>
      </c>
      <c r="O9" s="20">
        <v>0.33907118174195428</v>
      </c>
      <c r="P9" s="20">
        <v>0.52119989443362635</v>
      </c>
      <c r="Q9" s="20">
        <v>0.46311854097711741</v>
      </c>
      <c r="R9" s="20">
        <v>0.4769038327554258</v>
      </c>
      <c r="S9" s="20">
        <v>0.36667726137115908</v>
      </c>
      <c r="T9" s="20">
        <v>0.48912490056344771</v>
      </c>
      <c r="U9" s="20">
        <v>0.37419582947777069</v>
      </c>
      <c r="V9" s="20">
        <v>0.52308472659287164</v>
      </c>
      <c r="W9" s="20">
        <v>0.5220788398863565</v>
      </c>
      <c r="X9" s="20">
        <v>0.4137408087824645</v>
      </c>
      <c r="Y9" s="20">
        <v>0.43330947270433051</v>
      </c>
      <c r="AA9" s="20">
        <v>0.52426283451005251</v>
      </c>
      <c r="AB9" s="20">
        <v>0.46285165580396542</v>
      </c>
      <c r="AC9" s="20">
        <v>0.49353157961638677</v>
      </c>
      <c r="AD9" s="20">
        <v>0.39451382026431231</v>
      </c>
      <c r="AF9" s="20">
        <v>0.45298050026399361</v>
      </c>
      <c r="AG9" s="20">
        <v>0.53747522263481995</v>
      </c>
      <c r="AI9" s="20">
        <v>0.39552082158868651</v>
      </c>
      <c r="AJ9" s="20">
        <v>0.50948366241671439</v>
      </c>
      <c r="AK9" s="20">
        <v>0.45819310684392472</v>
      </c>
      <c r="AL9" s="20">
        <v>0.60095598446139853</v>
      </c>
      <c r="AM9" s="20">
        <v>0.44366560616471268</v>
      </c>
      <c r="AN9" s="20">
        <v>0.74194048966425863</v>
      </c>
      <c r="AO9" s="20">
        <v>0.4534284069895621</v>
      </c>
      <c r="AP9" s="20">
        <v>0.40405183826920082</v>
      </c>
      <c r="AQ9" s="20">
        <v>0.40240354409206158</v>
      </c>
      <c r="AS9" s="20">
        <v>0.48093065801784718</v>
      </c>
      <c r="AT9" s="20">
        <v>0.25268774161752011</v>
      </c>
    </row>
    <row r="10" spans="2:48" ht="88" customHeight="1" x14ac:dyDescent="0.35">
      <c r="B10" s="22" t="s">
        <v>496</v>
      </c>
      <c r="C10" s="20">
        <v>0.12866404757836611</v>
      </c>
      <c r="D10" s="20">
        <v>0.22613913770887711</v>
      </c>
      <c r="E10" s="20">
        <v>0.16218669225394219</v>
      </c>
      <c r="F10" s="20">
        <v>0.14583651998794581</v>
      </c>
      <c r="G10" s="20">
        <v>0.1247098449889862</v>
      </c>
      <c r="H10" s="20">
        <v>8.6175158667874771E-2</v>
      </c>
      <c r="I10" s="20">
        <v>5.5755189667204968E-2</v>
      </c>
      <c r="K10" s="20">
        <v>0.1349811163988143</v>
      </c>
      <c r="L10" s="20">
        <v>0.12259515923371241</v>
      </c>
      <c r="N10" s="20">
        <v>0.1363780828253644</v>
      </c>
      <c r="O10" s="20">
        <v>0</v>
      </c>
      <c r="P10" s="20">
        <v>9.5300877006555887E-2</v>
      </c>
      <c r="Q10" s="20">
        <v>0.21385292498358771</v>
      </c>
      <c r="R10" s="20">
        <v>0.13877470468102721</v>
      </c>
      <c r="S10" s="20">
        <v>0.1223271017654794</v>
      </c>
      <c r="T10" s="20">
        <v>0.10616872641801579</v>
      </c>
      <c r="U10" s="20">
        <v>0.18407555720619739</v>
      </c>
      <c r="V10" s="20">
        <v>0.1535929958087657</v>
      </c>
      <c r="W10" s="20">
        <v>7.1679444270106848E-2</v>
      </c>
      <c r="X10" s="20">
        <v>0.10352254255944809</v>
      </c>
      <c r="Y10" s="20">
        <v>0.1561251155952752</v>
      </c>
      <c r="AA10" s="20">
        <v>0.11621392572912299</v>
      </c>
      <c r="AB10" s="20">
        <v>0.11035248044113009</v>
      </c>
      <c r="AC10" s="20">
        <v>0.15149801246661829</v>
      </c>
      <c r="AD10" s="20">
        <v>0.1398661236749327</v>
      </c>
      <c r="AF10" s="20">
        <v>0.1218902647990692</v>
      </c>
      <c r="AG10" s="20">
        <v>0.15169828519435011</v>
      </c>
      <c r="AI10" s="20">
        <v>0.15238362778713041</v>
      </c>
      <c r="AJ10" s="20">
        <v>0.1583658624564423</v>
      </c>
      <c r="AK10" s="20">
        <v>0.1019711790385858</v>
      </c>
      <c r="AL10" s="20">
        <v>0.139737443895117</v>
      </c>
      <c r="AM10" s="20">
        <v>0.12413696369551711</v>
      </c>
      <c r="AN10" s="20">
        <v>7.8725614370917837E-2</v>
      </c>
      <c r="AO10" s="20">
        <v>4.2540066760177193E-2</v>
      </c>
      <c r="AP10" s="20">
        <v>9.2331303451926694E-2</v>
      </c>
      <c r="AQ10" s="20">
        <v>0.16833101933593661</v>
      </c>
      <c r="AS10" s="20">
        <v>0.12767824106489059</v>
      </c>
      <c r="AT10" s="20">
        <v>0.1456383704553878</v>
      </c>
    </row>
    <row r="11" spans="2:48" ht="32" customHeight="1" x14ac:dyDescent="0.35">
      <c r="B11" s="22" t="s">
        <v>256</v>
      </c>
      <c r="C11" s="20">
        <v>0.1222276607610121</v>
      </c>
      <c r="D11" s="20">
        <v>0.14587190739444861</v>
      </c>
      <c r="E11" s="20">
        <v>0.1749355333470741</v>
      </c>
      <c r="F11" s="20">
        <v>0.1506917721003877</v>
      </c>
      <c r="G11" s="20">
        <v>0.1113225832574479</v>
      </c>
      <c r="H11" s="20">
        <v>7.2853341249539003E-2</v>
      </c>
      <c r="I11" s="20">
        <v>8.5979724029369042E-2</v>
      </c>
      <c r="K11" s="20">
        <v>0.1177483808320549</v>
      </c>
      <c r="L11" s="20">
        <v>0.12698888300771119</v>
      </c>
      <c r="N11" s="20">
        <v>0.11446654445049841</v>
      </c>
      <c r="O11" s="20">
        <v>0.16818214660483391</v>
      </c>
      <c r="P11" s="20">
        <v>8.1756452824271089E-2</v>
      </c>
      <c r="Q11" s="20">
        <v>0.1266907390049398</v>
      </c>
      <c r="R11" s="20">
        <v>0.14974464450445099</v>
      </c>
      <c r="S11" s="20">
        <v>0.1013303486063378</v>
      </c>
      <c r="T11" s="20">
        <v>9.8597911801939095E-2</v>
      </c>
      <c r="U11" s="20">
        <v>0.17544380101454199</v>
      </c>
      <c r="V11" s="20">
        <v>8.0642124220569392E-2</v>
      </c>
      <c r="W11" s="20">
        <v>0.14137123879326691</v>
      </c>
      <c r="X11" s="20">
        <v>0.1103754618952907</v>
      </c>
      <c r="Y11" s="20">
        <v>0.11986850760248439</v>
      </c>
      <c r="AA11" s="20">
        <v>0.11920461023989851</v>
      </c>
      <c r="AB11" s="20">
        <v>0.13129965662970899</v>
      </c>
      <c r="AC11" s="20">
        <v>0.11601496935144889</v>
      </c>
      <c r="AD11" s="20">
        <v>0.121765547915428</v>
      </c>
      <c r="AF11" s="20">
        <v>0.11954097914639179</v>
      </c>
      <c r="AG11" s="20">
        <v>0.13722069382974511</v>
      </c>
      <c r="AI11" s="20">
        <v>0.15247901140069611</v>
      </c>
      <c r="AJ11" s="20">
        <v>0.12990404317104279</v>
      </c>
      <c r="AK11" s="20">
        <v>0.1183656779160813</v>
      </c>
      <c r="AL11" s="20">
        <v>8.1047859451003956E-2</v>
      </c>
      <c r="AM11" s="20">
        <v>0.12773011969541301</v>
      </c>
      <c r="AN11" s="20">
        <v>9.0613577255456448E-2</v>
      </c>
      <c r="AO11" s="20">
        <v>0.12771295368524341</v>
      </c>
      <c r="AP11" s="20">
        <v>0.1031277818350618</v>
      </c>
      <c r="AQ11" s="20">
        <v>0.1103187243972064</v>
      </c>
      <c r="AS11" s="20">
        <v>0.11962241793541389</v>
      </c>
      <c r="AT11" s="20">
        <v>0.1670865983823944</v>
      </c>
    </row>
    <row r="12" spans="2:48" ht="19" customHeight="1" x14ac:dyDescent="0.35">
      <c r="B12" s="22" t="s">
        <v>257</v>
      </c>
      <c r="C12" s="20">
        <v>6.8280840475891766E-2</v>
      </c>
      <c r="D12" s="20">
        <v>3.009758943505348E-2</v>
      </c>
      <c r="E12" s="20">
        <v>4.4663381074879042E-2</v>
      </c>
      <c r="F12" s="20">
        <v>6.3120825034104849E-2</v>
      </c>
      <c r="G12" s="20">
        <v>2.063443032905667E-2</v>
      </c>
      <c r="H12" s="20">
        <v>0.1320510750948268</v>
      </c>
      <c r="I12" s="20">
        <v>0.1100204137933319</v>
      </c>
      <c r="K12" s="20">
        <v>7.4970231731161019E-2</v>
      </c>
      <c r="L12" s="20">
        <v>6.1708453406020589E-2</v>
      </c>
      <c r="N12" s="20">
        <v>3.6307566459350328E-2</v>
      </c>
      <c r="O12" s="20">
        <v>0.20489452750443729</v>
      </c>
      <c r="P12" s="20">
        <v>0.12985957730907829</v>
      </c>
      <c r="Q12" s="20">
        <v>4.2957451990171112E-2</v>
      </c>
      <c r="R12" s="20">
        <v>4.1452767119444477E-2</v>
      </c>
      <c r="S12" s="20">
        <v>0.1247381133276351</v>
      </c>
      <c r="T12" s="20">
        <v>1.6302968829288379E-2</v>
      </c>
      <c r="U12" s="20">
        <v>7.8647441216001091E-2</v>
      </c>
      <c r="V12" s="20">
        <v>4.3671172659615967E-2</v>
      </c>
      <c r="W12" s="20">
        <v>4.3945372180696662E-2</v>
      </c>
      <c r="X12" s="20">
        <v>0.10314912579176221</v>
      </c>
      <c r="Y12" s="20">
        <v>8.3156069820855785E-2</v>
      </c>
      <c r="AA12" s="20">
        <v>5.8935285845388423E-2</v>
      </c>
      <c r="AB12" s="20">
        <v>7.3130918400290915E-2</v>
      </c>
      <c r="AC12" s="20">
        <v>7.141257538927781E-2</v>
      </c>
      <c r="AD12" s="20">
        <v>6.975489029289858E-2</v>
      </c>
      <c r="AF12" s="20">
        <v>7.3351612025424173E-2</v>
      </c>
      <c r="AG12" s="20">
        <v>4.902816392510817E-2</v>
      </c>
      <c r="AI12" s="20">
        <v>5.6935226671164449E-2</v>
      </c>
      <c r="AJ12" s="20">
        <v>4.9475976265817373E-2</v>
      </c>
      <c r="AK12" s="20">
        <v>4.8368085419002109E-2</v>
      </c>
      <c r="AL12" s="20">
        <v>5.8906199547551642E-2</v>
      </c>
      <c r="AM12" s="20">
        <v>8.6191293840862632E-2</v>
      </c>
      <c r="AN12" s="20">
        <v>0</v>
      </c>
      <c r="AO12" s="20">
        <v>8.4985180738307603E-2</v>
      </c>
      <c r="AP12" s="20">
        <v>6.6007791265786736E-2</v>
      </c>
      <c r="AQ12" s="20">
        <v>0.1276106586571894</v>
      </c>
      <c r="AS12" s="20">
        <v>6.5271956717791721E-2</v>
      </c>
      <c r="AT12" s="20">
        <v>0.1200899568808501</v>
      </c>
    </row>
    <row r="13" spans="2:48" ht="32" customHeight="1" x14ac:dyDescent="0.35">
      <c r="B13" s="22" t="s">
        <v>258</v>
      </c>
      <c r="C13" s="20">
        <v>0.16823267069148071</v>
      </c>
      <c r="D13" s="20">
        <v>4.2590165590345251E-2</v>
      </c>
      <c r="E13" s="20">
        <v>4.3630861069120813E-2</v>
      </c>
      <c r="F13" s="20">
        <v>0.101043953715702</v>
      </c>
      <c r="G13" s="20">
        <v>0.16344299785618199</v>
      </c>
      <c r="H13" s="20">
        <v>0.2466254464597899</v>
      </c>
      <c r="I13" s="20">
        <v>0.35387726109242812</v>
      </c>
      <c r="K13" s="20">
        <v>0.16622221798445069</v>
      </c>
      <c r="L13" s="20">
        <v>0.1706128792016893</v>
      </c>
      <c r="N13" s="20">
        <v>0.1151978242074735</v>
      </c>
      <c r="O13" s="20">
        <v>0.2588966205109432</v>
      </c>
      <c r="P13" s="20">
        <v>0.1517897720548835</v>
      </c>
      <c r="Q13" s="20">
        <v>0.1307027918164517</v>
      </c>
      <c r="R13" s="20">
        <v>0.1489992127725811</v>
      </c>
      <c r="S13" s="20">
        <v>0.21888336671072811</v>
      </c>
      <c r="T13" s="20">
        <v>0.18912981278545651</v>
      </c>
      <c r="U13" s="20">
        <v>0.18763737108548861</v>
      </c>
      <c r="V13" s="20">
        <v>0.1230442734282801</v>
      </c>
      <c r="W13" s="20">
        <v>0.15537973402796221</v>
      </c>
      <c r="X13" s="20">
        <v>0.22380391976694189</v>
      </c>
      <c r="Y13" s="20">
        <v>0.19660717555420831</v>
      </c>
      <c r="AA13" s="20">
        <v>0.15058159743170149</v>
      </c>
      <c r="AB13" s="20">
        <v>0.18255616693262039</v>
      </c>
      <c r="AC13" s="20">
        <v>0.1212099772032562</v>
      </c>
      <c r="AD13" s="20">
        <v>0.21356305332815259</v>
      </c>
      <c r="AF13" s="20">
        <v>0.18666748977560671</v>
      </c>
      <c r="AG13" s="20">
        <v>9.0743865089958672E-2</v>
      </c>
      <c r="AI13" s="20">
        <v>0.21356252523461519</v>
      </c>
      <c r="AJ13" s="20">
        <v>0.10291827555538829</v>
      </c>
      <c r="AK13" s="20">
        <v>0.22538935134301441</v>
      </c>
      <c r="AL13" s="20">
        <v>9.9245222030937288E-2</v>
      </c>
      <c r="AM13" s="20">
        <v>0.19657050054478581</v>
      </c>
      <c r="AN13" s="20">
        <v>8.8720318709366877E-2</v>
      </c>
      <c r="AO13" s="20">
        <v>0.18850937205846849</v>
      </c>
      <c r="AP13" s="20">
        <v>0.2059723887845836</v>
      </c>
      <c r="AQ13" s="20">
        <v>0.19133605351760591</v>
      </c>
      <c r="AS13" s="20">
        <v>0.16882003050924529</v>
      </c>
      <c r="AT13" s="20">
        <v>0.15811908850730941</v>
      </c>
    </row>
    <row r="14" spans="2:48" ht="19" customHeight="1" x14ac:dyDescent="0.35">
      <c r="B14" s="22" t="s">
        <v>197</v>
      </c>
      <c r="C14" s="20">
        <v>4.4192058591560231E-2</v>
      </c>
      <c r="D14" s="20">
        <v>3.6447756162967269E-2</v>
      </c>
      <c r="E14" s="20">
        <v>1.754800232855229E-2</v>
      </c>
      <c r="F14" s="20">
        <v>2.8769963273495031E-2</v>
      </c>
      <c r="G14" s="20">
        <v>5.4654511657301293E-2</v>
      </c>
      <c r="H14" s="20">
        <v>2.6414391437027299E-2</v>
      </c>
      <c r="I14" s="20">
        <v>8.7231584813295682E-2</v>
      </c>
      <c r="K14" s="20">
        <v>4.732398079412764E-2</v>
      </c>
      <c r="L14" s="20">
        <v>4.1141139041749729E-2</v>
      </c>
      <c r="N14" s="20">
        <v>1.078571873854489E-2</v>
      </c>
      <c r="O14" s="20">
        <v>2.8955523637831319E-2</v>
      </c>
      <c r="P14" s="20">
        <v>2.0093426371584809E-2</v>
      </c>
      <c r="Q14" s="20">
        <v>2.2677551227732441E-2</v>
      </c>
      <c r="R14" s="20">
        <v>4.4124838167070413E-2</v>
      </c>
      <c r="S14" s="20">
        <v>6.604380821866046E-2</v>
      </c>
      <c r="T14" s="20">
        <v>0.1006756796018525</v>
      </c>
      <c r="U14" s="20">
        <v>0</v>
      </c>
      <c r="V14" s="20">
        <v>7.5964707289897196E-2</v>
      </c>
      <c r="W14" s="20">
        <v>6.5545370841610967E-2</v>
      </c>
      <c r="X14" s="20">
        <v>4.5408141204092332E-2</v>
      </c>
      <c r="Y14" s="20">
        <v>1.093365872284557E-2</v>
      </c>
      <c r="AA14" s="20">
        <v>3.080174624383614E-2</v>
      </c>
      <c r="AB14" s="20">
        <v>3.9809121792284498E-2</v>
      </c>
      <c r="AC14" s="20">
        <v>4.6332885973012251E-2</v>
      </c>
      <c r="AD14" s="20">
        <v>6.0536564524275721E-2</v>
      </c>
      <c r="AF14" s="20">
        <v>4.5569153989514673E-2</v>
      </c>
      <c r="AG14" s="20">
        <v>3.3833769326017907E-2</v>
      </c>
      <c r="AI14" s="20">
        <v>2.911878731770751E-2</v>
      </c>
      <c r="AJ14" s="20">
        <v>4.9852180134594908E-2</v>
      </c>
      <c r="AK14" s="20">
        <v>4.7712599439391698E-2</v>
      </c>
      <c r="AL14" s="20">
        <v>2.01072906139915E-2</v>
      </c>
      <c r="AM14" s="20">
        <v>2.1705516058708671E-2</v>
      </c>
      <c r="AN14" s="20">
        <v>0</v>
      </c>
      <c r="AO14" s="20">
        <v>0.10282401976824131</v>
      </c>
      <c r="AP14" s="20">
        <v>0.12850889639344029</v>
      </c>
      <c r="AQ14" s="20">
        <v>0</v>
      </c>
      <c r="AS14" s="20">
        <v>3.7676695754811369E-2</v>
      </c>
      <c r="AT14" s="20">
        <v>0.15637824415653831</v>
      </c>
    </row>
    <row r="16" spans="2:48" x14ac:dyDescent="0.35">
      <c r="B16" s="24" t="s">
        <v>18</v>
      </c>
    </row>
    <row r="17" spans="2:2" x14ac:dyDescent="0.35">
      <c r="B17" t="s">
        <v>409</v>
      </c>
    </row>
    <row r="18" spans="2:2" x14ac:dyDescent="0.35">
      <c r="B18"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J17"/>
  <sheetViews>
    <sheetView showGridLines="0" workbookViewId="0"/>
  </sheetViews>
  <sheetFormatPr defaultRowHeight="14.5" x14ac:dyDescent="0.35"/>
  <cols>
    <col min="1" max="1" width="5" customWidth="1"/>
    <col min="2" max="2" width="25" customWidth="1"/>
    <col min="3" max="10" width="20" customWidth="1"/>
  </cols>
  <sheetData>
    <row r="2" spans="2:10" ht="40" customHeight="1" x14ac:dyDescent="0.35">
      <c r="D2" s="21" t="s">
        <v>412</v>
      </c>
    </row>
    <row r="6" spans="2:10" ht="74" customHeight="1" x14ac:dyDescent="0.35">
      <c r="C6" s="23" t="s">
        <v>413</v>
      </c>
      <c r="D6" s="23" t="s">
        <v>414</v>
      </c>
      <c r="E6" s="23" t="s">
        <v>415</v>
      </c>
      <c r="F6" s="23" t="s">
        <v>416</v>
      </c>
      <c r="G6" s="23" t="s">
        <v>417</v>
      </c>
      <c r="H6" s="23" t="s">
        <v>418</v>
      </c>
      <c r="I6" s="23" t="s">
        <v>419</v>
      </c>
      <c r="J6" s="23" t="s">
        <v>420</v>
      </c>
    </row>
    <row r="7" spans="2:10" ht="29" x14ac:dyDescent="0.35">
      <c r="B7" s="22" t="s">
        <v>261</v>
      </c>
      <c r="C7" s="20">
        <v>0.3357341510953189</v>
      </c>
      <c r="D7" s="20">
        <v>0.24033238060174791</v>
      </c>
      <c r="E7" s="20">
        <v>0.28783789350537009</v>
      </c>
      <c r="F7" s="20">
        <v>0.41479865083788769</v>
      </c>
      <c r="G7" s="20">
        <v>0.14685081729126989</v>
      </c>
      <c r="H7" s="20">
        <v>0.1492095057682466</v>
      </c>
      <c r="I7" s="20">
        <v>0.20001913940291899</v>
      </c>
      <c r="J7" s="20">
        <v>0.3819826569173671</v>
      </c>
    </row>
    <row r="8" spans="2:10" x14ac:dyDescent="0.35">
      <c r="B8" s="22" t="s">
        <v>262</v>
      </c>
      <c r="C8" s="20">
        <v>0.30175019946363463</v>
      </c>
      <c r="D8" s="20">
        <v>0.27017762956253399</v>
      </c>
      <c r="E8" s="20">
        <v>0.28661826960700121</v>
      </c>
      <c r="F8" s="20">
        <v>0.28925807610778198</v>
      </c>
      <c r="G8" s="20">
        <v>0.20035677821707759</v>
      </c>
      <c r="H8" s="20">
        <v>0.24416867837428871</v>
      </c>
      <c r="I8" s="20">
        <v>0.26038069220607207</v>
      </c>
      <c r="J8" s="20">
        <v>0.25839448345737881</v>
      </c>
    </row>
    <row r="9" spans="2:10" x14ac:dyDescent="0.35">
      <c r="B9" s="22" t="s">
        <v>263</v>
      </c>
      <c r="C9" s="20">
        <v>0.29276805092490682</v>
      </c>
      <c r="D9" s="20">
        <v>0.39351637846828519</v>
      </c>
      <c r="E9" s="20">
        <v>0.34680213967126039</v>
      </c>
      <c r="F9" s="20">
        <v>0.232308384552149</v>
      </c>
      <c r="G9" s="20">
        <v>0.59100620272687576</v>
      </c>
      <c r="H9" s="20">
        <v>0.55251923320113838</v>
      </c>
      <c r="I9" s="20">
        <v>0.47101432119920089</v>
      </c>
      <c r="J9" s="20">
        <v>0.2372335000663871</v>
      </c>
    </row>
    <row r="10" spans="2:10" ht="29" x14ac:dyDescent="0.35">
      <c r="B10" s="22" t="s">
        <v>497</v>
      </c>
      <c r="C10" s="20">
        <v>6.9747598516139708E-2</v>
      </c>
      <c r="D10" s="20">
        <v>9.5973611367432834E-2</v>
      </c>
      <c r="E10" s="20">
        <v>7.8741697216368312E-2</v>
      </c>
      <c r="F10" s="20">
        <v>6.3634888502181214E-2</v>
      </c>
      <c r="G10" s="20">
        <v>6.178620176477681E-2</v>
      </c>
      <c r="H10" s="20">
        <v>5.4102582656326198E-2</v>
      </c>
      <c r="I10" s="20">
        <v>6.8585847191807964E-2</v>
      </c>
      <c r="J10" s="20">
        <v>0.1223893595588669</v>
      </c>
    </row>
    <row r="13" spans="2:10" x14ac:dyDescent="0.35">
      <c r="B13" t="s">
        <v>409</v>
      </c>
    </row>
    <row r="14" spans="2:10" x14ac:dyDescent="0.35">
      <c r="B14" t="s">
        <v>9</v>
      </c>
    </row>
    <row r="17" spans="2:2" x14ac:dyDescent="0.35">
      <c r="B17" t="str">
        <f>HYPERLINK("#Contents!A1", "Return to Contents")</f>
        <v>Return to Contents</v>
      </c>
    </row>
  </sheetData>
  <pageMargins left="0.75" right="0.75" top="1" bottom="1" header="0.5" footer="0.5"/>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V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32" customHeight="1" x14ac:dyDescent="0.35">
      <c r="B9" s="22" t="s">
        <v>261</v>
      </c>
      <c r="C9" s="20">
        <v>0.3357341510953189</v>
      </c>
      <c r="D9" s="20">
        <v>0.36638441059806232</v>
      </c>
      <c r="E9" s="20">
        <v>0.40698632108242638</v>
      </c>
      <c r="F9" s="20">
        <v>0.37185013671980349</v>
      </c>
      <c r="G9" s="20">
        <v>0.35617380826675799</v>
      </c>
      <c r="H9" s="20">
        <v>0.3474147679382773</v>
      </c>
      <c r="I9" s="20">
        <v>0.2038505479206015</v>
      </c>
      <c r="K9" s="20">
        <v>0.31612715163593558</v>
      </c>
      <c r="L9" s="20">
        <v>0.3542111216653851</v>
      </c>
      <c r="N9" s="20">
        <v>0.32500003552492818</v>
      </c>
      <c r="O9" s="20">
        <v>0.33435719832428668</v>
      </c>
      <c r="P9" s="20">
        <v>0.34061514942423571</v>
      </c>
      <c r="Q9" s="20">
        <v>0.28441864848690368</v>
      </c>
      <c r="R9" s="20">
        <v>0.36689187928535788</v>
      </c>
      <c r="S9" s="20">
        <v>0.31989686088755009</v>
      </c>
      <c r="T9" s="20">
        <v>0.37497418897808671</v>
      </c>
      <c r="U9" s="20">
        <v>0.32645994811573098</v>
      </c>
      <c r="V9" s="20">
        <v>0.32756573648001031</v>
      </c>
      <c r="W9" s="20">
        <v>0.35889494781953862</v>
      </c>
      <c r="X9" s="20">
        <v>0.32917128575181048</v>
      </c>
      <c r="Y9" s="20">
        <v>0.30659724547536071</v>
      </c>
      <c r="AA9" s="20">
        <v>0.36923111695363597</v>
      </c>
      <c r="AB9" s="20">
        <v>0.32258131336950657</v>
      </c>
      <c r="AC9" s="20">
        <v>0.32642153697963328</v>
      </c>
      <c r="AD9" s="20">
        <v>0.3202306913381377</v>
      </c>
      <c r="AF9" s="20">
        <v>0.32957876380950751</v>
      </c>
      <c r="AG9" s="20">
        <v>0.36009526341146969</v>
      </c>
      <c r="AI9" s="20">
        <v>0.33916660743737492</v>
      </c>
      <c r="AJ9" s="20">
        <v>0.38073145865858682</v>
      </c>
      <c r="AK9" s="20">
        <v>0.27027531772032759</v>
      </c>
      <c r="AL9" s="20">
        <v>0.46768022398635067</v>
      </c>
      <c r="AM9" s="20">
        <v>0.32914416006497621</v>
      </c>
      <c r="AN9" s="20">
        <v>0.18747333398174729</v>
      </c>
      <c r="AO9" s="20">
        <v>0.25212126799882079</v>
      </c>
      <c r="AP9" s="20">
        <v>0.27725517218512141</v>
      </c>
      <c r="AQ9" s="20">
        <v>0.30389770945360928</v>
      </c>
      <c r="AS9" s="20">
        <v>0.34080882779912242</v>
      </c>
      <c r="AT9" s="20">
        <v>0.2398369943602861</v>
      </c>
    </row>
    <row r="10" spans="2:48" ht="19" customHeight="1" x14ac:dyDescent="0.35">
      <c r="B10" s="22" t="s">
        <v>262</v>
      </c>
      <c r="C10" s="20">
        <v>0.30175019946363463</v>
      </c>
      <c r="D10" s="20">
        <v>0.34020564406905568</v>
      </c>
      <c r="E10" s="20">
        <v>0.34017476769624011</v>
      </c>
      <c r="F10" s="20">
        <v>0.3243647629704372</v>
      </c>
      <c r="G10" s="20">
        <v>0.27201710955894021</v>
      </c>
      <c r="H10" s="20">
        <v>0.27695174184475291</v>
      </c>
      <c r="I10" s="20">
        <v>0.26731970991228288</v>
      </c>
      <c r="K10" s="20">
        <v>0.31512425225761548</v>
      </c>
      <c r="L10" s="20">
        <v>0.28900200479986982</v>
      </c>
      <c r="N10" s="20">
        <v>0.31628080034987499</v>
      </c>
      <c r="O10" s="20">
        <v>0.34230846282366167</v>
      </c>
      <c r="P10" s="20">
        <v>0.32204531685404142</v>
      </c>
      <c r="Q10" s="20">
        <v>0.31370776542814599</v>
      </c>
      <c r="R10" s="20">
        <v>0.27415902977472828</v>
      </c>
      <c r="S10" s="20">
        <v>0.27673225941989371</v>
      </c>
      <c r="T10" s="20">
        <v>0.26620624924971692</v>
      </c>
      <c r="U10" s="20">
        <v>0.34464519522956311</v>
      </c>
      <c r="V10" s="20">
        <v>0.31378165242579997</v>
      </c>
      <c r="W10" s="20">
        <v>0.29553543829839207</v>
      </c>
      <c r="X10" s="20">
        <v>0.27730776340836599</v>
      </c>
      <c r="Y10" s="20">
        <v>0.31012986284357519</v>
      </c>
      <c r="AA10" s="20">
        <v>0.30002076622476048</v>
      </c>
      <c r="AB10" s="20">
        <v>0.27623035021242742</v>
      </c>
      <c r="AC10" s="20">
        <v>0.35576164793090531</v>
      </c>
      <c r="AD10" s="20">
        <v>0.28457788602220763</v>
      </c>
      <c r="AF10" s="20">
        <v>0.29068716289796132</v>
      </c>
      <c r="AG10" s="20">
        <v>0.343485340753029</v>
      </c>
      <c r="AI10" s="20">
        <v>0.32264927442419261</v>
      </c>
      <c r="AJ10" s="20">
        <v>0.29497135668389812</v>
      </c>
      <c r="AK10" s="20">
        <v>0.2789235844170157</v>
      </c>
      <c r="AL10" s="20">
        <v>0.28686740597405108</v>
      </c>
      <c r="AM10" s="20">
        <v>0.2952722819598872</v>
      </c>
      <c r="AN10" s="20">
        <v>0.44354606775429573</v>
      </c>
      <c r="AO10" s="20">
        <v>0.27099246586909531</v>
      </c>
      <c r="AP10" s="20">
        <v>0.26653926126146338</v>
      </c>
      <c r="AQ10" s="20">
        <v>0.36993748906002638</v>
      </c>
      <c r="AS10" s="20">
        <v>0.30572188456832339</v>
      </c>
      <c r="AT10" s="20">
        <v>0.22669649038674519</v>
      </c>
    </row>
    <row r="11" spans="2:48" ht="19" customHeight="1" x14ac:dyDescent="0.35">
      <c r="B11" s="22" t="s">
        <v>263</v>
      </c>
      <c r="C11" s="20">
        <v>0.29276805092490682</v>
      </c>
      <c r="D11" s="20">
        <v>0.2039898152208853</v>
      </c>
      <c r="E11" s="20">
        <v>0.2052863552846951</v>
      </c>
      <c r="F11" s="20">
        <v>0.2353104759663002</v>
      </c>
      <c r="G11" s="20">
        <v>0.29497585360995598</v>
      </c>
      <c r="H11" s="20">
        <v>0.31301467132238958</v>
      </c>
      <c r="I11" s="20">
        <v>0.45414523894578318</v>
      </c>
      <c r="K11" s="20">
        <v>0.30770615998079881</v>
      </c>
      <c r="L11" s="20">
        <v>0.27825604634373252</v>
      </c>
      <c r="N11" s="20">
        <v>0.30989952247195929</v>
      </c>
      <c r="O11" s="20">
        <v>0.26659082301491738</v>
      </c>
      <c r="P11" s="20">
        <v>0.27354847423306577</v>
      </c>
      <c r="Q11" s="20">
        <v>0.34371937029544208</v>
      </c>
      <c r="R11" s="20">
        <v>0.30352116129356382</v>
      </c>
      <c r="S11" s="20">
        <v>0.30056737151607688</v>
      </c>
      <c r="T11" s="20">
        <v>0.29023068027751031</v>
      </c>
      <c r="U11" s="20">
        <v>0.24253668067943471</v>
      </c>
      <c r="V11" s="20">
        <v>0.28566273118492008</v>
      </c>
      <c r="W11" s="20">
        <v>0.28999557549686328</v>
      </c>
      <c r="X11" s="20">
        <v>0.29790238486048243</v>
      </c>
      <c r="Y11" s="20">
        <v>0.31498727286955341</v>
      </c>
      <c r="AA11" s="20">
        <v>0.28708007204306318</v>
      </c>
      <c r="AB11" s="20">
        <v>0.33459072695274711</v>
      </c>
      <c r="AC11" s="20">
        <v>0.247193284933371</v>
      </c>
      <c r="AD11" s="20">
        <v>0.29516318733170072</v>
      </c>
      <c r="AF11" s="20">
        <v>0.30873166040091082</v>
      </c>
      <c r="AG11" s="20">
        <v>0.23209510097232999</v>
      </c>
      <c r="AI11" s="20">
        <v>0.2844850776229686</v>
      </c>
      <c r="AJ11" s="20">
        <v>0.28974150408058191</v>
      </c>
      <c r="AK11" s="20">
        <v>0.38598924866179668</v>
      </c>
      <c r="AL11" s="20">
        <v>0.19527083093078379</v>
      </c>
      <c r="AM11" s="20">
        <v>0.31769174682975471</v>
      </c>
      <c r="AN11" s="20">
        <v>0.31757805417144919</v>
      </c>
      <c r="AO11" s="20">
        <v>0.35256195374076599</v>
      </c>
      <c r="AP11" s="20">
        <v>0.26745806666642769</v>
      </c>
      <c r="AQ11" s="20">
        <v>0.23665972854287209</v>
      </c>
      <c r="AS11" s="20">
        <v>0.29139655099787881</v>
      </c>
      <c r="AT11" s="20">
        <v>0.31868555289418871</v>
      </c>
    </row>
    <row r="12" spans="2:48" ht="32" customHeight="1" x14ac:dyDescent="0.35">
      <c r="B12" s="22" t="s">
        <v>497</v>
      </c>
      <c r="C12" s="20">
        <v>6.9747598516139708E-2</v>
      </c>
      <c r="D12" s="20">
        <v>8.9420130111996718E-2</v>
      </c>
      <c r="E12" s="20">
        <v>4.7552555936638471E-2</v>
      </c>
      <c r="F12" s="20">
        <v>6.8474624343458912E-2</v>
      </c>
      <c r="G12" s="20">
        <v>7.6833228564345948E-2</v>
      </c>
      <c r="H12" s="20">
        <v>6.2618818894580291E-2</v>
      </c>
      <c r="I12" s="20">
        <v>7.4684503221332507E-2</v>
      </c>
      <c r="K12" s="20">
        <v>6.1042436125650197E-2</v>
      </c>
      <c r="L12" s="20">
        <v>7.8530827191012495E-2</v>
      </c>
      <c r="N12" s="20">
        <v>4.8819641653237392E-2</v>
      </c>
      <c r="O12" s="20">
        <v>5.6743515837134287E-2</v>
      </c>
      <c r="P12" s="20">
        <v>6.3791059488656834E-2</v>
      </c>
      <c r="Q12" s="20">
        <v>5.8154215789508218E-2</v>
      </c>
      <c r="R12" s="20">
        <v>5.5427929646349898E-2</v>
      </c>
      <c r="S12" s="20">
        <v>0.1028035081764791</v>
      </c>
      <c r="T12" s="20">
        <v>6.8588881494686324E-2</v>
      </c>
      <c r="U12" s="20">
        <v>8.6358175975271373E-2</v>
      </c>
      <c r="V12" s="20">
        <v>7.2989879909269348E-2</v>
      </c>
      <c r="W12" s="20">
        <v>5.5574038385206019E-2</v>
      </c>
      <c r="X12" s="20">
        <v>9.5618565979341069E-2</v>
      </c>
      <c r="Y12" s="20">
        <v>6.8285618811510435E-2</v>
      </c>
      <c r="AA12" s="20">
        <v>4.3668044778540333E-2</v>
      </c>
      <c r="AB12" s="20">
        <v>6.6597609465318827E-2</v>
      </c>
      <c r="AC12" s="20">
        <v>7.062353015609045E-2</v>
      </c>
      <c r="AD12" s="20">
        <v>0.1000282353079541</v>
      </c>
      <c r="AF12" s="20">
        <v>7.1002412891620459E-2</v>
      </c>
      <c r="AG12" s="20">
        <v>6.4324294863171164E-2</v>
      </c>
      <c r="AI12" s="20">
        <v>5.369904051546405E-2</v>
      </c>
      <c r="AJ12" s="20">
        <v>3.4555680576933187E-2</v>
      </c>
      <c r="AK12" s="20">
        <v>6.4811849200860083E-2</v>
      </c>
      <c r="AL12" s="20">
        <v>5.0181539108814413E-2</v>
      </c>
      <c r="AM12" s="20">
        <v>5.7891811145381847E-2</v>
      </c>
      <c r="AN12" s="20">
        <v>5.1402544092507649E-2</v>
      </c>
      <c r="AO12" s="20">
        <v>0.124324312391318</v>
      </c>
      <c r="AP12" s="20">
        <v>0.1887474998869875</v>
      </c>
      <c r="AQ12" s="20">
        <v>8.9505072943492039E-2</v>
      </c>
      <c r="AS12" s="20">
        <v>6.2072736634675489E-2</v>
      </c>
      <c r="AT12" s="20">
        <v>0.21478096235877989</v>
      </c>
    </row>
    <row r="14" spans="2:48" x14ac:dyDescent="0.35">
      <c r="B14" t="s">
        <v>409</v>
      </c>
    </row>
    <row r="15" spans="2:48" x14ac:dyDescent="0.35">
      <c r="B15" t="s">
        <v>9</v>
      </c>
    </row>
    <row r="17" spans="2:2" x14ac:dyDescent="0.35">
      <c r="B17"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V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32" customHeight="1" x14ac:dyDescent="0.35">
      <c r="B9" s="22" t="s">
        <v>261</v>
      </c>
      <c r="C9" s="20">
        <v>0.24033238060174791</v>
      </c>
      <c r="D9" s="20">
        <v>0.30565783503594079</v>
      </c>
      <c r="E9" s="20">
        <v>0.31861363912031881</v>
      </c>
      <c r="F9" s="20">
        <v>0.25018895732411661</v>
      </c>
      <c r="G9" s="20">
        <v>0.24296899075955211</v>
      </c>
      <c r="H9" s="20">
        <v>0.22900703972759059</v>
      </c>
      <c r="I9" s="20">
        <v>0.13081684856065939</v>
      </c>
      <c r="K9" s="20">
        <v>0.23089904162295519</v>
      </c>
      <c r="L9" s="20">
        <v>0.24757306066952889</v>
      </c>
      <c r="N9" s="20">
        <v>0.2036831256863621</v>
      </c>
      <c r="O9" s="20">
        <v>0.26404794046841279</v>
      </c>
      <c r="P9" s="20">
        <v>0.1931589848185522</v>
      </c>
      <c r="Q9" s="20">
        <v>0.25993949907180902</v>
      </c>
      <c r="R9" s="20">
        <v>0.27635807581027472</v>
      </c>
      <c r="S9" s="20">
        <v>0.25087326835085461</v>
      </c>
      <c r="T9" s="20">
        <v>0.17874259341688131</v>
      </c>
      <c r="U9" s="20">
        <v>0.22522181251980089</v>
      </c>
      <c r="V9" s="20">
        <v>0.26321382051789433</v>
      </c>
      <c r="W9" s="20">
        <v>0.25191672973563389</v>
      </c>
      <c r="X9" s="20">
        <v>0.2841391577943011</v>
      </c>
      <c r="Y9" s="20">
        <v>0.2050306548512984</v>
      </c>
      <c r="AA9" s="20">
        <v>0.25724985859844068</v>
      </c>
      <c r="AB9" s="20">
        <v>0.2194176955523589</v>
      </c>
      <c r="AC9" s="20">
        <v>0.27950429816264011</v>
      </c>
      <c r="AD9" s="20">
        <v>0.20825552083895599</v>
      </c>
      <c r="AF9" s="20">
        <v>0.2260187119853444</v>
      </c>
      <c r="AG9" s="20">
        <v>0.29590844597724908</v>
      </c>
      <c r="AI9" s="20">
        <v>0.26082722434594702</v>
      </c>
      <c r="AJ9" s="20">
        <v>0.28245355456284871</v>
      </c>
      <c r="AK9" s="20">
        <v>0.16088197042001171</v>
      </c>
      <c r="AL9" s="20">
        <v>0.3201790943209743</v>
      </c>
      <c r="AM9" s="20">
        <v>0.23133986023755709</v>
      </c>
      <c r="AN9" s="20">
        <v>0.19959779041457029</v>
      </c>
      <c r="AO9" s="20">
        <v>0.16439457236239011</v>
      </c>
      <c r="AP9" s="20">
        <v>0.1750438426740448</v>
      </c>
      <c r="AQ9" s="20">
        <v>0.23287266143519869</v>
      </c>
      <c r="AS9" s="20">
        <v>0.24104070286252921</v>
      </c>
      <c r="AT9" s="20">
        <v>0.22694707650737231</v>
      </c>
    </row>
    <row r="10" spans="2:48" ht="19" customHeight="1" x14ac:dyDescent="0.35">
      <c r="B10" s="22" t="s">
        <v>262</v>
      </c>
      <c r="C10" s="20">
        <v>0.27017762956253399</v>
      </c>
      <c r="D10" s="20">
        <v>0.26217071750069859</v>
      </c>
      <c r="E10" s="20">
        <v>0.31797195958436858</v>
      </c>
      <c r="F10" s="20">
        <v>0.29925485277069191</v>
      </c>
      <c r="G10" s="20">
        <v>0.31265460845013859</v>
      </c>
      <c r="H10" s="20">
        <v>0.26250417835727419</v>
      </c>
      <c r="I10" s="20">
        <v>0.18390898378319359</v>
      </c>
      <c r="K10" s="20">
        <v>0.28185505542896327</v>
      </c>
      <c r="L10" s="20">
        <v>0.25987281988439698</v>
      </c>
      <c r="N10" s="20">
        <v>0.27830930338991272</v>
      </c>
      <c r="O10" s="20">
        <v>0.35390584961398491</v>
      </c>
      <c r="P10" s="20">
        <v>0.34955350782563882</v>
      </c>
      <c r="Q10" s="20">
        <v>0.2162712795303563</v>
      </c>
      <c r="R10" s="20">
        <v>0.28451742880375303</v>
      </c>
      <c r="S10" s="20">
        <v>0.26584134117123509</v>
      </c>
      <c r="T10" s="20">
        <v>0.27753349314064252</v>
      </c>
      <c r="U10" s="20">
        <v>0.28425710407619942</v>
      </c>
      <c r="V10" s="20">
        <v>0.24619419349077801</v>
      </c>
      <c r="W10" s="20">
        <v>0.26924081511137571</v>
      </c>
      <c r="X10" s="20">
        <v>0.20180385510788859</v>
      </c>
      <c r="Y10" s="20">
        <v>0.27993269578457047</v>
      </c>
      <c r="AA10" s="20">
        <v>0.28557124553296631</v>
      </c>
      <c r="AB10" s="20">
        <v>0.2358958441575591</v>
      </c>
      <c r="AC10" s="20">
        <v>0.27967095894620941</v>
      </c>
      <c r="AD10" s="20">
        <v>0.2811166481003492</v>
      </c>
      <c r="AF10" s="20">
        <v>0.26828981518383482</v>
      </c>
      <c r="AG10" s="20">
        <v>0.27648311915016321</v>
      </c>
      <c r="AI10" s="20">
        <v>0.25647116318804708</v>
      </c>
      <c r="AJ10" s="20">
        <v>0.30961870323732738</v>
      </c>
      <c r="AK10" s="20">
        <v>0.24347559166537799</v>
      </c>
      <c r="AL10" s="20">
        <v>0.23849417977086571</v>
      </c>
      <c r="AM10" s="20">
        <v>0.27157616829062148</v>
      </c>
      <c r="AN10" s="20">
        <v>0.25549478032038719</v>
      </c>
      <c r="AO10" s="20">
        <v>0.29800460314441901</v>
      </c>
      <c r="AP10" s="20">
        <v>0.19962991751818041</v>
      </c>
      <c r="AQ10" s="20">
        <v>0.29104457273516299</v>
      </c>
      <c r="AS10" s="20">
        <v>0.27561711504560238</v>
      </c>
      <c r="AT10" s="20">
        <v>0.16738661008009389</v>
      </c>
    </row>
    <row r="11" spans="2:48" ht="19" customHeight="1" x14ac:dyDescent="0.35">
      <c r="B11" s="22" t="s">
        <v>263</v>
      </c>
      <c r="C11" s="20">
        <v>0.39351637846828519</v>
      </c>
      <c r="D11" s="20">
        <v>0.32415499998778807</v>
      </c>
      <c r="E11" s="20">
        <v>0.30775997461727689</v>
      </c>
      <c r="F11" s="20">
        <v>0.35659491600058119</v>
      </c>
      <c r="G11" s="20">
        <v>0.34805583780792071</v>
      </c>
      <c r="H11" s="20">
        <v>0.41068293260131927</v>
      </c>
      <c r="I11" s="20">
        <v>0.56454296063672471</v>
      </c>
      <c r="K11" s="20">
        <v>0.409545765368171</v>
      </c>
      <c r="L11" s="20">
        <v>0.37834801353022379</v>
      </c>
      <c r="N11" s="20">
        <v>0.4131177035588664</v>
      </c>
      <c r="O11" s="20">
        <v>0.35249049005299748</v>
      </c>
      <c r="P11" s="20">
        <v>0.36632532330699091</v>
      </c>
      <c r="Q11" s="20">
        <v>0.40838331476400752</v>
      </c>
      <c r="R11" s="20">
        <v>0.36875962600979978</v>
      </c>
      <c r="S11" s="20">
        <v>0.34259401536969342</v>
      </c>
      <c r="T11" s="20">
        <v>0.47028897613491299</v>
      </c>
      <c r="U11" s="20">
        <v>0.39363214827121917</v>
      </c>
      <c r="V11" s="20">
        <v>0.39436813295932138</v>
      </c>
      <c r="W11" s="20">
        <v>0.38522675496646591</v>
      </c>
      <c r="X11" s="20">
        <v>0.37684175811587811</v>
      </c>
      <c r="Y11" s="20">
        <v>0.43726702734973327</v>
      </c>
      <c r="AA11" s="20">
        <v>0.38704429544737667</v>
      </c>
      <c r="AB11" s="20">
        <v>0.47108922334784759</v>
      </c>
      <c r="AC11" s="20">
        <v>0.34842083646675281</v>
      </c>
      <c r="AD11" s="20">
        <v>0.36054296591035379</v>
      </c>
      <c r="AF11" s="20">
        <v>0.41091736453867928</v>
      </c>
      <c r="AG11" s="20">
        <v>0.32942598418258678</v>
      </c>
      <c r="AI11" s="20">
        <v>0.40227582367767989</v>
      </c>
      <c r="AJ11" s="20">
        <v>0.34628453804386222</v>
      </c>
      <c r="AK11" s="20">
        <v>0.50968204071841794</v>
      </c>
      <c r="AL11" s="20">
        <v>0.37554023785954449</v>
      </c>
      <c r="AM11" s="20">
        <v>0.40823475091150441</v>
      </c>
      <c r="AN11" s="20">
        <v>0.43793493078618723</v>
      </c>
      <c r="AO11" s="20">
        <v>0.39601226342205192</v>
      </c>
      <c r="AP11" s="20">
        <v>0.38452191967678268</v>
      </c>
      <c r="AQ11" s="20">
        <v>0.39631251523662081</v>
      </c>
      <c r="AS11" s="20">
        <v>0.39615107981140751</v>
      </c>
      <c r="AT11" s="20">
        <v>0.34372791264108749</v>
      </c>
    </row>
    <row r="12" spans="2:48" ht="32" customHeight="1" x14ac:dyDescent="0.35">
      <c r="B12" s="22" t="s">
        <v>497</v>
      </c>
      <c r="C12" s="20">
        <v>9.5973611367432834E-2</v>
      </c>
      <c r="D12" s="20">
        <v>0.1080164474755726</v>
      </c>
      <c r="E12" s="20">
        <v>5.5654426678035787E-2</v>
      </c>
      <c r="F12" s="20">
        <v>9.3961273904610301E-2</v>
      </c>
      <c r="G12" s="20">
        <v>9.6320562982388669E-2</v>
      </c>
      <c r="H12" s="20">
        <v>9.7805849313816112E-2</v>
      </c>
      <c r="I12" s="20">
        <v>0.12073120701942219</v>
      </c>
      <c r="K12" s="20">
        <v>7.7700137579910511E-2</v>
      </c>
      <c r="L12" s="20">
        <v>0.11420610591585011</v>
      </c>
      <c r="N12" s="20">
        <v>0.1048898673648586</v>
      </c>
      <c r="O12" s="20">
        <v>2.9555719864604729E-2</v>
      </c>
      <c r="P12" s="20">
        <v>9.0962184048817826E-2</v>
      </c>
      <c r="Q12" s="20">
        <v>0.1154059066338273</v>
      </c>
      <c r="R12" s="20">
        <v>7.0364869376172534E-2</v>
      </c>
      <c r="S12" s="20">
        <v>0.1406913751082168</v>
      </c>
      <c r="T12" s="20">
        <v>7.3434937307563494E-2</v>
      </c>
      <c r="U12" s="20">
        <v>9.688893513278056E-2</v>
      </c>
      <c r="V12" s="20">
        <v>9.6223853032006354E-2</v>
      </c>
      <c r="W12" s="20">
        <v>9.3615700186524556E-2</v>
      </c>
      <c r="X12" s="20">
        <v>0.13721522898193231</v>
      </c>
      <c r="Y12" s="20">
        <v>7.7769622014397508E-2</v>
      </c>
      <c r="AA12" s="20">
        <v>7.0134600421216275E-2</v>
      </c>
      <c r="AB12" s="20">
        <v>7.3597236942234232E-2</v>
      </c>
      <c r="AC12" s="20">
        <v>9.2403906424398025E-2</v>
      </c>
      <c r="AD12" s="20">
        <v>0.150084865150341</v>
      </c>
      <c r="AF12" s="20">
        <v>9.4774108292141501E-2</v>
      </c>
      <c r="AG12" s="20">
        <v>9.818245069000088E-2</v>
      </c>
      <c r="AI12" s="20">
        <v>8.0425788788325958E-2</v>
      </c>
      <c r="AJ12" s="20">
        <v>6.1643204155961633E-2</v>
      </c>
      <c r="AK12" s="20">
        <v>8.5960397196192487E-2</v>
      </c>
      <c r="AL12" s="20">
        <v>6.5786488048615629E-2</v>
      </c>
      <c r="AM12" s="20">
        <v>8.8849220560316924E-2</v>
      </c>
      <c r="AN12" s="20">
        <v>0.1069724984788552</v>
      </c>
      <c r="AO12" s="20">
        <v>0.14158856107113921</v>
      </c>
      <c r="AP12" s="20">
        <v>0.24080432013099209</v>
      </c>
      <c r="AQ12" s="20">
        <v>7.9770250593017455E-2</v>
      </c>
      <c r="AS12" s="20">
        <v>8.7191102280460869E-2</v>
      </c>
      <c r="AT12" s="20">
        <v>0.26193840077144609</v>
      </c>
    </row>
    <row r="14" spans="2:48" x14ac:dyDescent="0.35">
      <c r="B14" t="s">
        <v>409</v>
      </c>
    </row>
    <row r="15" spans="2:48" x14ac:dyDescent="0.35">
      <c r="B15" t="s">
        <v>9</v>
      </c>
    </row>
    <row r="17" spans="2:2" x14ac:dyDescent="0.35">
      <c r="B17"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AV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32" customHeight="1" x14ac:dyDescent="0.35">
      <c r="B9" s="22" t="s">
        <v>261</v>
      </c>
      <c r="C9" s="20">
        <v>0.28783789350537009</v>
      </c>
      <c r="D9" s="20">
        <v>0.36596159255307092</v>
      </c>
      <c r="E9" s="20">
        <v>0.37514470113910581</v>
      </c>
      <c r="F9" s="20">
        <v>0.30304694210835659</v>
      </c>
      <c r="G9" s="20">
        <v>0.28327219814072901</v>
      </c>
      <c r="H9" s="20">
        <v>0.25147976179675452</v>
      </c>
      <c r="I9" s="20">
        <v>0.18074371221368679</v>
      </c>
      <c r="K9" s="20">
        <v>0.28442303909586369</v>
      </c>
      <c r="L9" s="20">
        <v>0.29043147346095832</v>
      </c>
      <c r="N9" s="20">
        <v>0.23060019049856059</v>
      </c>
      <c r="O9" s="20">
        <v>0.2463243121691979</v>
      </c>
      <c r="P9" s="20">
        <v>0.29062067229038518</v>
      </c>
      <c r="Q9" s="20">
        <v>0.24894738455679019</v>
      </c>
      <c r="R9" s="20">
        <v>0.37783722188232322</v>
      </c>
      <c r="S9" s="20">
        <v>0.30434169248552551</v>
      </c>
      <c r="T9" s="20">
        <v>0.29059717704615851</v>
      </c>
      <c r="U9" s="20">
        <v>0.2654725598900296</v>
      </c>
      <c r="V9" s="20">
        <v>0.31492617385135768</v>
      </c>
      <c r="W9" s="20">
        <v>0.27764984212233279</v>
      </c>
      <c r="X9" s="20">
        <v>0.25558011061950381</v>
      </c>
      <c r="Y9" s="20">
        <v>0.27107786424437919</v>
      </c>
      <c r="AA9" s="20">
        <v>0.34161707303929839</v>
      </c>
      <c r="AB9" s="20">
        <v>0.26214882863429179</v>
      </c>
      <c r="AC9" s="20">
        <v>0.30265009716523561</v>
      </c>
      <c r="AD9" s="20">
        <v>0.2445615069160462</v>
      </c>
      <c r="AF9" s="20">
        <v>0.2650017126734196</v>
      </c>
      <c r="AG9" s="20">
        <v>0.37512662963375759</v>
      </c>
      <c r="AI9" s="20">
        <v>0.3047260417891397</v>
      </c>
      <c r="AJ9" s="20">
        <v>0.37110324773414821</v>
      </c>
      <c r="AK9" s="20">
        <v>0.27922400323129842</v>
      </c>
      <c r="AL9" s="20">
        <v>0.35047773568030238</v>
      </c>
      <c r="AM9" s="20">
        <v>0.23419393154146009</v>
      </c>
      <c r="AN9" s="20">
        <v>0.1487293728776076</v>
      </c>
      <c r="AO9" s="20">
        <v>0.17533149101125509</v>
      </c>
      <c r="AP9" s="20">
        <v>0.21944460728822679</v>
      </c>
      <c r="AQ9" s="20">
        <v>0.33355717759595332</v>
      </c>
      <c r="AS9" s="20">
        <v>0.29024107961535017</v>
      </c>
      <c r="AT9" s="20">
        <v>0.24242441625282279</v>
      </c>
    </row>
    <row r="10" spans="2:48" ht="19" customHeight="1" x14ac:dyDescent="0.35">
      <c r="B10" s="22" t="s">
        <v>262</v>
      </c>
      <c r="C10" s="20">
        <v>0.28661826960700121</v>
      </c>
      <c r="D10" s="20">
        <v>0.2908789590344355</v>
      </c>
      <c r="E10" s="20">
        <v>0.30412620137045687</v>
      </c>
      <c r="F10" s="20">
        <v>0.28332992706976068</v>
      </c>
      <c r="G10" s="20">
        <v>0.27637447812821481</v>
      </c>
      <c r="H10" s="20">
        <v>0.29681933717912978</v>
      </c>
      <c r="I10" s="20">
        <v>0.27372753958711848</v>
      </c>
      <c r="K10" s="20">
        <v>0.29795565712954858</v>
      </c>
      <c r="L10" s="20">
        <v>0.27567569616979531</v>
      </c>
      <c r="N10" s="20">
        <v>0.27083399977368511</v>
      </c>
      <c r="O10" s="20">
        <v>0.26219769811975713</v>
      </c>
      <c r="P10" s="20">
        <v>0.33629283665948712</v>
      </c>
      <c r="Q10" s="20">
        <v>0.28058741236964391</v>
      </c>
      <c r="R10" s="20">
        <v>0.20765341594304379</v>
      </c>
      <c r="S10" s="20">
        <v>0.20374742334820581</v>
      </c>
      <c r="T10" s="20">
        <v>0.27793983609183981</v>
      </c>
      <c r="U10" s="20">
        <v>0.30424730629014951</v>
      </c>
      <c r="V10" s="20">
        <v>0.3086469689763085</v>
      </c>
      <c r="W10" s="20">
        <v>0.3427334587931945</v>
      </c>
      <c r="X10" s="20">
        <v>0.27280553253502721</v>
      </c>
      <c r="Y10" s="20">
        <v>0.34205466111284533</v>
      </c>
      <c r="AA10" s="20">
        <v>0.27578115637102463</v>
      </c>
      <c r="AB10" s="20">
        <v>0.27660372801922989</v>
      </c>
      <c r="AC10" s="20">
        <v>0.30012401649840198</v>
      </c>
      <c r="AD10" s="20">
        <v>0.29780752785169801</v>
      </c>
      <c r="AF10" s="20">
        <v>0.28786905651525768</v>
      </c>
      <c r="AG10" s="20">
        <v>0.28549125996796421</v>
      </c>
      <c r="AI10" s="20">
        <v>0.30120979724243468</v>
      </c>
      <c r="AJ10" s="20">
        <v>0.27188039297890282</v>
      </c>
      <c r="AK10" s="20">
        <v>0.29617054058505471</v>
      </c>
      <c r="AL10" s="20">
        <v>0.26376695882234402</v>
      </c>
      <c r="AM10" s="20">
        <v>0.31854471486529612</v>
      </c>
      <c r="AN10" s="20">
        <v>0.24509625245258521</v>
      </c>
      <c r="AO10" s="20">
        <v>0.27978229182350328</v>
      </c>
      <c r="AP10" s="20">
        <v>0.27672479611284589</v>
      </c>
      <c r="AQ10" s="20">
        <v>0.2637952291193586</v>
      </c>
      <c r="AS10" s="20">
        <v>0.29123654006190408</v>
      </c>
      <c r="AT10" s="20">
        <v>0.1993459108916836</v>
      </c>
    </row>
    <row r="11" spans="2:48" ht="19" customHeight="1" x14ac:dyDescent="0.35">
      <c r="B11" s="22" t="s">
        <v>263</v>
      </c>
      <c r="C11" s="20">
        <v>0.34680213967126039</v>
      </c>
      <c r="D11" s="20">
        <v>0.27184579935760822</v>
      </c>
      <c r="E11" s="20">
        <v>0.27589373970108061</v>
      </c>
      <c r="F11" s="20">
        <v>0.32376795774454831</v>
      </c>
      <c r="G11" s="20">
        <v>0.34993576020511269</v>
      </c>
      <c r="H11" s="20">
        <v>0.35396051758590108</v>
      </c>
      <c r="I11" s="20">
        <v>0.46559231353895458</v>
      </c>
      <c r="K11" s="20">
        <v>0.35981051420749249</v>
      </c>
      <c r="L11" s="20">
        <v>0.334393838842934</v>
      </c>
      <c r="N11" s="20">
        <v>0.41281368837555699</v>
      </c>
      <c r="O11" s="20">
        <v>0.41803125744598102</v>
      </c>
      <c r="P11" s="20">
        <v>0.28879693497440989</v>
      </c>
      <c r="Q11" s="20">
        <v>0.36480726374500028</v>
      </c>
      <c r="R11" s="20">
        <v>0.35896254121429122</v>
      </c>
      <c r="S11" s="20">
        <v>0.39412178596405911</v>
      </c>
      <c r="T11" s="20">
        <v>0.34120155187520229</v>
      </c>
      <c r="U11" s="20">
        <v>0.32484509216452112</v>
      </c>
      <c r="V11" s="20">
        <v>0.31192410268967108</v>
      </c>
      <c r="W11" s="20">
        <v>0.33006408583874353</v>
      </c>
      <c r="X11" s="20">
        <v>0.39786804394541492</v>
      </c>
      <c r="Y11" s="20">
        <v>0.28381718382860582</v>
      </c>
      <c r="AA11" s="20">
        <v>0.32641370413004789</v>
      </c>
      <c r="AB11" s="20">
        <v>0.38682502202037788</v>
      </c>
      <c r="AC11" s="20">
        <v>0.32721108068248461</v>
      </c>
      <c r="AD11" s="20">
        <v>0.34347195089321741</v>
      </c>
      <c r="AF11" s="20">
        <v>0.36938109327518948</v>
      </c>
      <c r="AG11" s="20">
        <v>0.25714664663980341</v>
      </c>
      <c r="AI11" s="20">
        <v>0.35267722206269592</v>
      </c>
      <c r="AJ11" s="20">
        <v>0.30420306831615768</v>
      </c>
      <c r="AK11" s="20">
        <v>0.36009311200527261</v>
      </c>
      <c r="AL11" s="20">
        <v>0.31469592678035352</v>
      </c>
      <c r="AM11" s="20">
        <v>0.37615198263810601</v>
      </c>
      <c r="AN11" s="20">
        <v>0.55483230495329272</v>
      </c>
      <c r="AO11" s="20">
        <v>0.41362004425913429</v>
      </c>
      <c r="AP11" s="20">
        <v>0.28616912689397828</v>
      </c>
      <c r="AQ11" s="20">
        <v>0.33393089497276363</v>
      </c>
      <c r="AS11" s="20">
        <v>0.34754952382355259</v>
      </c>
      <c r="AT11" s="20">
        <v>0.33267867538437718</v>
      </c>
    </row>
    <row r="12" spans="2:48" ht="32" customHeight="1" x14ac:dyDescent="0.35">
      <c r="B12" s="22" t="s">
        <v>497</v>
      </c>
      <c r="C12" s="20">
        <v>7.8741697216368312E-2</v>
      </c>
      <c r="D12" s="20">
        <v>7.1313649054885422E-2</v>
      </c>
      <c r="E12" s="20">
        <v>4.4835357789356503E-2</v>
      </c>
      <c r="F12" s="20">
        <v>8.9855173077334233E-2</v>
      </c>
      <c r="G12" s="20">
        <v>9.041756352594349E-2</v>
      </c>
      <c r="H12" s="20">
        <v>9.7740383438214659E-2</v>
      </c>
      <c r="I12" s="20">
        <v>7.9936434660240085E-2</v>
      </c>
      <c r="K12" s="20">
        <v>5.7810789567095212E-2</v>
      </c>
      <c r="L12" s="20">
        <v>9.9498991526312308E-2</v>
      </c>
      <c r="N12" s="20">
        <v>8.5752121352197189E-2</v>
      </c>
      <c r="O12" s="20">
        <v>7.3446732265063999E-2</v>
      </c>
      <c r="P12" s="20">
        <v>8.4289556075717392E-2</v>
      </c>
      <c r="Q12" s="20">
        <v>0.1056579393285659</v>
      </c>
      <c r="R12" s="20">
        <v>5.5546820960341907E-2</v>
      </c>
      <c r="S12" s="20">
        <v>9.778909820220974E-2</v>
      </c>
      <c r="T12" s="20">
        <v>9.0261434986799505E-2</v>
      </c>
      <c r="U12" s="20">
        <v>0.10543504165529979</v>
      </c>
      <c r="V12" s="20">
        <v>6.4502754482662419E-2</v>
      </c>
      <c r="W12" s="20">
        <v>4.9552613245729252E-2</v>
      </c>
      <c r="X12" s="20">
        <v>7.3746312900054178E-2</v>
      </c>
      <c r="Y12" s="20">
        <v>0.1030502908141693</v>
      </c>
      <c r="AA12" s="20">
        <v>5.6188066459629038E-2</v>
      </c>
      <c r="AB12" s="20">
        <v>7.4422421326100302E-2</v>
      </c>
      <c r="AC12" s="20">
        <v>7.0014805653877979E-2</v>
      </c>
      <c r="AD12" s="20">
        <v>0.11415901433903849</v>
      </c>
      <c r="AF12" s="20">
        <v>7.7748137536133147E-2</v>
      </c>
      <c r="AG12" s="20">
        <v>8.2235463758474736E-2</v>
      </c>
      <c r="AI12" s="20">
        <v>4.1386938905729691E-2</v>
      </c>
      <c r="AJ12" s="20">
        <v>5.2813290970791217E-2</v>
      </c>
      <c r="AK12" s="20">
        <v>6.4512344178374287E-2</v>
      </c>
      <c r="AL12" s="20">
        <v>7.1059378717000132E-2</v>
      </c>
      <c r="AM12" s="20">
        <v>7.1109370955137904E-2</v>
      </c>
      <c r="AN12" s="20">
        <v>5.1342069716514338E-2</v>
      </c>
      <c r="AO12" s="20">
        <v>0.13126617290610751</v>
      </c>
      <c r="AP12" s="20">
        <v>0.2176614697049489</v>
      </c>
      <c r="AQ12" s="20">
        <v>6.8716698311924368E-2</v>
      </c>
      <c r="AS12" s="20">
        <v>7.0972856499193021E-2</v>
      </c>
      <c r="AT12" s="20">
        <v>0.2255509974711162</v>
      </c>
    </row>
    <row r="14" spans="2:48" x14ac:dyDescent="0.35">
      <c r="B14" t="s">
        <v>409</v>
      </c>
    </row>
    <row r="15" spans="2:48" x14ac:dyDescent="0.35">
      <c r="B15" t="s">
        <v>9</v>
      </c>
    </row>
    <row r="17" spans="2:2" x14ac:dyDescent="0.35">
      <c r="B17"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V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32" customHeight="1" x14ac:dyDescent="0.35">
      <c r="B9" s="22" t="s">
        <v>261</v>
      </c>
      <c r="C9" s="20">
        <v>0.3819826569173671</v>
      </c>
      <c r="D9" s="20">
        <v>0.44667771587488803</v>
      </c>
      <c r="E9" s="20">
        <v>0.51258072536993138</v>
      </c>
      <c r="F9" s="20">
        <v>0.42578119159194627</v>
      </c>
      <c r="G9" s="20">
        <v>0.37038173599608071</v>
      </c>
      <c r="H9" s="20">
        <v>0.35795632042870867</v>
      </c>
      <c r="I9" s="20">
        <v>0.22297584956731051</v>
      </c>
      <c r="K9" s="20">
        <v>0.36819479138796107</v>
      </c>
      <c r="L9" s="20">
        <v>0.39405052602551383</v>
      </c>
      <c r="N9" s="20">
        <v>0.32817949434963101</v>
      </c>
      <c r="O9" s="20">
        <v>0.32095973147885098</v>
      </c>
      <c r="P9" s="20">
        <v>0.33830261255949878</v>
      </c>
      <c r="Q9" s="20">
        <v>0.34898259235712809</v>
      </c>
      <c r="R9" s="20">
        <v>0.44801467803431239</v>
      </c>
      <c r="S9" s="20">
        <v>0.4328937493520405</v>
      </c>
      <c r="T9" s="20">
        <v>0.32007209945497878</v>
      </c>
      <c r="U9" s="20">
        <v>0.32313478281087532</v>
      </c>
      <c r="V9" s="20">
        <v>0.42232936059507747</v>
      </c>
      <c r="W9" s="20">
        <v>0.40874233329313781</v>
      </c>
      <c r="X9" s="20">
        <v>0.35362750384105318</v>
      </c>
      <c r="Y9" s="20">
        <v>0.39944116586041017</v>
      </c>
      <c r="AA9" s="20">
        <v>0.46114957751028562</v>
      </c>
      <c r="AB9" s="20">
        <v>0.35461300936522738</v>
      </c>
      <c r="AC9" s="20">
        <v>0.37562426713886687</v>
      </c>
      <c r="AD9" s="20">
        <v>0.33153015690372262</v>
      </c>
      <c r="AF9" s="20">
        <v>0.35374253182469018</v>
      </c>
      <c r="AG9" s="20">
        <v>0.49292768999614062</v>
      </c>
      <c r="AI9" s="20">
        <v>0.41380081182049111</v>
      </c>
      <c r="AJ9" s="20">
        <v>0.45889290357527779</v>
      </c>
      <c r="AK9" s="20">
        <v>0.43424893671916748</v>
      </c>
      <c r="AL9" s="20">
        <v>0.4776456833549656</v>
      </c>
      <c r="AM9" s="20">
        <v>0.319242793170608</v>
      </c>
      <c r="AN9" s="20">
        <v>0.35917171919180241</v>
      </c>
      <c r="AO9" s="20">
        <v>0.26837224410119381</v>
      </c>
      <c r="AP9" s="20">
        <v>0.28673669556608461</v>
      </c>
      <c r="AQ9" s="20">
        <v>0.32758317917688839</v>
      </c>
      <c r="AS9" s="20">
        <v>0.38938766238588252</v>
      </c>
      <c r="AT9" s="20">
        <v>0.2420488224120558</v>
      </c>
    </row>
    <row r="10" spans="2:48" ht="19" customHeight="1" x14ac:dyDescent="0.35">
      <c r="B10" s="22" t="s">
        <v>262</v>
      </c>
      <c r="C10" s="20">
        <v>0.25839448345737881</v>
      </c>
      <c r="D10" s="20">
        <v>0.27690190774440693</v>
      </c>
      <c r="E10" s="20">
        <v>0.28248318230775521</v>
      </c>
      <c r="F10" s="20">
        <v>0.2432883119517226</v>
      </c>
      <c r="G10" s="20">
        <v>0.29322256025505983</v>
      </c>
      <c r="H10" s="20">
        <v>0.2276634699755509</v>
      </c>
      <c r="I10" s="20">
        <v>0.23120429216752389</v>
      </c>
      <c r="K10" s="20">
        <v>0.25753673694080481</v>
      </c>
      <c r="L10" s="20">
        <v>0.26028148483718799</v>
      </c>
      <c r="N10" s="20">
        <v>0.25313262357681598</v>
      </c>
      <c r="O10" s="20">
        <v>0.28856411479084992</v>
      </c>
      <c r="P10" s="20">
        <v>0.34895704718893</v>
      </c>
      <c r="Q10" s="20">
        <v>0.21108635002701229</v>
      </c>
      <c r="R10" s="20">
        <v>0.25535437308111242</v>
      </c>
      <c r="S10" s="20">
        <v>0.21168241993894649</v>
      </c>
      <c r="T10" s="20">
        <v>0.28819644748262679</v>
      </c>
      <c r="U10" s="20">
        <v>0.26408638021972491</v>
      </c>
      <c r="V10" s="20">
        <v>0.27996503823766838</v>
      </c>
      <c r="W10" s="20">
        <v>0.2640744857882924</v>
      </c>
      <c r="X10" s="20">
        <v>0.1806845969914648</v>
      </c>
      <c r="Y10" s="20">
        <v>0.26795081229791667</v>
      </c>
      <c r="AA10" s="20">
        <v>0.24170784618173249</v>
      </c>
      <c r="AB10" s="20">
        <v>0.25538221733171568</v>
      </c>
      <c r="AC10" s="20">
        <v>0.26705013906646952</v>
      </c>
      <c r="AD10" s="20">
        <v>0.27269615390189078</v>
      </c>
      <c r="AF10" s="20">
        <v>0.2569981329146821</v>
      </c>
      <c r="AG10" s="20">
        <v>0.26673294700078848</v>
      </c>
      <c r="AI10" s="20">
        <v>0.24193436797776541</v>
      </c>
      <c r="AJ10" s="20">
        <v>0.25930962200028163</v>
      </c>
      <c r="AK10" s="20">
        <v>0.1930728493892459</v>
      </c>
      <c r="AL10" s="20">
        <v>0.2532663641903064</v>
      </c>
      <c r="AM10" s="20">
        <v>0.28884563635424632</v>
      </c>
      <c r="AN10" s="20">
        <v>0.20805874910291861</v>
      </c>
      <c r="AO10" s="20">
        <v>0.2897745358554597</v>
      </c>
      <c r="AP10" s="20">
        <v>0.2217146409293953</v>
      </c>
      <c r="AQ10" s="20">
        <v>0.29359088288898832</v>
      </c>
      <c r="AS10" s="20">
        <v>0.26451523660107001</v>
      </c>
      <c r="AT10" s="20">
        <v>0.14272941594340999</v>
      </c>
    </row>
    <row r="11" spans="2:48" ht="19" customHeight="1" x14ac:dyDescent="0.35">
      <c r="B11" s="22" t="s">
        <v>263</v>
      </c>
      <c r="C11" s="20">
        <v>0.2372335000663871</v>
      </c>
      <c r="D11" s="20">
        <v>0.18106162571574469</v>
      </c>
      <c r="E11" s="20">
        <v>0.14626238094451169</v>
      </c>
      <c r="F11" s="20">
        <v>0.20643655767286059</v>
      </c>
      <c r="G11" s="20">
        <v>0.2191192423356817</v>
      </c>
      <c r="H11" s="20">
        <v>0.28056971826718291</v>
      </c>
      <c r="I11" s="20">
        <v>0.35902126537606222</v>
      </c>
      <c r="K11" s="20">
        <v>0.27562043092865463</v>
      </c>
      <c r="L11" s="20">
        <v>0.19959990063292071</v>
      </c>
      <c r="N11" s="20">
        <v>0.29432067519201888</v>
      </c>
      <c r="O11" s="20">
        <v>0.2469051476679513</v>
      </c>
      <c r="P11" s="20">
        <v>0.15668354039201821</v>
      </c>
      <c r="Q11" s="20">
        <v>0.29766609030983598</v>
      </c>
      <c r="R11" s="20">
        <v>0.2308349028002272</v>
      </c>
      <c r="S11" s="20">
        <v>0.21350945527554169</v>
      </c>
      <c r="T11" s="20">
        <v>0.21827967681813459</v>
      </c>
      <c r="U11" s="20">
        <v>0.29660735723227261</v>
      </c>
      <c r="V11" s="20">
        <v>0.20681292885721811</v>
      </c>
      <c r="W11" s="20">
        <v>0.22140453991371839</v>
      </c>
      <c r="X11" s="20">
        <v>0.25388179783574039</v>
      </c>
      <c r="Y11" s="20">
        <v>0.23484300829670651</v>
      </c>
      <c r="AA11" s="20">
        <v>0.20088017303880509</v>
      </c>
      <c r="AB11" s="20">
        <v>0.27174247897370302</v>
      </c>
      <c r="AC11" s="20">
        <v>0.23766942747159811</v>
      </c>
      <c r="AD11" s="20">
        <v>0.2393039558990829</v>
      </c>
      <c r="AF11" s="20">
        <v>0.26485821192199221</v>
      </c>
      <c r="AG11" s="20">
        <v>0.13271256276353829</v>
      </c>
      <c r="AI11" s="20">
        <v>0.25444652386275268</v>
      </c>
      <c r="AJ11" s="20">
        <v>0.20011870909224669</v>
      </c>
      <c r="AK11" s="20">
        <v>0.2308568620562092</v>
      </c>
      <c r="AL11" s="20">
        <v>0.16341921287922781</v>
      </c>
      <c r="AM11" s="20">
        <v>0.27665027955561561</v>
      </c>
      <c r="AN11" s="20">
        <v>0.34639571091792271</v>
      </c>
      <c r="AO11" s="20">
        <v>0.28272150831288773</v>
      </c>
      <c r="AP11" s="20">
        <v>0.2221509419438403</v>
      </c>
      <c r="AQ11" s="20">
        <v>0.23350170766002029</v>
      </c>
      <c r="AS11" s="20">
        <v>0.23210834792081361</v>
      </c>
      <c r="AT11" s="20">
        <v>0.33408450108219279</v>
      </c>
    </row>
    <row r="12" spans="2:48" ht="32" customHeight="1" x14ac:dyDescent="0.35">
      <c r="B12" s="22" t="s">
        <v>497</v>
      </c>
      <c r="C12" s="20">
        <v>0.1223893595588669</v>
      </c>
      <c r="D12" s="20">
        <v>9.5358750664960329E-2</v>
      </c>
      <c r="E12" s="20">
        <v>5.8673711377801682E-2</v>
      </c>
      <c r="F12" s="20">
        <v>0.1244939387834704</v>
      </c>
      <c r="G12" s="20">
        <v>0.117276461413178</v>
      </c>
      <c r="H12" s="20">
        <v>0.13381049132855771</v>
      </c>
      <c r="I12" s="20">
        <v>0.18679859288910339</v>
      </c>
      <c r="K12" s="20">
        <v>9.8648040742579629E-2</v>
      </c>
      <c r="L12" s="20">
        <v>0.14606808850437741</v>
      </c>
      <c r="N12" s="20">
        <v>0.1243672068815341</v>
      </c>
      <c r="O12" s="20">
        <v>0.14357100606234779</v>
      </c>
      <c r="P12" s="20">
        <v>0.1560567998595527</v>
      </c>
      <c r="Q12" s="20">
        <v>0.14226496730602359</v>
      </c>
      <c r="R12" s="20">
        <v>6.5796046084348025E-2</v>
      </c>
      <c r="S12" s="20">
        <v>0.1419143754334713</v>
      </c>
      <c r="T12" s="20">
        <v>0.17345177624425989</v>
      </c>
      <c r="U12" s="20">
        <v>0.1161714797371272</v>
      </c>
      <c r="V12" s="20">
        <v>9.0892672310035894E-2</v>
      </c>
      <c r="W12" s="20">
        <v>0.10577864100485131</v>
      </c>
      <c r="X12" s="20">
        <v>0.2118061013317416</v>
      </c>
      <c r="Y12" s="20">
        <v>9.7765013544966389E-2</v>
      </c>
      <c r="AA12" s="20">
        <v>9.6262403269176788E-2</v>
      </c>
      <c r="AB12" s="20">
        <v>0.1182622943293537</v>
      </c>
      <c r="AC12" s="20">
        <v>0.1196561663230655</v>
      </c>
      <c r="AD12" s="20">
        <v>0.15646973329530381</v>
      </c>
      <c r="AF12" s="20">
        <v>0.1244011233386355</v>
      </c>
      <c r="AG12" s="20">
        <v>0.1076268002395325</v>
      </c>
      <c r="AI12" s="20">
        <v>8.9818296338990855E-2</v>
      </c>
      <c r="AJ12" s="20">
        <v>8.1678765332194037E-2</v>
      </c>
      <c r="AK12" s="20">
        <v>0.14182135183537739</v>
      </c>
      <c r="AL12" s="20">
        <v>0.1056687395755002</v>
      </c>
      <c r="AM12" s="20">
        <v>0.1152612909195302</v>
      </c>
      <c r="AN12" s="20">
        <v>8.637382078735617E-2</v>
      </c>
      <c r="AO12" s="20">
        <v>0.15913171173045909</v>
      </c>
      <c r="AP12" s="20">
        <v>0.2693977215606797</v>
      </c>
      <c r="AQ12" s="20">
        <v>0.14532423027410271</v>
      </c>
      <c r="AS12" s="20">
        <v>0.1139887530922339</v>
      </c>
      <c r="AT12" s="20">
        <v>0.28113726056234117</v>
      </c>
    </row>
    <row r="14" spans="2:48" x14ac:dyDescent="0.35">
      <c r="B14" t="s">
        <v>409</v>
      </c>
    </row>
    <row r="15" spans="2:48" x14ac:dyDescent="0.35">
      <c r="B15" t="s">
        <v>9</v>
      </c>
    </row>
    <row r="17" spans="2:2" x14ac:dyDescent="0.35">
      <c r="B17"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V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32" customHeight="1" x14ac:dyDescent="0.35">
      <c r="B9" s="22" t="s">
        <v>261</v>
      </c>
      <c r="C9" s="20">
        <v>0.41479865083788769</v>
      </c>
      <c r="D9" s="20">
        <v>0.43841194168845282</v>
      </c>
      <c r="E9" s="20">
        <v>0.45859121242292111</v>
      </c>
      <c r="F9" s="20">
        <v>0.41251658236238209</v>
      </c>
      <c r="G9" s="20">
        <v>0.42468392883647132</v>
      </c>
      <c r="H9" s="20">
        <v>0.4046456808541759</v>
      </c>
      <c r="I9" s="20">
        <v>0.3642345898700583</v>
      </c>
      <c r="K9" s="20">
        <v>0.39477097180497389</v>
      </c>
      <c r="L9" s="20">
        <v>0.43309251920568759</v>
      </c>
      <c r="N9" s="20">
        <v>0.35703405606758648</v>
      </c>
      <c r="O9" s="20">
        <v>0.42173940913350721</v>
      </c>
      <c r="P9" s="20">
        <v>0.47370564256898839</v>
      </c>
      <c r="Q9" s="20">
        <v>0.31839125019977549</v>
      </c>
      <c r="R9" s="20">
        <v>0.46875950141424799</v>
      </c>
      <c r="S9" s="20">
        <v>0.45249446700872881</v>
      </c>
      <c r="T9" s="20">
        <v>0.44115094611161693</v>
      </c>
      <c r="U9" s="20">
        <v>0.35690824157395601</v>
      </c>
      <c r="V9" s="20">
        <v>0.4266780114000947</v>
      </c>
      <c r="W9" s="20">
        <v>0.43324748005412561</v>
      </c>
      <c r="X9" s="20">
        <v>0.3949313625320513</v>
      </c>
      <c r="Y9" s="20">
        <v>0.3903030282606495</v>
      </c>
      <c r="AA9" s="20">
        <v>0.45473700721354898</v>
      </c>
      <c r="AB9" s="20">
        <v>0.42089515841916042</v>
      </c>
      <c r="AC9" s="20">
        <v>0.40135800214603218</v>
      </c>
      <c r="AD9" s="20">
        <v>0.37647409261963288</v>
      </c>
      <c r="AF9" s="20">
        <v>0.40728432785408758</v>
      </c>
      <c r="AG9" s="20">
        <v>0.43877575333772839</v>
      </c>
      <c r="AI9" s="20">
        <v>0.43390529222630619</v>
      </c>
      <c r="AJ9" s="20">
        <v>0.44741318367194838</v>
      </c>
      <c r="AK9" s="20">
        <v>0.38394960244215448</v>
      </c>
      <c r="AL9" s="20">
        <v>0.53630838603440678</v>
      </c>
      <c r="AM9" s="20">
        <v>0.41876037084402112</v>
      </c>
      <c r="AN9" s="20">
        <v>0.28264749394888622</v>
      </c>
      <c r="AO9" s="20">
        <v>0.30683828008826469</v>
      </c>
      <c r="AP9" s="20">
        <v>0.36023023833837847</v>
      </c>
      <c r="AQ9" s="20">
        <v>0.35609337459348989</v>
      </c>
      <c r="AS9" s="20">
        <v>0.42436172633384461</v>
      </c>
      <c r="AT9" s="20">
        <v>0.23408334556191401</v>
      </c>
    </row>
    <row r="10" spans="2:48" ht="19" customHeight="1" x14ac:dyDescent="0.35">
      <c r="B10" s="22" t="s">
        <v>262</v>
      </c>
      <c r="C10" s="20">
        <v>0.28925807610778198</v>
      </c>
      <c r="D10" s="20">
        <v>0.29839497200970222</v>
      </c>
      <c r="E10" s="20">
        <v>0.29547106983428972</v>
      </c>
      <c r="F10" s="20">
        <v>0.31711243861006422</v>
      </c>
      <c r="G10" s="20">
        <v>0.30939703778303818</v>
      </c>
      <c r="H10" s="20">
        <v>0.2730900533749403</v>
      </c>
      <c r="I10" s="20">
        <v>0.25002522946168382</v>
      </c>
      <c r="K10" s="20">
        <v>0.29742096554899011</v>
      </c>
      <c r="L10" s="20">
        <v>0.28134731646093891</v>
      </c>
      <c r="N10" s="20">
        <v>0.35355641954331418</v>
      </c>
      <c r="O10" s="20">
        <v>0.25249718140357702</v>
      </c>
      <c r="P10" s="20">
        <v>0.27510282435911743</v>
      </c>
      <c r="Q10" s="20">
        <v>0.31714103584650932</v>
      </c>
      <c r="R10" s="20">
        <v>0.236862245689859</v>
      </c>
      <c r="S10" s="20">
        <v>0.22823072913426931</v>
      </c>
      <c r="T10" s="20">
        <v>0.26127773865774978</v>
      </c>
      <c r="U10" s="20">
        <v>0.30990004509721519</v>
      </c>
      <c r="V10" s="20">
        <v>0.31508389389071362</v>
      </c>
      <c r="W10" s="20">
        <v>0.31687590173872932</v>
      </c>
      <c r="X10" s="20">
        <v>0.27188745912519879</v>
      </c>
      <c r="Y10" s="20">
        <v>0.28770771841888892</v>
      </c>
      <c r="AA10" s="20">
        <v>0.29043974723293958</v>
      </c>
      <c r="AB10" s="20">
        <v>0.26818681436554459</v>
      </c>
      <c r="AC10" s="20">
        <v>0.33566862475375292</v>
      </c>
      <c r="AD10" s="20">
        <v>0.27017355863502368</v>
      </c>
      <c r="AF10" s="20">
        <v>0.27960662055847602</v>
      </c>
      <c r="AG10" s="20">
        <v>0.33032571924292831</v>
      </c>
      <c r="AI10" s="20">
        <v>0.30268923277694892</v>
      </c>
      <c r="AJ10" s="20">
        <v>0.29301324364691977</v>
      </c>
      <c r="AK10" s="20">
        <v>0.25934224359192731</v>
      </c>
      <c r="AL10" s="20">
        <v>0.24414902049652859</v>
      </c>
      <c r="AM10" s="20">
        <v>0.28274836923113289</v>
      </c>
      <c r="AN10" s="20">
        <v>0.39878975791212629</v>
      </c>
      <c r="AO10" s="20">
        <v>0.31603849660845362</v>
      </c>
      <c r="AP10" s="20">
        <v>0.26994732954300782</v>
      </c>
      <c r="AQ10" s="20">
        <v>0.30987769537705973</v>
      </c>
      <c r="AS10" s="20">
        <v>0.29194031539292431</v>
      </c>
      <c r="AT10" s="20">
        <v>0.2385712765062695</v>
      </c>
    </row>
    <row r="11" spans="2:48" ht="19" customHeight="1" x14ac:dyDescent="0.35">
      <c r="B11" s="22" t="s">
        <v>263</v>
      </c>
      <c r="C11" s="20">
        <v>0.232308384552149</v>
      </c>
      <c r="D11" s="20">
        <v>0.19663804586135791</v>
      </c>
      <c r="E11" s="20">
        <v>0.2085183304554592</v>
      </c>
      <c r="F11" s="20">
        <v>0.19107914992639879</v>
      </c>
      <c r="G11" s="20">
        <v>0.18951527619627309</v>
      </c>
      <c r="H11" s="20">
        <v>0.2488819944717687</v>
      </c>
      <c r="I11" s="20">
        <v>0.33241530144884879</v>
      </c>
      <c r="K11" s="20">
        <v>0.25301193174638731</v>
      </c>
      <c r="L11" s="20">
        <v>0.2130364282314543</v>
      </c>
      <c r="N11" s="20">
        <v>0.23499913374040199</v>
      </c>
      <c r="O11" s="20">
        <v>0.26833516203675772</v>
      </c>
      <c r="P11" s="20">
        <v>0.2139107246334917</v>
      </c>
      <c r="Q11" s="20">
        <v>0.31980416844518689</v>
      </c>
      <c r="R11" s="20">
        <v>0.23721429218109291</v>
      </c>
      <c r="S11" s="20">
        <v>0.236613899035819</v>
      </c>
      <c r="T11" s="20">
        <v>0.21277769316628661</v>
      </c>
      <c r="U11" s="20">
        <v>0.27629460710323228</v>
      </c>
      <c r="V11" s="20">
        <v>0.18375308585387309</v>
      </c>
      <c r="W11" s="20">
        <v>0.20180928559877739</v>
      </c>
      <c r="X11" s="20">
        <v>0.23097122767876299</v>
      </c>
      <c r="Y11" s="20">
        <v>0.27140949092202371</v>
      </c>
      <c r="AA11" s="20">
        <v>0.22962502403060231</v>
      </c>
      <c r="AB11" s="20">
        <v>0.25269607508963932</v>
      </c>
      <c r="AC11" s="20">
        <v>0.19143020688444901</v>
      </c>
      <c r="AD11" s="20">
        <v>0.24998421603538371</v>
      </c>
      <c r="AF11" s="20">
        <v>0.2505768451375987</v>
      </c>
      <c r="AG11" s="20">
        <v>0.1636544708213141</v>
      </c>
      <c r="AI11" s="20">
        <v>0.22880416226111219</v>
      </c>
      <c r="AJ11" s="20">
        <v>0.20893628340740819</v>
      </c>
      <c r="AK11" s="20">
        <v>0.28304634330775907</v>
      </c>
      <c r="AL11" s="20">
        <v>0.16356201348741861</v>
      </c>
      <c r="AM11" s="20">
        <v>0.25425516503307849</v>
      </c>
      <c r="AN11" s="20">
        <v>0.25218374292841611</v>
      </c>
      <c r="AO11" s="20">
        <v>0.28330334073031382</v>
      </c>
      <c r="AP11" s="20">
        <v>0.20824880494455489</v>
      </c>
      <c r="AQ11" s="20">
        <v>0.26170277971470618</v>
      </c>
      <c r="AS11" s="20">
        <v>0.23051035750279</v>
      </c>
      <c r="AT11" s="20">
        <v>0.26628605285109158</v>
      </c>
    </row>
    <row r="12" spans="2:48" ht="32" customHeight="1" x14ac:dyDescent="0.35">
      <c r="B12" s="22" t="s">
        <v>497</v>
      </c>
      <c r="C12" s="20">
        <v>6.3634888502181214E-2</v>
      </c>
      <c r="D12" s="20">
        <v>6.6555040440487184E-2</v>
      </c>
      <c r="E12" s="20">
        <v>3.7419387287329992E-2</v>
      </c>
      <c r="F12" s="20">
        <v>7.929182910115494E-2</v>
      </c>
      <c r="G12" s="20">
        <v>7.6403757184217602E-2</v>
      </c>
      <c r="H12" s="20">
        <v>7.338227129911512E-2</v>
      </c>
      <c r="I12" s="20">
        <v>5.3324879219409073E-2</v>
      </c>
      <c r="K12" s="20">
        <v>5.4796130899648687E-2</v>
      </c>
      <c r="L12" s="20">
        <v>7.252373610191909E-2</v>
      </c>
      <c r="N12" s="20">
        <v>5.4410390648697307E-2</v>
      </c>
      <c r="O12" s="20">
        <v>5.7428247426158242E-2</v>
      </c>
      <c r="P12" s="20">
        <v>3.7280808438402042E-2</v>
      </c>
      <c r="Q12" s="20">
        <v>4.4663545508528323E-2</v>
      </c>
      <c r="R12" s="20">
        <v>5.7163960714800101E-2</v>
      </c>
      <c r="S12" s="20">
        <v>8.2660904821182893E-2</v>
      </c>
      <c r="T12" s="20">
        <v>8.4793622064346888E-2</v>
      </c>
      <c r="U12" s="20">
        <v>5.6897106225596607E-2</v>
      </c>
      <c r="V12" s="20">
        <v>7.4485008855318433E-2</v>
      </c>
      <c r="W12" s="20">
        <v>4.8067332608367638E-2</v>
      </c>
      <c r="X12" s="20">
        <v>0.1022099506639868</v>
      </c>
      <c r="Y12" s="20">
        <v>5.0579762398437783E-2</v>
      </c>
      <c r="AA12" s="20">
        <v>2.5198221522909112E-2</v>
      </c>
      <c r="AB12" s="20">
        <v>5.8221952125655632E-2</v>
      </c>
      <c r="AC12" s="20">
        <v>7.1543166215766049E-2</v>
      </c>
      <c r="AD12" s="20">
        <v>0.1033681327099598</v>
      </c>
      <c r="AF12" s="20">
        <v>6.2532206449837799E-2</v>
      </c>
      <c r="AG12" s="20">
        <v>6.7244056598029234E-2</v>
      </c>
      <c r="AI12" s="20">
        <v>3.4601312735632703E-2</v>
      </c>
      <c r="AJ12" s="20">
        <v>5.06372892737234E-2</v>
      </c>
      <c r="AK12" s="20">
        <v>7.3661810658159063E-2</v>
      </c>
      <c r="AL12" s="20">
        <v>5.5980579981646017E-2</v>
      </c>
      <c r="AM12" s="20">
        <v>4.4236094891767462E-2</v>
      </c>
      <c r="AN12" s="20">
        <v>6.6379005210571371E-2</v>
      </c>
      <c r="AO12" s="20">
        <v>9.3819882572968E-2</v>
      </c>
      <c r="AP12" s="20">
        <v>0.16157362717405871</v>
      </c>
      <c r="AQ12" s="20">
        <v>7.2326150314744014E-2</v>
      </c>
      <c r="AS12" s="20">
        <v>5.3187600770441101E-2</v>
      </c>
      <c r="AT12" s="20">
        <v>0.26105932508072471</v>
      </c>
    </row>
    <row r="14" spans="2:48" x14ac:dyDescent="0.35">
      <c r="B14" t="s">
        <v>409</v>
      </c>
    </row>
    <row r="15" spans="2:48" x14ac:dyDescent="0.35">
      <c r="B15" t="s">
        <v>9</v>
      </c>
    </row>
    <row r="17" spans="2:2" x14ac:dyDescent="0.35">
      <c r="B17"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V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32" customHeight="1" x14ac:dyDescent="0.35">
      <c r="B9" s="22" t="s">
        <v>261</v>
      </c>
      <c r="C9" s="20">
        <v>0.14685081729126989</v>
      </c>
      <c r="D9" s="20">
        <v>0.22378063784125529</v>
      </c>
      <c r="E9" s="20">
        <v>0.21730064895898629</v>
      </c>
      <c r="F9" s="20">
        <v>0.19870924147623181</v>
      </c>
      <c r="G9" s="20">
        <v>0.12101040709884631</v>
      </c>
      <c r="H9" s="20">
        <v>8.6341178704017946E-2</v>
      </c>
      <c r="I9" s="20">
        <v>5.7850859191460727E-2</v>
      </c>
      <c r="K9" s="20">
        <v>0.13263260478370881</v>
      </c>
      <c r="L9" s="20">
        <v>0.1613302881583363</v>
      </c>
      <c r="N9" s="20">
        <v>0.13516204739970331</v>
      </c>
      <c r="O9" s="20">
        <v>0.13947151123331919</v>
      </c>
      <c r="P9" s="20">
        <v>9.6701499967790761E-2</v>
      </c>
      <c r="Q9" s="20">
        <v>9.7776853393019669E-2</v>
      </c>
      <c r="R9" s="20">
        <v>0.1378779918111214</v>
      </c>
      <c r="S9" s="20">
        <v>0.1190407819266736</v>
      </c>
      <c r="T9" s="20">
        <v>0.14539375167092561</v>
      </c>
      <c r="U9" s="20">
        <v>0.23341498762471621</v>
      </c>
      <c r="V9" s="20">
        <v>0.19281407558137159</v>
      </c>
      <c r="W9" s="20">
        <v>0.13406920540565129</v>
      </c>
      <c r="X9" s="20">
        <v>9.4979769174596787E-2</v>
      </c>
      <c r="Y9" s="20">
        <v>0.15409445064719479</v>
      </c>
      <c r="AA9" s="20">
        <v>0.1547518442931887</v>
      </c>
      <c r="AB9" s="20">
        <v>0.1149450003371001</v>
      </c>
      <c r="AC9" s="20">
        <v>0.14796248102020049</v>
      </c>
      <c r="AD9" s="20">
        <v>0.169185888323478</v>
      </c>
      <c r="AF9" s="20">
        <v>0.12918951683747221</v>
      </c>
      <c r="AG9" s="20">
        <v>0.21402847143363679</v>
      </c>
      <c r="AI9" s="20">
        <v>0.15577260994411671</v>
      </c>
      <c r="AJ9" s="20">
        <v>0.1717308210919867</v>
      </c>
      <c r="AK9" s="20">
        <v>0.166855491174773</v>
      </c>
      <c r="AL9" s="20">
        <v>0.17940539646917281</v>
      </c>
      <c r="AM9" s="20">
        <v>0.1337601727263811</v>
      </c>
      <c r="AN9" s="20">
        <v>0.119002536591176</v>
      </c>
      <c r="AO9" s="20">
        <v>0.1119687446963222</v>
      </c>
      <c r="AP9" s="20">
        <v>7.3248251364477754E-2</v>
      </c>
      <c r="AQ9" s="20">
        <v>0.16601681444733549</v>
      </c>
      <c r="AS9" s="20">
        <v>0.14677963568763061</v>
      </c>
      <c r="AT9" s="20">
        <v>0.1481959499567112</v>
      </c>
    </row>
    <row r="10" spans="2:48" ht="19" customHeight="1" x14ac:dyDescent="0.35">
      <c r="B10" s="22" t="s">
        <v>262</v>
      </c>
      <c r="C10" s="20">
        <v>0.20035677821707759</v>
      </c>
      <c r="D10" s="20">
        <v>0.21219705773440439</v>
      </c>
      <c r="E10" s="20">
        <v>0.26560704419608427</v>
      </c>
      <c r="F10" s="20">
        <v>0.21671918493471809</v>
      </c>
      <c r="G10" s="20">
        <v>0.2282301943236712</v>
      </c>
      <c r="H10" s="20">
        <v>0.190556441813855</v>
      </c>
      <c r="I10" s="20">
        <v>0.1103028558562469</v>
      </c>
      <c r="K10" s="20">
        <v>0.19776746762408029</v>
      </c>
      <c r="L10" s="20">
        <v>0.20266224220735879</v>
      </c>
      <c r="N10" s="20">
        <v>0.2269720531152884</v>
      </c>
      <c r="O10" s="20">
        <v>0.24905199260495009</v>
      </c>
      <c r="P10" s="20">
        <v>0.20443253643516421</v>
      </c>
      <c r="Q10" s="20">
        <v>0.21311424980446711</v>
      </c>
      <c r="R10" s="20">
        <v>0.1810111140070095</v>
      </c>
      <c r="S10" s="20">
        <v>0.18876192879238829</v>
      </c>
      <c r="T10" s="20">
        <v>0.18832594375759859</v>
      </c>
      <c r="U10" s="20">
        <v>0.20678261136525311</v>
      </c>
      <c r="V10" s="20">
        <v>0.18850900810759821</v>
      </c>
      <c r="W10" s="20">
        <v>0.2119571114141359</v>
      </c>
      <c r="X10" s="20">
        <v>0.19420318331906239</v>
      </c>
      <c r="Y10" s="20">
        <v>0.19376047310227951</v>
      </c>
      <c r="AA10" s="20">
        <v>0.21330324549225271</v>
      </c>
      <c r="AB10" s="20">
        <v>0.16220516995886131</v>
      </c>
      <c r="AC10" s="20">
        <v>0.22542234630787619</v>
      </c>
      <c r="AD10" s="20">
        <v>0.2026907851415467</v>
      </c>
      <c r="AF10" s="20">
        <v>0.18686712049485049</v>
      </c>
      <c r="AG10" s="20">
        <v>0.25462490886038153</v>
      </c>
      <c r="AI10" s="20">
        <v>0.2062766434210731</v>
      </c>
      <c r="AJ10" s="20">
        <v>0.19996427789550031</v>
      </c>
      <c r="AK10" s="20">
        <v>0.1765036277079827</v>
      </c>
      <c r="AL10" s="20">
        <v>0.23213951006358391</v>
      </c>
      <c r="AM10" s="20">
        <v>0.18736729457059981</v>
      </c>
      <c r="AN10" s="20">
        <v>0.29385944428231348</v>
      </c>
      <c r="AO10" s="20">
        <v>0.20894904893442659</v>
      </c>
      <c r="AP10" s="20">
        <v>0.17849586776897411</v>
      </c>
      <c r="AQ10" s="20">
        <v>0.1891361579605518</v>
      </c>
      <c r="AS10" s="20">
        <v>0.1990548571021955</v>
      </c>
      <c r="AT10" s="20">
        <v>0.22495943578478481</v>
      </c>
    </row>
    <row r="11" spans="2:48" ht="19" customHeight="1" x14ac:dyDescent="0.35">
      <c r="B11" s="22" t="s">
        <v>263</v>
      </c>
      <c r="C11" s="20">
        <v>0.59100620272687576</v>
      </c>
      <c r="D11" s="20">
        <v>0.47848566131996378</v>
      </c>
      <c r="E11" s="20">
        <v>0.45886868772855888</v>
      </c>
      <c r="F11" s="20">
        <v>0.50363810913248463</v>
      </c>
      <c r="G11" s="20">
        <v>0.58771147392752465</v>
      </c>
      <c r="H11" s="20">
        <v>0.68107595602870596</v>
      </c>
      <c r="I11" s="20">
        <v>0.78634292712906262</v>
      </c>
      <c r="K11" s="20">
        <v>0.61080217833928674</v>
      </c>
      <c r="L11" s="20">
        <v>0.57204716512263021</v>
      </c>
      <c r="N11" s="20">
        <v>0.58242612904621049</v>
      </c>
      <c r="O11" s="20">
        <v>0.52706868381715422</v>
      </c>
      <c r="P11" s="20">
        <v>0.62755241682398033</v>
      </c>
      <c r="Q11" s="20">
        <v>0.59761852077499888</v>
      </c>
      <c r="R11" s="20">
        <v>0.61601717979287773</v>
      </c>
      <c r="S11" s="20">
        <v>0.6204000664304834</v>
      </c>
      <c r="T11" s="20">
        <v>0.58554288195072979</v>
      </c>
      <c r="U11" s="20">
        <v>0.4828811471590535</v>
      </c>
      <c r="V11" s="20">
        <v>0.55180097417582874</v>
      </c>
      <c r="W11" s="20">
        <v>0.63021505124522847</v>
      </c>
      <c r="X11" s="20">
        <v>0.65845254681298138</v>
      </c>
      <c r="Y11" s="20">
        <v>0.59736986865647168</v>
      </c>
      <c r="AA11" s="20">
        <v>0.60260809163778106</v>
      </c>
      <c r="AB11" s="20">
        <v>0.68124277814057843</v>
      </c>
      <c r="AC11" s="20">
        <v>0.55069108594504224</v>
      </c>
      <c r="AD11" s="20">
        <v>0.52320004076389082</v>
      </c>
      <c r="AF11" s="20">
        <v>0.627448304924208</v>
      </c>
      <c r="AG11" s="20">
        <v>0.45242869580067058</v>
      </c>
      <c r="AI11" s="20">
        <v>0.58565812515838833</v>
      </c>
      <c r="AJ11" s="20">
        <v>0.58766297724007377</v>
      </c>
      <c r="AK11" s="20">
        <v>0.63464889662105484</v>
      </c>
      <c r="AL11" s="20">
        <v>0.52709846282887951</v>
      </c>
      <c r="AM11" s="20">
        <v>0.63381788217515156</v>
      </c>
      <c r="AN11" s="20">
        <v>0.57219323235571384</v>
      </c>
      <c r="AO11" s="20">
        <v>0.57313795242874044</v>
      </c>
      <c r="AP11" s="20">
        <v>0.58175220579040365</v>
      </c>
      <c r="AQ11" s="20">
        <v>0.56112811296174714</v>
      </c>
      <c r="AS11" s="20">
        <v>0.6023733794466295</v>
      </c>
      <c r="AT11" s="20">
        <v>0.37619844429134258</v>
      </c>
    </row>
    <row r="12" spans="2:48" ht="32" customHeight="1" x14ac:dyDescent="0.35">
      <c r="B12" s="22" t="s">
        <v>497</v>
      </c>
      <c r="C12" s="20">
        <v>6.178620176477681E-2</v>
      </c>
      <c r="D12" s="20">
        <v>8.5536643104376447E-2</v>
      </c>
      <c r="E12" s="20">
        <v>5.8223619116370438E-2</v>
      </c>
      <c r="F12" s="20">
        <v>8.0933464456565268E-2</v>
      </c>
      <c r="G12" s="20">
        <v>6.3047924649957982E-2</v>
      </c>
      <c r="H12" s="20">
        <v>4.2026423453421169E-2</v>
      </c>
      <c r="I12" s="20">
        <v>4.5503357823229791E-2</v>
      </c>
      <c r="K12" s="20">
        <v>5.879774925292431E-2</v>
      </c>
      <c r="L12" s="20">
        <v>6.3960304511674559E-2</v>
      </c>
      <c r="N12" s="20">
        <v>5.5439770438797768E-2</v>
      </c>
      <c r="O12" s="20">
        <v>8.440781234457638E-2</v>
      </c>
      <c r="P12" s="20">
        <v>7.1313546773064534E-2</v>
      </c>
      <c r="Q12" s="20">
        <v>9.1490376027514503E-2</v>
      </c>
      <c r="R12" s="20">
        <v>6.5093714388991405E-2</v>
      </c>
      <c r="S12" s="20">
        <v>7.1797222850454923E-2</v>
      </c>
      <c r="T12" s="20">
        <v>8.0737422620746124E-2</v>
      </c>
      <c r="U12" s="20">
        <v>7.69212538509772E-2</v>
      </c>
      <c r="V12" s="20">
        <v>6.6875942135201316E-2</v>
      </c>
      <c r="W12" s="20">
        <v>2.3758631934984269E-2</v>
      </c>
      <c r="X12" s="20">
        <v>5.2364500693359427E-2</v>
      </c>
      <c r="Y12" s="20">
        <v>5.4775207594053799E-2</v>
      </c>
      <c r="AA12" s="20">
        <v>2.9336818576777571E-2</v>
      </c>
      <c r="AB12" s="20">
        <v>4.1607051563460153E-2</v>
      </c>
      <c r="AC12" s="20">
        <v>7.5924086726881099E-2</v>
      </c>
      <c r="AD12" s="20">
        <v>0.1049232857710846</v>
      </c>
      <c r="AF12" s="20">
        <v>5.649505774346935E-2</v>
      </c>
      <c r="AG12" s="20">
        <v>7.8917923905311035E-2</v>
      </c>
      <c r="AI12" s="20">
        <v>5.2292621476421927E-2</v>
      </c>
      <c r="AJ12" s="20">
        <v>4.0641923772439081E-2</v>
      </c>
      <c r="AK12" s="20">
        <v>2.1991984496189498E-2</v>
      </c>
      <c r="AL12" s="20">
        <v>6.1356630638363718E-2</v>
      </c>
      <c r="AM12" s="20">
        <v>4.5054650527867487E-2</v>
      </c>
      <c r="AN12" s="20">
        <v>1.4944786770796661E-2</v>
      </c>
      <c r="AO12" s="20">
        <v>0.10594425394051089</v>
      </c>
      <c r="AP12" s="20">
        <v>0.16650367507614439</v>
      </c>
      <c r="AQ12" s="20">
        <v>8.3718914630365404E-2</v>
      </c>
      <c r="AS12" s="20">
        <v>5.1792127763544291E-2</v>
      </c>
      <c r="AT12" s="20">
        <v>0.25064616996716121</v>
      </c>
    </row>
    <row r="14" spans="2:48" x14ac:dyDescent="0.35">
      <c r="B14" t="s">
        <v>409</v>
      </c>
    </row>
    <row r="15" spans="2:48" x14ac:dyDescent="0.35">
      <c r="B15" t="s">
        <v>9</v>
      </c>
    </row>
    <row r="17" spans="2:2" x14ac:dyDescent="0.35">
      <c r="B17"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V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32" customHeight="1" x14ac:dyDescent="0.35">
      <c r="B9" s="22" t="s">
        <v>261</v>
      </c>
      <c r="C9" s="20">
        <v>0.1492095057682466</v>
      </c>
      <c r="D9" s="20">
        <v>0.24421295690755401</v>
      </c>
      <c r="E9" s="20">
        <v>0.22117055689189319</v>
      </c>
      <c r="F9" s="20">
        <v>0.15232500209106839</v>
      </c>
      <c r="G9" s="20">
        <v>0.15861192554084799</v>
      </c>
      <c r="H9" s="20">
        <v>7.4783239499282769E-2</v>
      </c>
      <c r="I9" s="20">
        <v>6.7321742078238447E-2</v>
      </c>
      <c r="K9" s="20">
        <v>0.14678038704853161</v>
      </c>
      <c r="L9" s="20">
        <v>0.15127239143937521</v>
      </c>
      <c r="N9" s="20">
        <v>0.1294826595126734</v>
      </c>
      <c r="O9" s="20">
        <v>0.1184723469539912</v>
      </c>
      <c r="P9" s="20">
        <v>0.12793034204389281</v>
      </c>
      <c r="Q9" s="20">
        <v>0.20534898897092721</v>
      </c>
      <c r="R9" s="20">
        <v>0.16728967678573881</v>
      </c>
      <c r="S9" s="20">
        <v>0.14881572379189231</v>
      </c>
      <c r="T9" s="20">
        <v>0.14567772572374041</v>
      </c>
      <c r="U9" s="20">
        <v>0.13395579459070411</v>
      </c>
      <c r="V9" s="20">
        <v>0.1965277235225634</v>
      </c>
      <c r="W9" s="20">
        <v>0.16439648428569589</v>
      </c>
      <c r="X9" s="20">
        <v>8.7096476582867968E-2</v>
      </c>
      <c r="Y9" s="20">
        <v>0.1217706976698958</v>
      </c>
      <c r="AA9" s="20">
        <v>0.15433996993401269</v>
      </c>
      <c r="AB9" s="20">
        <v>0.1114559648057009</v>
      </c>
      <c r="AC9" s="20">
        <v>0.17561959605789609</v>
      </c>
      <c r="AD9" s="20">
        <v>0.15721734349257971</v>
      </c>
      <c r="AF9" s="20">
        <v>0.13769820713280351</v>
      </c>
      <c r="AG9" s="20">
        <v>0.19426080397450179</v>
      </c>
      <c r="AI9" s="20">
        <v>0.15922389743091259</v>
      </c>
      <c r="AJ9" s="20">
        <v>0.17649592561121019</v>
      </c>
      <c r="AK9" s="20">
        <v>9.3880210593165606E-2</v>
      </c>
      <c r="AL9" s="20">
        <v>0.20693253288568869</v>
      </c>
      <c r="AM9" s="20">
        <v>0.13258383238915039</v>
      </c>
      <c r="AN9" s="20">
        <v>9.8952522286400529E-2</v>
      </c>
      <c r="AO9" s="20">
        <v>0.1379570061262054</v>
      </c>
      <c r="AP9" s="20">
        <v>9.2151769469477493E-2</v>
      </c>
      <c r="AQ9" s="20">
        <v>0.16736488888173229</v>
      </c>
      <c r="AS9" s="20">
        <v>0.15128273591239891</v>
      </c>
      <c r="AT9" s="20">
        <v>0.1100312708409753</v>
      </c>
    </row>
    <row r="10" spans="2:48" ht="19" customHeight="1" x14ac:dyDescent="0.35">
      <c r="B10" s="22" t="s">
        <v>262</v>
      </c>
      <c r="C10" s="20">
        <v>0.24416867837428871</v>
      </c>
      <c r="D10" s="20">
        <v>0.29967372584889229</v>
      </c>
      <c r="E10" s="20">
        <v>0.37067797608187569</v>
      </c>
      <c r="F10" s="20">
        <v>0.29569651902763078</v>
      </c>
      <c r="G10" s="20">
        <v>0.24932430841894981</v>
      </c>
      <c r="H10" s="20">
        <v>0.18790773609337419</v>
      </c>
      <c r="I10" s="20">
        <v>9.6353874986269419E-2</v>
      </c>
      <c r="K10" s="20">
        <v>0.23519988890366669</v>
      </c>
      <c r="L10" s="20">
        <v>0.25180775806310263</v>
      </c>
      <c r="N10" s="20">
        <v>0.26775469685631897</v>
      </c>
      <c r="O10" s="20">
        <v>0.25639463755484287</v>
      </c>
      <c r="P10" s="20">
        <v>0.22179581513801089</v>
      </c>
      <c r="Q10" s="20">
        <v>0.2114957903656885</v>
      </c>
      <c r="R10" s="20">
        <v>0.24097276004221441</v>
      </c>
      <c r="S10" s="20">
        <v>0.24638675717520439</v>
      </c>
      <c r="T10" s="20">
        <v>0.2198047009411461</v>
      </c>
      <c r="U10" s="20">
        <v>0.29498179938733871</v>
      </c>
      <c r="V10" s="20">
        <v>0.24017826728410421</v>
      </c>
      <c r="W10" s="20">
        <v>0.2267371812273575</v>
      </c>
      <c r="X10" s="20">
        <v>0.19465582924418939</v>
      </c>
      <c r="Y10" s="20">
        <v>0.28903420523797357</v>
      </c>
      <c r="AA10" s="20">
        <v>0.25619528187680568</v>
      </c>
      <c r="AB10" s="20">
        <v>0.208761704471912</v>
      </c>
      <c r="AC10" s="20">
        <v>0.24058192906288231</v>
      </c>
      <c r="AD10" s="20">
        <v>0.27205253435823501</v>
      </c>
      <c r="AF10" s="20">
        <v>0.22912044226119899</v>
      </c>
      <c r="AG10" s="20">
        <v>0.30096227728219099</v>
      </c>
      <c r="AI10" s="20">
        <v>0.19959762893609731</v>
      </c>
      <c r="AJ10" s="20">
        <v>0.264865199141327</v>
      </c>
      <c r="AK10" s="20">
        <v>0.25704114665273381</v>
      </c>
      <c r="AL10" s="20">
        <v>0.33017892872872717</v>
      </c>
      <c r="AM10" s="20">
        <v>0.22902755317032189</v>
      </c>
      <c r="AN10" s="20">
        <v>0.33979684716105202</v>
      </c>
      <c r="AO10" s="20">
        <v>0.2541831285925753</v>
      </c>
      <c r="AP10" s="20">
        <v>0.15361917080734441</v>
      </c>
      <c r="AQ10" s="20">
        <v>0.24654084909421961</v>
      </c>
      <c r="AS10" s="20">
        <v>0.2437205229882474</v>
      </c>
      <c r="AT10" s="20">
        <v>0.25263755822719608</v>
      </c>
    </row>
    <row r="11" spans="2:48" ht="19" customHeight="1" x14ac:dyDescent="0.35">
      <c r="B11" s="22" t="s">
        <v>263</v>
      </c>
      <c r="C11" s="20">
        <v>0.55251923320113838</v>
      </c>
      <c r="D11" s="20">
        <v>0.36014252913860628</v>
      </c>
      <c r="E11" s="20">
        <v>0.35999857562902687</v>
      </c>
      <c r="F11" s="20">
        <v>0.48181158633686411</v>
      </c>
      <c r="G11" s="20">
        <v>0.53095730408124142</v>
      </c>
      <c r="H11" s="20">
        <v>0.69095634141421813</v>
      </c>
      <c r="I11" s="20">
        <v>0.81884636134184496</v>
      </c>
      <c r="K11" s="20">
        <v>0.57445488361920527</v>
      </c>
      <c r="L11" s="20">
        <v>0.53230820311881577</v>
      </c>
      <c r="N11" s="20">
        <v>0.56979444972657389</v>
      </c>
      <c r="O11" s="20">
        <v>0.58117773271649131</v>
      </c>
      <c r="P11" s="20">
        <v>0.56152730793180272</v>
      </c>
      <c r="Q11" s="20">
        <v>0.52816362400676253</v>
      </c>
      <c r="R11" s="20">
        <v>0.55642792994452428</v>
      </c>
      <c r="S11" s="20">
        <v>0.52274034868898323</v>
      </c>
      <c r="T11" s="20">
        <v>0.5605492066449933</v>
      </c>
      <c r="U11" s="20">
        <v>0.53095320419231229</v>
      </c>
      <c r="V11" s="20">
        <v>0.49360624325934582</v>
      </c>
      <c r="W11" s="20">
        <v>0.57917803360888154</v>
      </c>
      <c r="X11" s="20">
        <v>0.65492090183385754</v>
      </c>
      <c r="Y11" s="20">
        <v>0.53078114223580453</v>
      </c>
      <c r="AA11" s="20">
        <v>0.57120291134404944</v>
      </c>
      <c r="AB11" s="20">
        <v>0.6307756813698342</v>
      </c>
      <c r="AC11" s="20">
        <v>0.5365590940021262</v>
      </c>
      <c r="AD11" s="20">
        <v>0.46707768439780167</v>
      </c>
      <c r="AF11" s="20">
        <v>0.58526365932350488</v>
      </c>
      <c r="AG11" s="20">
        <v>0.42751884506131438</v>
      </c>
      <c r="AI11" s="20">
        <v>0.61163289035677704</v>
      </c>
      <c r="AJ11" s="20">
        <v>0.5181270071270242</v>
      </c>
      <c r="AK11" s="20">
        <v>0.6281660090639426</v>
      </c>
      <c r="AL11" s="20">
        <v>0.4359581370599413</v>
      </c>
      <c r="AM11" s="20">
        <v>0.60070959203400631</v>
      </c>
      <c r="AN11" s="20">
        <v>0.54248904743846982</v>
      </c>
      <c r="AO11" s="20">
        <v>0.50969128628959048</v>
      </c>
      <c r="AP11" s="20">
        <v>0.59541012951479322</v>
      </c>
      <c r="AQ11" s="20">
        <v>0.47877131514411853</v>
      </c>
      <c r="AS11" s="20">
        <v>0.55888046951917758</v>
      </c>
      <c r="AT11" s="20">
        <v>0.432309708176151</v>
      </c>
    </row>
    <row r="12" spans="2:48" ht="32" customHeight="1" x14ac:dyDescent="0.35">
      <c r="B12" s="22" t="s">
        <v>497</v>
      </c>
      <c r="C12" s="20">
        <v>5.4102582656326198E-2</v>
      </c>
      <c r="D12" s="20">
        <v>9.5970788104947372E-2</v>
      </c>
      <c r="E12" s="20">
        <v>4.815289139720421E-2</v>
      </c>
      <c r="F12" s="20">
        <v>7.0166892544436699E-2</v>
      </c>
      <c r="G12" s="20">
        <v>6.110646195896087E-2</v>
      </c>
      <c r="H12" s="20">
        <v>4.6352682993124922E-2</v>
      </c>
      <c r="I12" s="20">
        <v>1.7478021593647149E-2</v>
      </c>
      <c r="K12" s="20">
        <v>4.3564840428596437E-2</v>
      </c>
      <c r="L12" s="20">
        <v>6.4611647378706338E-2</v>
      </c>
      <c r="N12" s="20">
        <v>3.2968193904433708E-2</v>
      </c>
      <c r="O12" s="20">
        <v>4.3955282774674441E-2</v>
      </c>
      <c r="P12" s="20">
        <v>8.8746534886293277E-2</v>
      </c>
      <c r="Q12" s="20">
        <v>5.4991596656621747E-2</v>
      </c>
      <c r="R12" s="20">
        <v>3.5309633227522501E-2</v>
      </c>
      <c r="S12" s="20">
        <v>8.2057170343920099E-2</v>
      </c>
      <c r="T12" s="20">
        <v>7.3968366690120357E-2</v>
      </c>
      <c r="U12" s="20">
        <v>4.010920182964503E-2</v>
      </c>
      <c r="V12" s="20">
        <v>6.9687765933986456E-2</v>
      </c>
      <c r="W12" s="20">
        <v>2.9688300878064979E-2</v>
      </c>
      <c r="X12" s="20">
        <v>6.3326792339085086E-2</v>
      </c>
      <c r="Y12" s="20">
        <v>5.8413954856325848E-2</v>
      </c>
      <c r="AA12" s="20">
        <v>1.8261836845132131E-2</v>
      </c>
      <c r="AB12" s="20">
        <v>4.900664935255282E-2</v>
      </c>
      <c r="AC12" s="20">
        <v>4.7239380877095567E-2</v>
      </c>
      <c r="AD12" s="20">
        <v>0.10365243775138359</v>
      </c>
      <c r="AF12" s="20">
        <v>4.7917691282492618E-2</v>
      </c>
      <c r="AG12" s="20">
        <v>7.7258073681992584E-2</v>
      </c>
      <c r="AI12" s="20">
        <v>2.954558327621315E-2</v>
      </c>
      <c r="AJ12" s="20">
        <v>4.0511868120438423E-2</v>
      </c>
      <c r="AK12" s="20">
        <v>2.0912633690158059E-2</v>
      </c>
      <c r="AL12" s="20">
        <v>2.6930401325642901E-2</v>
      </c>
      <c r="AM12" s="20">
        <v>3.7679022406521233E-2</v>
      </c>
      <c r="AN12" s="20">
        <v>1.876158311407751E-2</v>
      </c>
      <c r="AO12" s="20">
        <v>9.8168578991629132E-2</v>
      </c>
      <c r="AP12" s="20">
        <v>0.15881893020838481</v>
      </c>
      <c r="AQ12" s="20">
        <v>0.1073229468799296</v>
      </c>
      <c r="AS12" s="20">
        <v>4.6116271580176123E-2</v>
      </c>
      <c r="AT12" s="20">
        <v>0.2050214627556774</v>
      </c>
    </row>
    <row r="14" spans="2:48" x14ac:dyDescent="0.35">
      <c r="B14" t="s">
        <v>409</v>
      </c>
    </row>
    <row r="15" spans="2:48" x14ac:dyDescent="0.35">
      <c r="B15" t="s">
        <v>9</v>
      </c>
    </row>
    <row r="17" spans="2:2" x14ac:dyDescent="0.35">
      <c r="B17"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V17"/>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270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32" customHeight="1" x14ac:dyDescent="0.35">
      <c r="B9" s="22" t="s">
        <v>261</v>
      </c>
      <c r="C9" s="20">
        <v>0.20001913940291899</v>
      </c>
      <c r="D9" s="20">
        <v>0.29944420635454427</v>
      </c>
      <c r="E9" s="20">
        <v>0.21520098395972029</v>
      </c>
      <c r="F9" s="20">
        <v>0.24383336386098151</v>
      </c>
      <c r="G9" s="20">
        <v>0.18275798182299141</v>
      </c>
      <c r="H9" s="20">
        <v>0.150487739523952</v>
      </c>
      <c r="I9" s="20">
        <v>0.13301956806738591</v>
      </c>
      <c r="K9" s="20">
        <v>0.19313742931890229</v>
      </c>
      <c r="L9" s="20">
        <v>0.20651444265295571</v>
      </c>
      <c r="N9" s="20">
        <v>0.206768697400077</v>
      </c>
      <c r="O9" s="20">
        <v>0.13724720705066051</v>
      </c>
      <c r="P9" s="20">
        <v>0.20383045350168791</v>
      </c>
      <c r="Q9" s="20">
        <v>0.1824303787384613</v>
      </c>
      <c r="R9" s="20">
        <v>0.21740733384345509</v>
      </c>
      <c r="S9" s="20">
        <v>0.19448293687760879</v>
      </c>
      <c r="T9" s="20">
        <v>0.19897972930138169</v>
      </c>
      <c r="U9" s="20">
        <v>0.20621361334686231</v>
      </c>
      <c r="V9" s="20">
        <v>0.2065574594112162</v>
      </c>
      <c r="W9" s="20">
        <v>0.23497379713952321</v>
      </c>
      <c r="X9" s="20">
        <v>0.11211256111149009</v>
      </c>
      <c r="Y9" s="20">
        <v>0.21525926072148449</v>
      </c>
      <c r="AA9" s="20">
        <v>0.21559779406779081</v>
      </c>
      <c r="AB9" s="20">
        <v>0.1712076997075723</v>
      </c>
      <c r="AC9" s="20">
        <v>0.21069791638342861</v>
      </c>
      <c r="AD9" s="20">
        <v>0.20351385648170589</v>
      </c>
      <c r="AF9" s="20">
        <v>0.18607381046063531</v>
      </c>
      <c r="AG9" s="20">
        <v>0.25368878500450098</v>
      </c>
      <c r="AI9" s="20">
        <v>0.2009527156777276</v>
      </c>
      <c r="AJ9" s="20">
        <v>0.23600222114769151</v>
      </c>
      <c r="AK9" s="20">
        <v>0.17300335521190899</v>
      </c>
      <c r="AL9" s="20">
        <v>0.25371017241433419</v>
      </c>
      <c r="AM9" s="20">
        <v>0.21061595001235839</v>
      </c>
      <c r="AN9" s="20">
        <v>0.10292023242889969</v>
      </c>
      <c r="AO9" s="20">
        <v>0.17013759188538621</v>
      </c>
      <c r="AP9" s="20">
        <v>0.14003674263882071</v>
      </c>
      <c r="AQ9" s="20">
        <v>0.13855037228519049</v>
      </c>
      <c r="AS9" s="20">
        <v>0.2024000734997676</v>
      </c>
      <c r="AT9" s="20">
        <v>0.15502616278824211</v>
      </c>
    </row>
    <row r="10" spans="2:48" ht="19" customHeight="1" x14ac:dyDescent="0.35">
      <c r="B10" s="22" t="s">
        <v>262</v>
      </c>
      <c r="C10" s="20">
        <v>0.26038069220607207</v>
      </c>
      <c r="D10" s="20">
        <v>0.27552841906368591</v>
      </c>
      <c r="E10" s="20">
        <v>0.32622887701308118</v>
      </c>
      <c r="F10" s="20">
        <v>0.26808760592129222</v>
      </c>
      <c r="G10" s="20">
        <v>0.26860890470999632</v>
      </c>
      <c r="H10" s="20">
        <v>0.25456103409101472</v>
      </c>
      <c r="I10" s="20">
        <v>0.18791558213674031</v>
      </c>
      <c r="K10" s="20">
        <v>0.25669238153824647</v>
      </c>
      <c r="L10" s="20">
        <v>0.26201463339120018</v>
      </c>
      <c r="N10" s="20">
        <v>0.22690052651839029</v>
      </c>
      <c r="O10" s="20">
        <v>0.32242831671990202</v>
      </c>
      <c r="P10" s="20">
        <v>0.25496615449273102</v>
      </c>
      <c r="Q10" s="20">
        <v>0.28126269325859898</v>
      </c>
      <c r="R10" s="20">
        <v>0.25531071946744788</v>
      </c>
      <c r="S10" s="20">
        <v>0.28607675375430353</v>
      </c>
      <c r="T10" s="20">
        <v>0.26364572508931489</v>
      </c>
      <c r="U10" s="20">
        <v>0.26922788524018337</v>
      </c>
      <c r="V10" s="20">
        <v>0.249259094015609</v>
      </c>
      <c r="W10" s="20">
        <v>0.25240815865522997</v>
      </c>
      <c r="X10" s="20">
        <v>0.25418089532052779</v>
      </c>
      <c r="Y10" s="20">
        <v>0.27325767507320931</v>
      </c>
      <c r="AA10" s="20">
        <v>0.26713531696729348</v>
      </c>
      <c r="AB10" s="20">
        <v>0.25337280978629761</v>
      </c>
      <c r="AC10" s="20">
        <v>0.26687535487651393</v>
      </c>
      <c r="AD10" s="20">
        <v>0.25374435586966898</v>
      </c>
      <c r="AF10" s="20">
        <v>0.25358493791156828</v>
      </c>
      <c r="AG10" s="20">
        <v>0.29003274181981381</v>
      </c>
      <c r="AI10" s="20">
        <v>0.24152987681240071</v>
      </c>
      <c r="AJ10" s="20">
        <v>0.29197103061835439</v>
      </c>
      <c r="AK10" s="20">
        <v>0.23924364774125889</v>
      </c>
      <c r="AL10" s="20">
        <v>0.28894566562306978</v>
      </c>
      <c r="AM10" s="20">
        <v>0.23481016415220979</v>
      </c>
      <c r="AN10" s="20">
        <v>0.33640688089774512</v>
      </c>
      <c r="AO10" s="20">
        <v>0.23774180912608231</v>
      </c>
      <c r="AP10" s="20">
        <v>0.19916175855424231</v>
      </c>
      <c r="AQ10" s="20">
        <v>0.32821575594567032</v>
      </c>
      <c r="AS10" s="20">
        <v>0.26562135833144812</v>
      </c>
      <c r="AT10" s="20">
        <v>0.1613468009545411</v>
      </c>
    </row>
    <row r="11" spans="2:48" ht="19" customHeight="1" x14ac:dyDescent="0.35">
      <c r="B11" s="22" t="s">
        <v>263</v>
      </c>
      <c r="C11" s="20">
        <v>0.47101432119920089</v>
      </c>
      <c r="D11" s="20">
        <v>0.34841840064359503</v>
      </c>
      <c r="E11" s="20">
        <v>0.39298465608871802</v>
      </c>
      <c r="F11" s="20">
        <v>0.40796149773178803</v>
      </c>
      <c r="G11" s="20">
        <v>0.47439064893747662</v>
      </c>
      <c r="H11" s="20">
        <v>0.52058382242438217</v>
      </c>
      <c r="I11" s="20">
        <v>0.63122487382968695</v>
      </c>
      <c r="K11" s="20">
        <v>0.49000788978453202</v>
      </c>
      <c r="L11" s="20">
        <v>0.4543815423533315</v>
      </c>
      <c r="N11" s="20">
        <v>0.5230997434894199</v>
      </c>
      <c r="O11" s="20">
        <v>0.49791407445991659</v>
      </c>
      <c r="P11" s="20">
        <v>0.46912965359227421</v>
      </c>
      <c r="Q11" s="20">
        <v>0.47882465997761842</v>
      </c>
      <c r="R11" s="20">
        <v>0.46991696993543541</v>
      </c>
      <c r="S11" s="20">
        <v>0.4145933992317723</v>
      </c>
      <c r="T11" s="20">
        <v>0.44549322235263139</v>
      </c>
      <c r="U11" s="20">
        <v>0.43003913103373642</v>
      </c>
      <c r="V11" s="20">
        <v>0.48255206323991828</v>
      </c>
      <c r="W11" s="20">
        <v>0.45974746213178291</v>
      </c>
      <c r="X11" s="20">
        <v>0.55503940466245449</v>
      </c>
      <c r="Y11" s="20">
        <v>0.44398376185733512</v>
      </c>
      <c r="AA11" s="20">
        <v>0.47121270014495192</v>
      </c>
      <c r="AB11" s="20">
        <v>0.5161830530946182</v>
      </c>
      <c r="AC11" s="20">
        <v>0.44354877484303618</v>
      </c>
      <c r="AD11" s="20">
        <v>0.44955422605712148</v>
      </c>
      <c r="AF11" s="20">
        <v>0.4940355458302399</v>
      </c>
      <c r="AG11" s="20">
        <v>0.38211778083938491</v>
      </c>
      <c r="AI11" s="20">
        <v>0.49707035378571518</v>
      </c>
      <c r="AJ11" s="20">
        <v>0.42545151774623202</v>
      </c>
      <c r="AK11" s="20">
        <v>0.50870960009341404</v>
      </c>
      <c r="AL11" s="20">
        <v>0.40697372818347982</v>
      </c>
      <c r="AM11" s="20">
        <v>0.50320591473112852</v>
      </c>
      <c r="AN11" s="20">
        <v>0.56067288667335513</v>
      </c>
      <c r="AO11" s="20">
        <v>0.49447877204044222</v>
      </c>
      <c r="AP11" s="20">
        <v>0.47973121760019799</v>
      </c>
      <c r="AQ11" s="20">
        <v>0.4482109317840256</v>
      </c>
      <c r="AS11" s="20">
        <v>0.47216449157087648</v>
      </c>
      <c r="AT11" s="20">
        <v>0.44927932706215828</v>
      </c>
    </row>
    <row r="12" spans="2:48" ht="32" customHeight="1" x14ac:dyDescent="0.35">
      <c r="B12" s="22" t="s">
        <v>497</v>
      </c>
      <c r="C12" s="20">
        <v>6.8585847191807964E-2</v>
      </c>
      <c r="D12" s="20">
        <v>7.6608973938174896E-2</v>
      </c>
      <c r="E12" s="20">
        <v>6.5585482938480502E-2</v>
      </c>
      <c r="F12" s="20">
        <v>8.0117532485938184E-2</v>
      </c>
      <c r="G12" s="20">
        <v>7.4242464529535715E-2</v>
      </c>
      <c r="H12" s="20">
        <v>7.4367403960651279E-2</v>
      </c>
      <c r="I12" s="20">
        <v>4.7839975966186853E-2</v>
      </c>
      <c r="K12" s="20">
        <v>6.0162299358319071E-2</v>
      </c>
      <c r="L12" s="20">
        <v>7.7089381602512358E-2</v>
      </c>
      <c r="N12" s="20">
        <v>4.3231032592112542E-2</v>
      </c>
      <c r="O12" s="20">
        <v>4.2410401769520892E-2</v>
      </c>
      <c r="P12" s="20">
        <v>7.2073738413306651E-2</v>
      </c>
      <c r="Q12" s="20">
        <v>5.7482268025321227E-2</v>
      </c>
      <c r="R12" s="20">
        <v>5.7364976753661527E-2</v>
      </c>
      <c r="S12" s="20">
        <v>0.1048469101363155</v>
      </c>
      <c r="T12" s="20">
        <v>9.1881323256672087E-2</v>
      </c>
      <c r="U12" s="20">
        <v>9.4519370379217996E-2</v>
      </c>
      <c r="V12" s="20">
        <v>6.1631383333256309E-2</v>
      </c>
      <c r="W12" s="20">
        <v>5.2870582073463977E-2</v>
      </c>
      <c r="X12" s="20">
        <v>7.8667138905527415E-2</v>
      </c>
      <c r="Y12" s="20">
        <v>6.7499302347970871E-2</v>
      </c>
      <c r="AA12" s="20">
        <v>4.6054188819963759E-2</v>
      </c>
      <c r="AB12" s="20">
        <v>5.9236437411511897E-2</v>
      </c>
      <c r="AC12" s="20">
        <v>7.8877953897021319E-2</v>
      </c>
      <c r="AD12" s="20">
        <v>9.3187561591503557E-2</v>
      </c>
      <c r="AF12" s="20">
        <v>6.6305705797556416E-2</v>
      </c>
      <c r="AG12" s="20">
        <v>7.4160692336300349E-2</v>
      </c>
      <c r="AI12" s="20">
        <v>6.0447053724156437E-2</v>
      </c>
      <c r="AJ12" s="20">
        <v>4.6575230487722122E-2</v>
      </c>
      <c r="AK12" s="20">
        <v>7.9043396953418027E-2</v>
      </c>
      <c r="AL12" s="20">
        <v>5.0370433779116042E-2</v>
      </c>
      <c r="AM12" s="20">
        <v>5.13679711043033E-2</v>
      </c>
      <c r="AN12" s="20">
        <v>0</v>
      </c>
      <c r="AO12" s="20">
        <v>9.7641826948089427E-2</v>
      </c>
      <c r="AP12" s="20">
        <v>0.1810702812067389</v>
      </c>
      <c r="AQ12" s="20">
        <v>8.5022939985113455E-2</v>
      </c>
      <c r="AS12" s="20">
        <v>5.9814076597907877E-2</v>
      </c>
      <c r="AT12" s="20">
        <v>0.2343477091950584</v>
      </c>
    </row>
    <row r="14" spans="2:48" x14ac:dyDescent="0.35">
      <c r="B14" t="s">
        <v>409</v>
      </c>
    </row>
    <row r="15" spans="2:48" x14ac:dyDescent="0.35">
      <c r="B15" t="s">
        <v>9</v>
      </c>
    </row>
    <row r="17" spans="2:2" x14ac:dyDescent="0.35">
      <c r="B17"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H20"/>
  <sheetViews>
    <sheetView showGridLines="0" topLeftCell="B1" workbookViewId="0">
      <selection activeCell="B11" sqref="B11"/>
    </sheetView>
  </sheetViews>
  <sheetFormatPr defaultRowHeight="14.5" x14ac:dyDescent="0.35"/>
  <cols>
    <col min="1" max="1" width="5" customWidth="1"/>
    <col min="2" max="2" width="25" customWidth="1"/>
    <col min="3" max="8" width="20" customWidth="1"/>
  </cols>
  <sheetData>
    <row r="2" spans="2:8" ht="40" customHeight="1" x14ac:dyDescent="0.35">
      <c r="D2" s="21" t="s">
        <v>421</v>
      </c>
    </row>
    <row r="6" spans="2:8" ht="50" customHeight="1" x14ac:dyDescent="0.35">
      <c r="C6" s="23" t="s">
        <v>422</v>
      </c>
      <c r="D6" s="23" t="s">
        <v>423</v>
      </c>
      <c r="E6" s="23" t="s">
        <v>424</v>
      </c>
      <c r="F6" s="23" t="s">
        <v>425</v>
      </c>
      <c r="G6" s="23" t="s">
        <v>426</v>
      </c>
      <c r="H6" s="23" t="s">
        <v>427</v>
      </c>
    </row>
    <row r="7" spans="2:8" ht="29" x14ac:dyDescent="0.35">
      <c r="B7" s="22" t="s">
        <v>272</v>
      </c>
      <c r="C7" s="20">
        <v>0.22530816130959119</v>
      </c>
      <c r="D7" s="20">
        <v>0.1091672782289301</v>
      </c>
      <c r="E7" s="20">
        <v>6.8072100941953637E-2</v>
      </c>
      <c r="F7" s="20">
        <v>4.3239263483467232E-2</v>
      </c>
      <c r="G7" s="20">
        <v>4.8149022349002361E-2</v>
      </c>
      <c r="H7" s="20">
        <v>5.9307426496655193E-2</v>
      </c>
    </row>
    <row r="8" spans="2:8" ht="29" x14ac:dyDescent="0.35">
      <c r="B8" s="22" t="s">
        <v>273</v>
      </c>
      <c r="C8" s="20">
        <v>0.15807208680771301</v>
      </c>
      <c r="D8" s="20">
        <v>0.14778187196728321</v>
      </c>
      <c r="E8" s="20">
        <v>9.6516909242535157E-2</v>
      </c>
      <c r="F8" s="20">
        <v>7.4382139963805841E-2</v>
      </c>
      <c r="G8" s="20">
        <v>6.8061236345491521E-2</v>
      </c>
      <c r="H8" s="20">
        <v>4.8744382284163917E-2</v>
      </c>
    </row>
    <row r="9" spans="2:8" x14ac:dyDescent="0.35">
      <c r="B9" s="22" t="s">
        <v>274</v>
      </c>
      <c r="C9" s="20">
        <v>0.28292955925142388</v>
      </c>
      <c r="D9" s="20">
        <v>0.2320422878507902</v>
      </c>
      <c r="E9" s="20">
        <v>0.172183114584672</v>
      </c>
      <c r="F9" s="20">
        <v>0.14030310444427729</v>
      </c>
      <c r="G9" s="20">
        <v>0.1105387318825618</v>
      </c>
      <c r="H9" s="20">
        <v>9.3246626346593003E-2</v>
      </c>
    </row>
    <row r="10" spans="2:8" ht="29" x14ac:dyDescent="0.35">
      <c r="B10" s="22" t="s">
        <v>275</v>
      </c>
      <c r="C10" s="20">
        <v>8.8873939288380943E-2</v>
      </c>
      <c r="D10" s="20">
        <v>0.1690506001866168</v>
      </c>
      <c r="E10" s="20">
        <v>0.15636465096795271</v>
      </c>
      <c r="F10" s="20">
        <v>0.1404724186154381</v>
      </c>
      <c r="G10" s="20">
        <v>0.1079646150850591</v>
      </c>
      <c r="H10" s="20">
        <v>9.2354324517118655E-2</v>
      </c>
    </row>
    <row r="11" spans="2:8" ht="29" x14ac:dyDescent="0.35">
      <c r="B11" s="22" t="s">
        <v>276</v>
      </c>
      <c r="C11" s="20">
        <v>6.55285625475997E-2</v>
      </c>
      <c r="D11" s="20">
        <v>0.1288636655144017</v>
      </c>
      <c r="E11" s="20">
        <v>0.1773109236146152</v>
      </c>
      <c r="F11" s="20">
        <v>0.18021929637568679</v>
      </c>
      <c r="G11" s="20">
        <v>0.1714931074767676</v>
      </c>
      <c r="H11" s="20">
        <v>0.1445464278157578</v>
      </c>
    </row>
    <row r="12" spans="2:8" ht="58" x14ac:dyDescent="0.35">
      <c r="B12" s="22" t="s">
        <v>277</v>
      </c>
      <c r="C12" s="20">
        <v>9.6011831327226807E-2</v>
      </c>
      <c r="D12" s="20">
        <v>0.14674257864732521</v>
      </c>
      <c r="E12" s="20">
        <v>0.26492211246265629</v>
      </c>
      <c r="F12" s="20">
        <v>0.35053610415816161</v>
      </c>
      <c r="G12" s="20">
        <v>0.4295062810937596</v>
      </c>
      <c r="H12" s="20">
        <v>0.49880102743787802</v>
      </c>
    </row>
    <row r="13" spans="2:8" x14ac:dyDescent="0.35">
      <c r="B13" s="22" t="s">
        <v>197</v>
      </c>
      <c r="C13" s="20">
        <v>8.3275859468064636E-2</v>
      </c>
      <c r="D13" s="20">
        <v>6.6351717604653068E-2</v>
      </c>
      <c r="E13" s="20">
        <v>6.4630188185615264E-2</v>
      </c>
      <c r="F13" s="20">
        <v>7.0847672959163471E-2</v>
      </c>
      <c r="G13" s="20">
        <v>6.4287005767358366E-2</v>
      </c>
      <c r="H13" s="20">
        <v>6.2999785101833697E-2</v>
      </c>
    </row>
    <row r="16" spans="2:8" x14ac:dyDescent="0.35">
      <c r="B16" t="s">
        <v>409</v>
      </c>
    </row>
    <row r="17" spans="2:2" x14ac:dyDescent="0.35">
      <c r="B17" t="s">
        <v>9</v>
      </c>
    </row>
    <row r="20" spans="2:2" x14ac:dyDescent="0.35">
      <c r="B20" t="str">
        <f>HYPERLINK("#Contents!A1", "Return to Contents")</f>
        <v>Return to Contents</v>
      </c>
    </row>
  </sheetData>
  <pageMargins left="0.75" right="0.75" top="1" bottom="1" header="0.5" footer="0.5"/>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1062</v>
      </c>
      <c r="D7" s="14">
        <v>170</v>
      </c>
      <c r="E7" s="14">
        <v>187</v>
      </c>
      <c r="F7" s="14">
        <v>177</v>
      </c>
      <c r="G7" s="14">
        <v>194</v>
      </c>
      <c r="H7" s="14">
        <v>148</v>
      </c>
      <c r="I7" s="14">
        <v>186</v>
      </c>
      <c r="K7" s="14">
        <v>524</v>
      </c>
      <c r="L7" s="14">
        <v>535</v>
      </c>
      <c r="N7" s="14">
        <v>81</v>
      </c>
      <c r="O7" s="14">
        <v>32</v>
      </c>
      <c r="P7" s="14">
        <v>55</v>
      </c>
      <c r="Q7" s="14">
        <v>47</v>
      </c>
      <c r="R7" s="14">
        <v>124</v>
      </c>
      <c r="S7" s="14">
        <v>87</v>
      </c>
      <c r="T7" s="14">
        <v>64</v>
      </c>
      <c r="U7" s="14">
        <v>94</v>
      </c>
      <c r="V7" s="14">
        <v>167</v>
      </c>
      <c r="W7" s="14">
        <v>133</v>
      </c>
      <c r="X7" s="14">
        <v>83</v>
      </c>
      <c r="Y7" s="14">
        <v>95</v>
      </c>
      <c r="AA7" s="14">
        <v>277</v>
      </c>
      <c r="AB7" s="14">
        <v>286</v>
      </c>
      <c r="AC7" s="14">
        <v>236</v>
      </c>
      <c r="AD7" s="14">
        <v>261</v>
      </c>
      <c r="AF7" s="14">
        <v>829</v>
      </c>
      <c r="AG7" s="14">
        <v>229</v>
      </c>
      <c r="AI7" s="14">
        <v>160</v>
      </c>
      <c r="AJ7" s="14">
        <v>250</v>
      </c>
      <c r="AK7" s="14">
        <v>67</v>
      </c>
      <c r="AL7" s="14">
        <v>104</v>
      </c>
      <c r="AM7" s="14">
        <v>215</v>
      </c>
      <c r="AN7" s="14">
        <v>23</v>
      </c>
      <c r="AO7" s="14">
        <v>81</v>
      </c>
      <c r="AP7" s="14">
        <v>84</v>
      </c>
      <c r="AQ7" s="14">
        <v>78</v>
      </c>
      <c r="AS7" s="14">
        <v>1007</v>
      </c>
      <c r="AT7" s="14">
        <v>55</v>
      </c>
    </row>
    <row r="8" spans="2:48" x14ac:dyDescent="0.35">
      <c r="B8" s="7" t="s">
        <v>68</v>
      </c>
      <c r="C8" s="16">
        <v>1065</v>
      </c>
      <c r="D8" s="16">
        <v>154</v>
      </c>
      <c r="E8" s="16">
        <v>179</v>
      </c>
      <c r="F8" s="16">
        <v>178</v>
      </c>
      <c r="G8" s="16">
        <v>187</v>
      </c>
      <c r="H8" s="16">
        <v>158</v>
      </c>
      <c r="I8" s="16">
        <v>209</v>
      </c>
      <c r="K8" s="16">
        <v>518</v>
      </c>
      <c r="L8" s="16">
        <v>545</v>
      </c>
      <c r="N8" s="16">
        <v>85</v>
      </c>
      <c r="O8" s="16">
        <v>30</v>
      </c>
      <c r="P8" s="16">
        <v>55</v>
      </c>
      <c r="Q8" s="16">
        <v>46</v>
      </c>
      <c r="R8" s="16">
        <v>127</v>
      </c>
      <c r="S8" s="16">
        <v>85</v>
      </c>
      <c r="T8" s="16">
        <v>66</v>
      </c>
      <c r="U8" s="16">
        <v>92</v>
      </c>
      <c r="V8" s="16">
        <v>166</v>
      </c>
      <c r="W8" s="16">
        <v>131</v>
      </c>
      <c r="X8" s="16">
        <v>88</v>
      </c>
      <c r="Y8" s="16">
        <v>95</v>
      </c>
      <c r="AA8" s="16">
        <v>266</v>
      </c>
      <c r="AB8" s="16">
        <v>284</v>
      </c>
      <c r="AC8" s="16">
        <v>238</v>
      </c>
      <c r="AD8" s="16">
        <v>276</v>
      </c>
      <c r="AF8" s="16">
        <v>842</v>
      </c>
      <c r="AG8" s="16">
        <v>220</v>
      </c>
      <c r="AI8" s="16">
        <v>163</v>
      </c>
      <c r="AJ8" s="16">
        <v>246</v>
      </c>
      <c r="AK8" s="16">
        <v>67</v>
      </c>
      <c r="AL8" s="16">
        <v>100</v>
      </c>
      <c r="AM8" s="16">
        <v>221</v>
      </c>
      <c r="AN8" s="16">
        <v>24</v>
      </c>
      <c r="AO8" s="16">
        <v>81</v>
      </c>
      <c r="AP8" s="16">
        <v>87</v>
      </c>
      <c r="AQ8" s="16">
        <v>77</v>
      </c>
      <c r="AS8" s="16">
        <v>1010</v>
      </c>
      <c r="AT8" s="16">
        <v>56</v>
      </c>
    </row>
    <row r="9" spans="2:48" ht="32" customHeight="1" x14ac:dyDescent="0.35">
      <c r="B9" s="22" t="s">
        <v>272</v>
      </c>
      <c r="C9" s="20">
        <v>0.22530816130959119</v>
      </c>
      <c r="D9" s="20">
        <v>0.3429995856327821</v>
      </c>
      <c r="E9" s="20">
        <v>0.34662916115869619</v>
      </c>
      <c r="F9" s="20">
        <v>0.2090100006486795</v>
      </c>
      <c r="G9" s="20">
        <v>0.20134528875670621</v>
      </c>
      <c r="H9" s="20">
        <v>0.16614183556598619</v>
      </c>
      <c r="I9" s="20">
        <v>0.1144095075562323</v>
      </c>
      <c r="K9" s="20">
        <v>0.2342091396153087</v>
      </c>
      <c r="L9" s="20">
        <v>0.21639485368476971</v>
      </c>
      <c r="N9" s="20">
        <v>0.25864043827929301</v>
      </c>
      <c r="O9" s="20">
        <v>0.27956059126094229</v>
      </c>
      <c r="P9" s="20">
        <v>0.19760842809495011</v>
      </c>
      <c r="Q9" s="20">
        <v>0.266566982683488</v>
      </c>
      <c r="R9" s="20">
        <v>0.2184344063492788</v>
      </c>
      <c r="S9" s="20">
        <v>0.24211911063295111</v>
      </c>
      <c r="T9" s="20">
        <v>0.13881240132614181</v>
      </c>
      <c r="U9" s="20">
        <v>0.20383461607130021</v>
      </c>
      <c r="V9" s="20">
        <v>0.25616689124071212</v>
      </c>
      <c r="W9" s="20">
        <v>0.18627329909602999</v>
      </c>
      <c r="X9" s="20">
        <v>0.33109766788466483</v>
      </c>
      <c r="Y9" s="20">
        <v>0.15181210137361131</v>
      </c>
      <c r="AA9" s="20">
        <v>0.23208374143787641</v>
      </c>
      <c r="AB9" s="20">
        <v>0.19038377875191709</v>
      </c>
      <c r="AC9" s="20">
        <v>0.21602528865049039</v>
      </c>
      <c r="AD9" s="20">
        <v>0.2618855036611068</v>
      </c>
      <c r="AF9" s="20">
        <v>0.20465014702508821</v>
      </c>
      <c r="AG9" s="20">
        <v>0.30881065560575849</v>
      </c>
      <c r="AI9" s="20">
        <v>0.27322385775810448</v>
      </c>
      <c r="AJ9" s="20">
        <v>0.26973661745494121</v>
      </c>
      <c r="AK9" s="20">
        <v>0.17486662984352791</v>
      </c>
      <c r="AL9" s="20">
        <v>0.25268007878374882</v>
      </c>
      <c r="AM9" s="20">
        <v>0.19425051793992351</v>
      </c>
      <c r="AN9" s="20">
        <v>0.25721367898891317</v>
      </c>
      <c r="AO9" s="20">
        <v>0.19812886262816079</v>
      </c>
      <c r="AP9" s="20">
        <v>0.15533709810751409</v>
      </c>
      <c r="AQ9" s="20">
        <v>0.17641690318513339</v>
      </c>
      <c r="AS9" s="20">
        <v>0.2286382754525311</v>
      </c>
      <c r="AT9" s="20">
        <v>0.1650853915400938</v>
      </c>
    </row>
    <row r="10" spans="2:48" ht="32" customHeight="1" x14ac:dyDescent="0.35">
      <c r="B10" s="22" t="s">
        <v>273</v>
      </c>
      <c r="C10" s="20">
        <v>0.15807208680771301</v>
      </c>
      <c r="D10" s="20">
        <v>0.27723075941859032</v>
      </c>
      <c r="E10" s="20">
        <v>0.221942553219244</v>
      </c>
      <c r="F10" s="20">
        <v>0.16819868335377111</v>
      </c>
      <c r="G10" s="20">
        <v>0.16743828341874831</v>
      </c>
      <c r="H10" s="20">
        <v>0.10669181550517549</v>
      </c>
      <c r="I10" s="20">
        <v>3.7217036146750093E-2</v>
      </c>
      <c r="K10" s="20">
        <v>0.1503300176584445</v>
      </c>
      <c r="L10" s="20">
        <v>0.16641181974416469</v>
      </c>
      <c r="N10" s="20">
        <v>0.1679555599795598</v>
      </c>
      <c r="O10" s="20">
        <v>9.0207582089412028E-2</v>
      </c>
      <c r="P10" s="20">
        <v>0.14187735205325819</v>
      </c>
      <c r="Q10" s="20">
        <v>0.16399996598241881</v>
      </c>
      <c r="R10" s="20">
        <v>0.14539573563707839</v>
      </c>
      <c r="S10" s="20">
        <v>8.7037739504697315E-2</v>
      </c>
      <c r="T10" s="20">
        <v>0.18065759444068991</v>
      </c>
      <c r="U10" s="20">
        <v>0.2417994845852475</v>
      </c>
      <c r="V10" s="20">
        <v>0.13378939075357879</v>
      </c>
      <c r="W10" s="20">
        <v>0.1178362920579256</v>
      </c>
      <c r="X10" s="20">
        <v>0.16013721739464379</v>
      </c>
      <c r="Y10" s="20">
        <v>0.25647242058769931</v>
      </c>
      <c r="AA10" s="20">
        <v>0.16980309934775031</v>
      </c>
      <c r="AB10" s="20">
        <v>0.13870285160779849</v>
      </c>
      <c r="AC10" s="20">
        <v>0.1732945732988074</v>
      </c>
      <c r="AD10" s="20">
        <v>0.15412632043006741</v>
      </c>
      <c r="AF10" s="20">
        <v>0.13924600155906289</v>
      </c>
      <c r="AG10" s="20">
        <v>0.229077919657729</v>
      </c>
      <c r="AI10" s="20">
        <v>0.13857056092632861</v>
      </c>
      <c r="AJ10" s="20">
        <v>0.18585715260388699</v>
      </c>
      <c r="AK10" s="20">
        <v>0.13988464192447869</v>
      </c>
      <c r="AL10" s="20">
        <v>0.24635458273051769</v>
      </c>
      <c r="AM10" s="20">
        <v>0.14027260790125429</v>
      </c>
      <c r="AN10" s="20">
        <v>0.2095854756256379</v>
      </c>
      <c r="AO10" s="20">
        <v>0.12912936713927939</v>
      </c>
      <c r="AP10" s="20">
        <v>8.4068046901332349E-2</v>
      </c>
      <c r="AQ10" s="20">
        <v>0.16020049402389411</v>
      </c>
      <c r="AS10" s="20">
        <v>0.1589833415355788</v>
      </c>
      <c r="AT10" s="20">
        <v>0.1415926866063788</v>
      </c>
    </row>
    <row r="11" spans="2:48" ht="32" customHeight="1" x14ac:dyDescent="0.35">
      <c r="B11" s="22" t="s">
        <v>274</v>
      </c>
      <c r="C11" s="20">
        <v>0.28292955925142388</v>
      </c>
      <c r="D11" s="20">
        <v>0.19279293953116519</v>
      </c>
      <c r="E11" s="20">
        <v>0.22935230652199001</v>
      </c>
      <c r="F11" s="20">
        <v>0.3172206661942974</v>
      </c>
      <c r="G11" s="20">
        <v>0.2972877910427652</v>
      </c>
      <c r="H11" s="20">
        <v>0.22912587320616801</v>
      </c>
      <c r="I11" s="20">
        <v>0.39403004953695592</v>
      </c>
      <c r="K11" s="20">
        <v>0.32071833310602071</v>
      </c>
      <c r="L11" s="20">
        <v>0.24877101683086519</v>
      </c>
      <c r="N11" s="20">
        <v>0.1762771859333952</v>
      </c>
      <c r="O11" s="20">
        <v>0.31843849426850379</v>
      </c>
      <c r="P11" s="20">
        <v>0.32466995715892338</v>
      </c>
      <c r="Q11" s="20">
        <v>0.20367996060632301</v>
      </c>
      <c r="R11" s="20">
        <v>0.22635027107848171</v>
      </c>
      <c r="S11" s="20">
        <v>0.32378604286297941</v>
      </c>
      <c r="T11" s="20">
        <v>0.32934442807764469</v>
      </c>
      <c r="U11" s="20">
        <v>0.24454615930049561</v>
      </c>
      <c r="V11" s="20">
        <v>0.36628716032791331</v>
      </c>
      <c r="W11" s="20">
        <v>0.33509758196893757</v>
      </c>
      <c r="X11" s="20">
        <v>0.19843572453034941</v>
      </c>
      <c r="Y11" s="20">
        <v>0.28556058418708252</v>
      </c>
      <c r="AA11" s="20">
        <v>0.28043078063930299</v>
      </c>
      <c r="AB11" s="20">
        <v>0.30716267539571301</v>
      </c>
      <c r="AC11" s="20">
        <v>0.30211450461772421</v>
      </c>
      <c r="AD11" s="20">
        <v>0.24299634978510959</v>
      </c>
      <c r="AF11" s="20">
        <v>0.2902090724324663</v>
      </c>
      <c r="AG11" s="20">
        <v>0.25578864015964731</v>
      </c>
      <c r="AI11" s="20">
        <v>0.32623625451405641</v>
      </c>
      <c r="AJ11" s="20">
        <v>0.25356201182282051</v>
      </c>
      <c r="AK11" s="20">
        <v>0.36896641727344898</v>
      </c>
      <c r="AL11" s="20">
        <v>0.23207717620577281</v>
      </c>
      <c r="AM11" s="20">
        <v>0.30840036857649811</v>
      </c>
      <c r="AN11" s="20">
        <v>0.31150978398869289</v>
      </c>
      <c r="AO11" s="20">
        <v>0.2293981353596187</v>
      </c>
      <c r="AP11" s="20">
        <v>0.25913902689855639</v>
      </c>
      <c r="AQ11" s="20">
        <v>0.27798365318030049</v>
      </c>
      <c r="AS11" s="20">
        <v>0.29108324607174402</v>
      </c>
      <c r="AT11" s="20">
        <v>0.13547587355907051</v>
      </c>
    </row>
    <row r="12" spans="2:48" ht="32" customHeight="1" x14ac:dyDescent="0.35">
      <c r="B12" s="22" t="s">
        <v>275</v>
      </c>
      <c r="C12" s="20">
        <v>8.8873939288380943E-2</v>
      </c>
      <c r="D12" s="20">
        <v>4.530726981743631E-2</v>
      </c>
      <c r="E12" s="20">
        <v>6.4910871720931906E-2</v>
      </c>
      <c r="F12" s="20">
        <v>8.9984642475432419E-2</v>
      </c>
      <c r="G12" s="20">
        <v>0.10761113987660451</v>
      </c>
      <c r="H12" s="20">
        <v>0.1164966835356669</v>
      </c>
      <c r="I12" s="20">
        <v>0.1030339697401336</v>
      </c>
      <c r="K12" s="20">
        <v>7.8210670516795172E-2</v>
      </c>
      <c r="L12" s="20">
        <v>9.7461636951497982E-2</v>
      </c>
      <c r="N12" s="20">
        <v>0.11851377655091649</v>
      </c>
      <c r="O12" s="20">
        <v>0.15162627421571731</v>
      </c>
      <c r="P12" s="20">
        <v>9.5021008126208104E-2</v>
      </c>
      <c r="Q12" s="20">
        <v>8.2522131520187766E-2</v>
      </c>
      <c r="R12" s="20">
        <v>0.11627969462380509</v>
      </c>
      <c r="S12" s="20">
        <v>9.3456296393230415E-2</v>
      </c>
      <c r="T12" s="20">
        <v>9.1593782369842808E-2</v>
      </c>
      <c r="U12" s="20">
        <v>7.2186819021835907E-2</v>
      </c>
      <c r="V12" s="20">
        <v>6.3623824908629112E-2</v>
      </c>
      <c r="W12" s="20">
        <v>9.2283255760621991E-2</v>
      </c>
      <c r="X12" s="20">
        <v>7.0863495086483361E-2</v>
      </c>
      <c r="Y12" s="20">
        <v>7.1905464235621303E-2</v>
      </c>
      <c r="AA12" s="20">
        <v>9.9547500863744906E-2</v>
      </c>
      <c r="AB12" s="20">
        <v>9.9307473257776169E-2</v>
      </c>
      <c r="AC12" s="20">
        <v>9.0903607051861415E-2</v>
      </c>
      <c r="AD12" s="20">
        <v>6.6405312485925655E-2</v>
      </c>
      <c r="AF12" s="20">
        <v>8.9257332962687952E-2</v>
      </c>
      <c r="AG12" s="20">
        <v>8.9122662907040906E-2</v>
      </c>
      <c r="AI12" s="20">
        <v>7.3445051312493861E-2</v>
      </c>
      <c r="AJ12" s="20">
        <v>7.8861493948574779E-2</v>
      </c>
      <c r="AK12" s="20">
        <v>1.6449343435651489E-2</v>
      </c>
      <c r="AL12" s="20">
        <v>9.0943175225199263E-2</v>
      </c>
      <c r="AM12" s="20">
        <v>0.11366003064766279</v>
      </c>
      <c r="AN12" s="20">
        <v>8.3803325413243562E-2</v>
      </c>
      <c r="AO12" s="20">
        <v>9.6826013005326533E-2</v>
      </c>
      <c r="AP12" s="20">
        <v>8.3720234047109543E-2</v>
      </c>
      <c r="AQ12" s="20">
        <v>0.14158918240045049</v>
      </c>
      <c r="AS12" s="20">
        <v>9.0731115353089697E-2</v>
      </c>
      <c r="AT12" s="20">
        <v>5.5288217668749487E-2</v>
      </c>
    </row>
    <row r="13" spans="2:48" ht="32" customHeight="1" x14ac:dyDescent="0.35">
      <c r="B13" s="22" t="s">
        <v>276</v>
      </c>
      <c r="C13" s="20">
        <v>6.55285625475997E-2</v>
      </c>
      <c r="D13" s="20">
        <v>4.5521701777447431E-2</v>
      </c>
      <c r="E13" s="20">
        <v>6.0776046198530997E-2</v>
      </c>
      <c r="F13" s="20">
        <v>6.7535016572962542E-2</v>
      </c>
      <c r="G13" s="20">
        <v>5.0975195258166413E-2</v>
      </c>
      <c r="H13" s="20">
        <v>0.1275427770288847</v>
      </c>
      <c r="I13" s="20">
        <v>4.8835732813225723E-2</v>
      </c>
      <c r="K13" s="20">
        <v>5.5949967614774172E-2</v>
      </c>
      <c r="L13" s="20">
        <v>7.5039152428574396E-2</v>
      </c>
      <c r="N13" s="20">
        <v>7.6220296292387135E-2</v>
      </c>
      <c r="O13" s="20">
        <v>3.2916211599403451E-2</v>
      </c>
      <c r="P13" s="20">
        <v>3.9532248137855788E-2</v>
      </c>
      <c r="Q13" s="20">
        <v>2.201074117250806E-2</v>
      </c>
      <c r="R13" s="20">
        <v>6.3429675570395139E-2</v>
      </c>
      <c r="S13" s="20">
        <v>5.6701830034456988E-2</v>
      </c>
      <c r="T13" s="20">
        <v>6.1761894709349549E-2</v>
      </c>
      <c r="U13" s="20">
        <v>8.9342395082312509E-2</v>
      </c>
      <c r="V13" s="20">
        <v>4.2616463439910428E-2</v>
      </c>
      <c r="W13" s="20">
        <v>0.1003434542381549</v>
      </c>
      <c r="X13" s="20">
        <v>8.7118211084360131E-2</v>
      </c>
      <c r="Y13" s="20">
        <v>6.487491620170048E-2</v>
      </c>
      <c r="AA13" s="20">
        <v>6.1182644741157352E-2</v>
      </c>
      <c r="AB13" s="20">
        <v>8.8940612934821875E-2</v>
      </c>
      <c r="AC13" s="20">
        <v>5.248852816145292E-2</v>
      </c>
      <c r="AD13" s="20">
        <v>5.7087603624820869E-2</v>
      </c>
      <c r="AF13" s="20">
        <v>7.3607240089969259E-2</v>
      </c>
      <c r="AG13" s="20">
        <v>3.0903975767901371E-2</v>
      </c>
      <c r="AI13" s="20">
        <v>4.9142703025986979E-2</v>
      </c>
      <c r="AJ13" s="20">
        <v>9.1324732193150682E-2</v>
      </c>
      <c r="AK13" s="20">
        <v>3.1552878772646571E-2</v>
      </c>
      <c r="AL13" s="20">
        <v>8.9358098834874181E-2</v>
      </c>
      <c r="AM13" s="20">
        <v>5.9754783321430957E-2</v>
      </c>
      <c r="AN13" s="20">
        <v>5.0469436110251488E-2</v>
      </c>
      <c r="AO13" s="20">
        <v>2.445124069052327E-2</v>
      </c>
      <c r="AP13" s="20">
        <v>0.1027089415134156</v>
      </c>
      <c r="AQ13" s="20">
        <v>3.905747179653371E-2</v>
      </c>
      <c r="AS13" s="20">
        <v>6.3522881634605219E-2</v>
      </c>
      <c r="AT13" s="20">
        <v>0.1017998897963726</v>
      </c>
    </row>
    <row r="14" spans="2:48" ht="60" customHeight="1" x14ac:dyDescent="0.35">
      <c r="B14" s="22" t="s">
        <v>277</v>
      </c>
      <c r="C14" s="20">
        <v>9.6011831327226807E-2</v>
      </c>
      <c r="D14" s="20">
        <v>2.684041303718963E-2</v>
      </c>
      <c r="E14" s="20">
        <v>4.7431001949427988E-2</v>
      </c>
      <c r="F14" s="20">
        <v>7.2520261231736938E-2</v>
      </c>
      <c r="G14" s="20">
        <v>8.2008434847701914E-2</v>
      </c>
      <c r="H14" s="20">
        <v>0.16016797895571119</v>
      </c>
      <c r="I14" s="20">
        <v>0.17272030280727729</v>
      </c>
      <c r="K14" s="20">
        <v>9.2230430758080073E-2</v>
      </c>
      <c r="L14" s="20">
        <v>0.10020191316862501</v>
      </c>
      <c r="N14" s="20">
        <v>0.12778151725879699</v>
      </c>
      <c r="O14" s="20">
        <v>9.5218520974446302E-2</v>
      </c>
      <c r="P14" s="20">
        <v>0.10914936205828631</v>
      </c>
      <c r="Q14" s="20">
        <v>0.16934775039364169</v>
      </c>
      <c r="R14" s="20">
        <v>0.12087818329865831</v>
      </c>
      <c r="S14" s="20">
        <v>0.1022710331014846</v>
      </c>
      <c r="T14" s="20">
        <v>9.737548256342847E-2</v>
      </c>
      <c r="U14" s="20">
        <v>5.6107998973043159E-2</v>
      </c>
      <c r="V14" s="20">
        <v>5.7040962634644199E-2</v>
      </c>
      <c r="W14" s="20">
        <v>9.3702623192073287E-2</v>
      </c>
      <c r="X14" s="20">
        <v>0.1011256479028932</v>
      </c>
      <c r="Y14" s="20">
        <v>9.031943180989635E-2</v>
      </c>
      <c r="AA14" s="20">
        <v>9.9782002216238799E-2</v>
      </c>
      <c r="AB14" s="20">
        <v>0.10218637086441611</v>
      </c>
      <c r="AC14" s="20">
        <v>8.7132005663168782E-2</v>
      </c>
      <c r="AD14" s="20">
        <v>9.4011768143563629E-2</v>
      </c>
      <c r="AF14" s="20">
        <v>0.1106551213125842</v>
      </c>
      <c r="AG14" s="20">
        <v>4.1763885573171858E-2</v>
      </c>
      <c r="AI14" s="20">
        <v>9.326464686022963E-2</v>
      </c>
      <c r="AJ14" s="20">
        <v>6.4983129047491497E-2</v>
      </c>
      <c r="AK14" s="20">
        <v>0.17514711768157909</v>
      </c>
      <c r="AL14" s="20">
        <v>2.7394052408921898E-2</v>
      </c>
      <c r="AM14" s="20">
        <v>0.1087672149828719</v>
      </c>
      <c r="AN14" s="20">
        <v>4.142913184864884E-2</v>
      </c>
      <c r="AO14" s="20">
        <v>0.15399446223311311</v>
      </c>
      <c r="AP14" s="20">
        <v>0.13570874834588159</v>
      </c>
      <c r="AQ14" s="20">
        <v>9.6298431350237496E-2</v>
      </c>
      <c r="AS14" s="20">
        <v>9.4010783843355442E-2</v>
      </c>
      <c r="AT14" s="20">
        <v>0.13219936627238901</v>
      </c>
    </row>
    <row r="15" spans="2:48" ht="19" customHeight="1" x14ac:dyDescent="0.35">
      <c r="B15" s="22" t="s">
        <v>197</v>
      </c>
      <c r="C15" s="20">
        <v>8.3275859468064636E-2</v>
      </c>
      <c r="D15" s="20">
        <v>6.9307330785388879E-2</v>
      </c>
      <c r="E15" s="20">
        <v>2.8958059231178949E-2</v>
      </c>
      <c r="F15" s="20">
        <v>7.5530729523120108E-2</v>
      </c>
      <c r="G15" s="20">
        <v>9.333386679930776E-2</v>
      </c>
      <c r="H15" s="20">
        <v>9.3833036202407433E-2</v>
      </c>
      <c r="I15" s="20">
        <v>0.12975340139942509</v>
      </c>
      <c r="K15" s="20">
        <v>6.8351440730576501E-2</v>
      </c>
      <c r="L15" s="20">
        <v>9.5719607191503062E-2</v>
      </c>
      <c r="N15" s="20">
        <v>7.4611225705651166E-2</v>
      </c>
      <c r="O15" s="20">
        <v>3.2032325591574942E-2</v>
      </c>
      <c r="P15" s="20">
        <v>9.214164437051825E-2</v>
      </c>
      <c r="Q15" s="20">
        <v>9.1872467641432878E-2</v>
      </c>
      <c r="R15" s="20">
        <v>0.1092320334423024</v>
      </c>
      <c r="S15" s="20">
        <v>9.4627947470200119E-2</v>
      </c>
      <c r="T15" s="20">
        <v>0.1004544165129027</v>
      </c>
      <c r="U15" s="20">
        <v>9.218252696576508E-2</v>
      </c>
      <c r="V15" s="20">
        <v>8.0475306694611989E-2</v>
      </c>
      <c r="W15" s="20">
        <v>7.4463493686256571E-2</v>
      </c>
      <c r="X15" s="20">
        <v>5.1222036116605398E-2</v>
      </c>
      <c r="Y15" s="20">
        <v>7.9055081604388414E-2</v>
      </c>
      <c r="AA15" s="20">
        <v>5.7170230753929012E-2</v>
      </c>
      <c r="AB15" s="20">
        <v>7.3316237187557462E-2</v>
      </c>
      <c r="AC15" s="20">
        <v>7.8041492556494729E-2</v>
      </c>
      <c r="AD15" s="20">
        <v>0.12348714186940619</v>
      </c>
      <c r="AF15" s="20">
        <v>9.2375084618141298E-2</v>
      </c>
      <c r="AG15" s="20">
        <v>4.4532260328751003E-2</v>
      </c>
      <c r="AI15" s="20">
        <v>4.611692560279998E-2</v>
      </c>
      <c r="AJ15" s="20">
        <v>5.5674862929134233E-2</v>
      </c>
      <c r="AK15" s="20">
        <v>9.3132971068667331E-2</v>
      </c>
      <c r="AL15" s="20">
        <v>6.1192835810965261E-2</v>
      </c>
      <c r="AM15" s="20">
        <v>7.4894476630358517E-2</v>
      </c>
      <c r="AN15" s="20">
        <v>4.598916802461199E-2</v>
      </c>
      <c r="AO15" s="20">
        <v>0.16807191894397799</v>
      </c>
      <c r="AP15" s="20">
        <v>0.1793179041861902</v>
      </c>
      <c r="AQ15" s="20">
        <v>0.1084538640634499</v>
      </c>
      <c r="AS15" s="20">
        <v>7.3030356109095806E-2</v>
      </c>
      <c r="AT15" s="20">
        <v>0.26855857455694587</v>
      </c>
    </row>
    <row r="17" spans="2:2" x14ac:dyDescent="0.35">
      <c r="B17" s="24" t="s">
        <v>19</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278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1062</v>
      </c>
      <c r="D7" s="14">
        <v>170</v>
      </c>
      <c r="E7" s="14">
        <v>187</v>
      </c>
      <c r="F7" s="14">
        <v>177</v>
      </c>
      <c r="G7" s="14">
        <v>194</v>
      </c>
      <c r="H7" s="14">
        <v>148</v>
      </c>
      <c r="I7" s="14">
        <v>186</v>
      </c>
      <c r="K7" s="14">
        <v>524</v>
      </c>
      <c r="L7" s="14">
        <v>535</v>
      </c>
      <c r="N7" s="14">
        <v>81</v>
      </c>
      <c r="O7" s="14">
        <v>32</v>
      </c>
      <c r="P7" s="14">
        <v>55</v>
      </c>
      <c r="Q7" s="14">
        <v>47</v>
      </c>
      <c r="R7" s="14">
        <v>124</v>
      </c>
      <c r="S7" s="14">
        <v>87</v>
      </c>
      <c r="T7" s="14">
        <v>64</v>
      </c>
      <c r="U7" s="14">
        <v>94</v>
      </c>
      <c r="V7" s="14">
        <v>167</v>
      </c>
      <c r="W7" s="14">
        <v>133</v>
      </c>
      <c r="X7" s="14">
        <v>83</v>
      </c>
      <c r="Y7" s="14">
        <v>95</v>
      </c>
      <c r="AA7" s="14">
        <v>277</v>
      </c>
      <c r="AB7" s="14">
        <v>286</v>
      </c>
      <c r="AC7" s="14">
        <v>236</v>
      </c>
      <c r="AD7" s="14">
        <v>261</v>
      </c>
      <c r="AF7" s="14">
        <v>829</v>
      </c>
      <c r="AG7" s="14">
        <v>229</v>
      </c>
      <c r="AI7" s="14">
        <v>160</v>
      </c>
      <c r="AJ7" s="14">
        <v>250</v>
      </c>
      <c r="AK7" s="14">
        <v>67</v>
      </c>
      <c r="AL7" s="14">
        <v>104</v>
      </c>
      <c r="AM7" s="14">
        <v>215</v>
      </c>
      <c r="AN7" s="14">
        <v>23</v>
      </c>
      <c r="AO7" s="14">
        <v>81</v>
      </c>
      <c r="AP7" s="14">
        <v>84</v>
      </c>
      <c r="AQ7" s="14">
        <v>78</v>
      </c>
      <c r="AS7" s="14">
        <v>1007</v>
      </c>
      <c r="AT7" s="14">
        <v>55</v>
      </c>
    </row>
    <row r="8" spans="2:48" x14ac:dyDescent="0.35">
      <c r="B8" s="7" t="s">
        <v>68</v>
      </c>
      <c r="C8" s="16">
        <v>1065</v>
      </c>
      <c r="D8" s="16">
        <v>154</v>
      </c>
      <c r="E8" s="16">
        <v>179</v>
      </c>
      <c r="F8" s="16">
        <v>178</v>
      </c>
      <c r="G8" s="16">
        <v>187</v>
      </c>
      <c r="H8" s="16">
        <v>158</v>
      </c>
      <c r="I8" s="16">
        <v>209</v>
      </c>
      <c r="K8" s="16">
        <v>518</v>
      </c>
      <c r="L8" s="16">
        <v>545</v>
      </c>
      <c r="N8" s="16">
        <v>85</v>
      </c>
      <c r="O8" s="16">
        <v>30</v>
      </c>
      <c r="P8" s="16">
        <v>55</v>
      </c>
      <c r="Q8" s="16">
        <v>46</v>
      </c>
      <c r="R8" s="16">
        <v>127</v>
      </c>
      <c r="S8" s="16">
        <v>85</v>
      </c>
      <c r="T8" s="16">
        <v>66</v>
      </c>
      <c r="U8" s="16">
        <v>92</v>
      </c>
      <c r="V8" s="16">
        <v>166</v>
      </c>
      <c r="W8" s="16">
        <v>131</v>
      </c>
      <c r="X8" s="16">
        <v>88</v>
      </c>
      <c r="Y8" s="16">
        <v>95</v>
      </c>
      <c r="AA8" s="16">
        <v>266</v>
      </c>
      <c r="AB8" s="16">
        <v>284</v>
      </c>
      <c r="AC8" s="16">
        <v>238</v>
      </c>
      <c r="AD8" s="16">
        <v>276</v>
      </c>
      <c r="AF8" s="16">
        <v>842</v>
      </c>
      <c r="AG8" s="16">
        <v>220</v>
      </c>
      <c r="AI8" s="16">
        <v>163</v>
      </c>
      <c r="AJ8" s="16">
        <v>246</v>
      </c>
      <c r="AK8" s="16">
        <v>67</v>
      </c>
      <c r="AL8" s="16">
        <v>100</v>
      </c>
      <c r="AM8" s="16">
        <v>221</v>
      </c>
      <c r="AN8" s="16">
        <v>24</v>
      </c>
      <c r="AO8" s="16">
        <v>81</v>
      </c>
      <c r="AP8" s="16">
        <v>87</v>
      </c>
      <c r="AQ8" s="16">
        <v>77</v>
      </c>
      <c r="AS8" s="16">
        <v>1010</v>
      </c>
      <c r="AT8" s="16">
        <v>56</v>
      </c>
    </row>
    <row r="9" spans="2:48" ht="32" customHeight="1" x14ac:dyDescent="0.35">
      <c r="B9" s="22" t="s">
        <v>272</v>
      </c>
      <c r="C9" s="20">
        <v>0.1091672782289301</v>
      </c>
      <c r="D9" s="20">
        <v>0.12636894236806481</v>
      </c>
      <c r="E9" s="20">
        <v>0.23682116162586089</v>
      </c>
      <c r="F9" s="20">
        <v>9.3715456810920722E-2</v>
      </c>
      <c r="G9" s="20">
        <v>8.6115516933467806E-2</v>
      </c>
      <c r="H9" s="20">
        <v>7.2277737968912167E-2</v>
      </c>
      <c r="I9" s="20">
        <v>4.8669697702789942E-2</v>
      </c>
      <c r="K9" s="20">
        <v>0.10485612321729509</v>
      </c>
      <c r="L9" s="20">
        <v>0.1120899406333217</v>
      </c>
      <c r="N9" s="20">
        <v>9.2709994203544907E-2</v>
      </c>
      <c r="O9" s="20">
        <v>0.18695841109734859</v>
      </c>
      <c r="P9" s="20">
        <v>0.14321522336148851</v>
      </c>
      <c r="Q9" s="20">
        <v>8.8093133786954839E-2</v>
      </c>
      <c r="R9" s="20">
        <v>8.3848563404157556E-2</v>
      </c>
      <c r="S9" s="20">
        <v>0.11013640880868961</v>
      </c>
      <c r="T9" s="20">
        <v>9.2809477330060119E-2</v>
      </c>
      <c r="U9" s="20">
        <v>0.1043943226238648</v>
      </c>
      <c r="V9" s="20">
        <v>0.12894086352303619</v>
      </c>
      <c r="W9" s="20">
        <v>8.4989797060378777E-2</v>
      </c>
      <c r="X9" s="20">
        <v>0.1155795759280135</v>
      </c>
      <c r="Y9" s="20">
        <v>0.13168392840551729</v>
      </c>
      <c r="AA9" s="20">
        <v>0.1194717817019542</v>
      </c>
      <c r="AB9" s="20">
        <v>0.10064244544702609</v>
      </c>
      <c r="AC9" s="20">
        <v>8.7126191089090407E-2</v>
      </c>
      <c r="AD9" s="20">
        <v>0.12576802894675379</v>
      </c>
      <c r="AF9" s="20">
        <v>9.7202540486453562E-2</v>
      </c>
      <c r="AG9" s="20">
        <v>0.157118189760274</v>
      </c>
      <c r="AI9" s="20">
        <v>0.13541366257332299</v>
      </c>
      <c r="AJ9" s="20">
        <v>0.15225766480257871</v>
      </c>
      <c r="AK9" s="20">
        <v>7.5778929729456782E-2</v>
      </c>
      <c r="AL9" s="20">
        <v>9.5700322334516766E-2</v>
      </c>
      <c r="AM9" s="20">
        <v>7.2453262433299567E-2</v>
      </c>
      <c r="AN9" s="20">
        <v>9.2148451374592599E-2</v>
      </c>
      <c r="AO9" s="20">
        <v>9.8668423390532167E-2</v>
      </c>
      <c r="AP9" s="20">
        <v>9.3634185975150219E-2</v>
      </c>
      <c r="AQ9" s="20">
        <v>0.10140897008957001</v>
      </c>
      <c r="AS9" s="20">
        <v>0.1110279757181012</v>
      </c>
      <c r="AT9" s="20">
        <v>7.5517874127090281E-2</v>
      </c>
    </row>
    <row r="10" spans="2:48" ht="32" customHeight="1" x14ac:dyDescent="0.35">
      <c r="B10" s="22" t="s">
        <v>273</v>
      </c>
      <c r="C10" s="20">
        <v>0.14778187196728321</v>
      </c>
      <c r="D10" s="20">
        <v>0.25097617508379488</v>
      </c>
      <c r="E10" s="20">
        <v>0.18067017715746661</v>
      </c>
      <c r="F10" s="20">
        <v>0.14151706474733969</v>
      </c>
      <c r="G10" s="20">
        <v>0.1539611856697316</v>
      </c>
      <c r="H10" s="20">
        <v>0.12627550328098161</v>
      </c>
      <c r="I10" s="20">
        <v>5.9474218569416329E-2</v>
      </c>
      <c r="K10" s="20">
        <v>0.1748459636290961</v>
      </c>
      <c r="L10" s="20">
        <v>0.12297715364575031</v>
      </c>
      <c r="N10" s="20">
        <v>0.14629342232351589</v>
      </c>
      <c r="O10" s="20">
        <v>8.8810943883464874E-2</v>
      </c>
      <c r="P10" s="20">
        <v>5.5765897610576001E-2</v>
      </c>
      <c r="Q10" s="20">
        <v>0.27960180869050671</v>
      </c>
      <c r="R10" s="20">
        <v>0.13794943348059849</v>
      </c>
      <c r="S10" s="20">
        <v>9.296806953274854E-2</v>
      </c>
      <c r="T10" s="20">
        <v>0.1008778891630734</v>
      </c>
      <c r="U10" s="20">
        <v>0.2428912214869369</v>
      </c>
      <c r="V10" s="20">
        <v>0.18125511144521819</v>
      </c>
      <c r="W10" s="20">
        <v>0.1015032965840047</v>
      </c>
      <c r="X10" s="20">
        <v>0.1842442110237153</v>
      </c>
      <c r="Y10" s="20">
        <v>0.13102875781910331</v>
      </c>
      <c r="AA10" s="20">
        <v>0.15646940867926851</v>
      </c>
      <c r="AB10" s="20">
        <v>0.1248630562696275</v>
      </c>
      <c r="AC10" s="20">
        <v>0.19929788359692971</v>
      </c>
      <c r="AD10" s="20">
        <v>0.11909193129186969</v>
      </c>
      <c r="AF10" s="20">
        <v>0.1314671255908291</v>
      </c>
      <c r="AG10" s="20">
        <v>0.21314547098836509</v>
      </c>
      <c r="AI10" s="20">
        <v>0.14487094532637451</v>
      </c>
      <c r="AJ10" s="20">
        <v>0.17408713385096461</v>
      </c>
      <c r="AK10" s="20">
        <v>0.12438625075847259</v>
      </c>
      <c r="AL10" s="20">
        <v>0.16733901082460709</v>
      </c>
      <c r="AM10" s="20">
        <v>0.15056405915116419</v>
      </c>
      <c r="AN10" s="20">
        <v>0.25292231151269712</v>
      </c>
      <c r="AO10" s="20">
        <v>0.1109899084909988</v>
      </c>
      <c r="AP10" s="20">
        <v>7.049404670160804E-2</v>
      </c>
      <c r="AQ10" s="20">
        <v>0.14962964372873619</v>
      </c>
      <c r="AS10" s="20">
        <v>0.1470704547656469</v>
      </c>
      <c r="AT10" s="20">
        <v>0.16064735119868889</v>
      </c>
    </row>
    <row r="11" spans="2:48" ht="32" customHeight="1" x14ac:dyDescent="0.35">
      <c r="B11" s="22" t="s">
        <v>274</v>
      </c>
      <c r="C11" s="20">
        <v>0.2320422878507902</v>
      </c>
      <c r="D11" s="20">
        <v>0.19003345306371131</v>
      </c>
      <c r="E11" s="20">
        <v>0.27912712050501071</v>
      </c>
      <c r="F11" s="20">
        <v>0.23737184980375051</v>
      </c>
      <c r="G11" s="20">
        <v>0.20964198223851979</v>
      </c>
      <c r="H11" s="20">
        <v>0.18916582099436219</v>
      </c>
      <c r="I11" s="20">
        <v>0.27055735688813559</v>
      </c>
      <c r="K11" s="20">
        <v>0.25897494817830469</v>
      </c>
      <c r="L11" s="20">
        <v>0.2078856720381651</v>
      </c>
      <c r="N11" s="20">
        <v>0.1711676656943226</v>
      </c>
      <c r="O11" s="20">
        <v>0.31604774942213371</v>
      </c>
      <c r="P11" s="20">
        <v>0.28611433095532851</v>
      </c>
      <c r="Q11" s="20">
        <v>0.20113266940309399</v>
      </c>
      <c r="R11" s="20">
        <v>0.22405989051324349</v>
      </c>
      <c r="S11" s="20">
        <v>0.24394903850922259</v>
      </c>
      <c r="T11" s="20">
        <v>0.23330327821621591</v>
      </c>
      <c r="U11" s="20">
        <v>0.1904216773443837</v>
      </c>
      <c r="V11" s="20">
        <v>0.2448514020948698</v>
      </c>
      <c r="W11" s="20">
        <v>0.29695226996274848</v>
      </c>
      <c r="X11" s="20">
        <v>0.2164054801754515</v>
      </c>
      <c r="Y11" s="20">
        <v>0.18603051243707239</v>
      </c>
      <c r="AA11" s="20">
        <v>0.27521480565401152</v>
      </c>
      <c r="AB11" s="20">
        <v>0.21171264985279831</v>
      </c>
      <c r="AC11" s="20">
        <v>0.2197756660884308</v>
      </c>
      <c r="AD11" s="20">
        <v>0.2209130301571324</v>
      </c>
      <c r="AF11" s="20">
        <v>0.23518532800017239</v>
      </c>
      <c r="AG11" s="20">
        <v>0.22448481497350301</v>
      </c>
      <c r="AI11" s="20">
        <v>0.28177897549959641</v>
      </c>
      <c r="AJ11" s="20">
        <v>0.19762885181509879</v>
      </c>
      <c r="AK11" s="20">
        <v>0.31715652274299511</v>
      </c>
      <c r="AL11" s="20">
        <v>0.2479987085130953</v>
      </c>
      <c r="AM11" s="20">
        <v>0.25024226070733419</v>
      </c>
      <c r="AN11" s="20">
        <v>8.591246011671741E-2</v>
      </c>
      <c r="AO11" s="20">
        <v>0.22379150245876489</v>
      </c>
      <c r="AP11" s="20">
        <v>0.1186950452354725</v>
      </c>
      <c r="AQ11" s="20">
        <v>0.27195862882583421</v>
      </c>
      <c r="AS11" s="20">
        <v>0.23357070523666451</v>
      </c>
      <c r="AT11" s="20">
        <v>0.20440193548138191</v>
      </c>
    </row>
    <row r="12" spans="2:48" ht="32" customHeight="1" x14ac:dyDescent="0.35">
      <c r="B12" s="22" t="s">
        <v>275</v>
      </c>
      <c r="C12" s="20">
        <v>0.1690506001866168</v>
      </c>
      <c r="D12" s="20">
        <v>0.17906328262821661</v>
      </c>
      <c r="E12" s="20">
        <v>0.1180573507312295</v>
      </c>
      <c r="F12" s="20">
        <v>0.191818933426776</v>
      </c>
      <c r="G12" s="20">
        <v>0.20432018369891669</v>
      </c>
      <c r="H12" s="20">
        <v>0.14868780099242779</v>
      </c>
      <c r="I12" s="20">
        <v>0.169881694869564</v>
      </c>
      <c r="K12" s="20">
        <v>0.1618769402398228</v>
      </c>
      <c r="L12" s="20">
        <v>0.1769182716927388</v>
      </c>
      <c r="N12" s="20">
        <v>0.16124115659739841</v>
      </c>
      <c r="O12" s="20">
        <v>0.19142255027046731</v>
      </c>
      <c r="P12" s="20">
        <v>0.16412757951871851</v>
      </c>
      <c r="Q12" s="20">
        <v>0.1505834216562133</v>
      </c>
      <c r="R12" s="20">
        <v>0.20294170274433829</v>
      </c>
      <c r="S12" s="20">
        <v>0.1754183479276398</v>
      </c>
      <c r="T12" s="20">
        <v>0.25329500597647309</v>
      </c>
      <c r="U12" s="20">
        <v>0.12610198953777271</v>
      </c>
      <c r="V12" s="20">
        <v>0.14189353877303529</v>
      </c>
      <c r="W12" s="20">
        <v>0.19620038403831469</v>
      </c>
      <c r="X12" s="20">
        <v>0.13101721350670589</v>
      </c>
      <c r="Y12" s="20">
        <v>0.15797986276400069</v>
      </c>
      <c r="AA12" s="20">
        <v>0.15740884806003569</v>
      </c>
      <c r="AB12" s="20">
        <v>0.18925746461118631</v>
      </c>
      <c r="AC12" s="20">
        <v>0.16978775879588259</v>
      </c>
      <c r="AD12" s="20">
        <v>0.15941812449194939</v>
      </c>
      <c r="AF12" s="20">
        <v>0.1688603896716829</v>
      </c>
      <c r="AG12" s="20">
        <v>0.16886809519730581</v>
      </c>
      <c r="AI12" s="20">
        <v>0.13616651460343249</v>
      </c>
      <c r="AJ12" s="20">
        <v>0.17627985436204799</v>
      </c>
      <c r="AK12" s="20">
        <v>0.16706238366047779</v>
      </c>
      <c r="AL12" s="20">
        <v>0.2035922060696943</v>
      </c>
      <c r="AM12" s="20">
        <v>0.17663166019913129</v>
      </c>
      <c r="AN12" s="20">
        <v>0.25948800501280778</v>
      </c>
      <c r="AO12" s="20">
        <v>0.1418262963044537</v>
      </c>
      <c r="AP12" s="20">
        <v>0.20470591104321731</v>
      </c>
      <c r="AQ12" s="20">
        <v>0.1110195613302639</v>
      </c>
      <c r="AS12" s="20">
        <v>0.1731277737333965</v>
      </c>
      <c r="AT12" s="20">
        <v>9.5317787052099867E-2</v>
      </c>
    </row>
    <row r="13" spans="2:48" ht="32" customHeight="1" x14ac:dyDescent="0.35">
      <c r="B13" s="22" t="s">
        <v>276</v>
      </c>
      <c r="C13" s="20">
        <v>0.1288636655144017</v>
      </c>
      <c r="D13" s="20">
        <v>0.1159929755243672</v>
      </c>
      <c r="E13" s="20">
        <v>7.6021810060518058E-2</v>
      </c>
      <c r="F13" s="20">
        <v>0.1428213626236749</v>
      </c>
      <c r="G13" s="20">
        <v>0.13859421958458509</v>
      </c>
      <c r="H13" s="20">
        <v>0.17551634693349191</v>
      </c>
      <c r="I13" s="20">
        <v>0.1278625628511624</v>
      </c>
      <c r="K13" s="20">
        <v>9.7585728049550305E-2</v>
      </c>
      <c r="L13" s="20">
        <v>0.15729231065020749</v>
      </c>
      <c r="N13" s="20">
        <v>0.20089669392736181</v>
      </c>
      <c r="O13" s="20">
        <v>9.4115504456654037E-2</v>
      </c>
      <c r="P13" s="20">
        <v>0.13520807545031061</v>
      </c>
      <c r="Q13" s="20">
        <v>6.3672836805194491E-2</v>
      </c>
      <c r="R13" s="20">
        <v>0.1046183342559879</v>
      </c>
      <c r="S13" s="20">
        <v>0.13653410356726911</v>
      </c>
      <c r="T13" s="20">
        <v>7.5816053713098408E-2</v>
      </c>
      <c r="U13" s="20">
        <v>0.1035214271188902</v>
      </c>
      <c r="V13" s="20">
        <v>0.1415609102774627</v>
      </c>
      <c r="W13" s="20">
        <v>0.12630272004402249</v>
      </c>
      <c r="X13" s="20">
        <v>0.16348042410266661</v>
      </c>
      <c r="Y13" s="20">
        <v>0.13960706023778799</v>
      </c>
      <c r="AA13" s="20">
        <v>0.12508190442368089</v>
      </c>
      <c r="AB13" s="20">
        <v>0.1561261128537316</v>
      </c>
      <c r="AC13" s="20">
        <v>0.11268536237025339</v>
      </c>
      <c r="AD13" s="20">
        <v>0.11884072039348779</v>
      </c>
      <c r="AF13" s="20">
        <v>0.13612250895694031</v>
      </c>
      <c r="AG13" s="20">
        <v>9.8604205442608048E-2</v>
      </c>
      <c r="AI13" s="20">
        <v>0.12931417230815331</v>
      </c>
      <c r="AJ13" s="20">
        <v>0.1367634053121615</v>
      </c>
      <c r="AK13" s="20">
        <v>6.0345440744683551E-2</v>
      </c>
      <c r="AL13" s="20">
        <v>0.12721155780642809</v>
      </c>
      <c r="AM13" s="20">
        <v>0.12327657357626109</v>
      </c>
      <c r="AN13" s="20">
        <v>0.18288199683715509</v>
      </c>
      <c r="AO13" s="20">
        <v>9.624601492981727E-2</v>
      </c>
      <c r="AP13" s="20">
        <v>0.1570888570587064</v>
      </c>
      <c r="AQ13" s="20">
        <v>0.165969980339396</v>
      </c>
      <c r="AS13" s="20">
        <v>0.13103066710254491</v>
      </c>
      <c r="AT13" s="20">
        <v>8.9674967430415364E-2</v>
      </c>
    </row>
    <row r="14" spans="2:48" ht="60" customHeight="1" x14ac:dyDescent="0.35">
      <c r="B14" s="22" t="s">
        <v>277</v>
      </c>
      <c r="C14" s="20">
        <v>0.14674257864732521</v>
      </c>
      <c r="D14" s="20">
        <v>9.2978521711757384E-2</v>
      </c>
      <c r="E14" s="20">
        <v>8.2122685542389787E-2</v>
      </c>
      <c r="F14" s="20">
        <v>0.1346193816345114</v>
      </c>
      <c r="G14" s="20">
        <v>0.1184224032562277</v>
      </c>
      <c r="H14" s="20">
        <v>0.21505053875193231</v>
      </c>
      <c r="I14" s="20">
        <v>0.22580652750284319</v>
      </c>
      <c r="K14" s="20">
        <v>0.1445412978282255</v>
      </c>
      <c r="L14" s="20">
        <v>0.14974587497727529</v>
      </c>
      <c r="N14" s="20">
        <v>0.1778205671938155</v>
      </c>
      <c r="O14" s="20">
        <v>9.0612515278356662E-2</v>
      </c>
      <c r="P14" s="20">
        <v>0.1445106410584186</v>
      </c>
      <c r="Q14" s="20">
        <v>0.1480813939722101</v>
      </c>
      <c r="R14" s="20">
        <v>0.16954065014082789</v>
      </c>
      <c r="S14" s="20">
        <v>0.14806635318105171</v>
      </c>
      <c r="T14" s="20">
        <v>0.17760742146804301</v>
      </c>
      <c r="U14" s="20">
        <v>0.1415743615104573</v>
      </c>
      <c r="V14" s="20">
        <v>0.1078604610328516</v>
      </c>
      <c r="W14" s="20">
        <v>0.14809692827634879</v>
      </c>
      <c r="X14" s="20">
        <v>0.12709943328975781</v>
      </c>
      <c r="Y14" s="20">
        <v>0.17340421339258499</v>
      </c>
      <c r="AA14" s="20">
        <v>0.1204500952422372</v>
      </c>
      <c r="AB14" s="20">
        <v>0.16363449418352641</v>
      </c>
      <c r="AC14" s="20">
        <v>0.1474658794491816</v>
      </c>
      <c r="AD14" s="20">
        <v>0.15457578712718401</v>
      </c>
      <c r="AF14" s="20">
        <v>0.15880796804756489</v>
      </c>
      <c r="AG14" s="20">
        <v>9.7861173800025375E-2</v>
      </c>
      <c r="AI14" s="20">
        <v>0.1201562451899931</v>
      </c>
      <c r="AJ14" s="20">
        <v>0.1247811183247432</v>
      </c>
      <c r="AK14" s="20">
        <v>0.19169122995388499</v>
      </c>
      <c r="AL14" s="20">
        <v>0.1160644127137114</v>
      </c>
      <c r="AM14" s="20">
        <v>0.1764873720178872</v>
      </c>
      <c r="AN14" s="20">
        <v>8.0657607121417882E-2</v>
      </c>
      <c r="AO14" s="20">
        <v>0.14986936627730571</v>
      </c>
      <c r="AP14" s="20">
        <v>0.21202717521648201</v>
      </c>
      <c r="AQ14" s="20">
        <v>0.13288829337228211</v>
      </c>
      <c r="AS14" s="20">
        <v>0.14585823932491809</v>
      </c>
      <c r="AT14" s="20">
        <v>0.16273523269023341</v>
      </c>
    </row>
    <row r="15" spans="2:48" ht="19" customHeight="1" x14ac:dyDescent="0.35">
      <c r="B15" s="22" t="s">
        <v>197</v>
      </c>
      <c r="C15" s="20">
        <v>6.6351717604653068E-2</v>
      </c>
      <c r="D15" s="20">
        <v>4.4586649620087612E-2</v>
      </c>
      <c r="E15" s="20">
        <v>2.7179694377524561E-2</v>
      </c>
      <c r="F15" s="20">
        <v>5.8135950953026677E-2</v>
      </c>
      <c r="G15" s="20">
        <v>8.8944508618551368E-2</v>
      </c>
      <c r="H15" s="20">
        <v>7.3026251077891915E-2</v>
      </c>
      <c r="I15" s="20">
        <v>9.7747941616088491E-2</v>
      </c>
      <c r="K15" s="20">
        <v>5.731899885770525E-2</v>
      </c>
      <c r="L15" s="20">
        <v>7.3090776362541202E-2</v>
      </c>
      <c r="N15" s="20">
        <v>4.9870500060040762E-2</v>
      </c>
      <c r="O15" s="20">
        <v>3.2032325591574942E-2</v>
      </c>
      <c r="P15" s="20">
        <v>7.1058252045159503E-2</v>
      </c>
      <c r="Q15" s="20">
        <v>6.8834735685826737E-2</v>
      </c>
      <c r="R15" s="20">
        <v>7.7041425460846261E-2</v>
      </c>
      <c r="S15" s="20">
        <v>9.2927678473378614E-2</v>
      </c>
      <c r="T15" s="20">
        <v>6.6290874133035846E-2</v>
      </c>
      <c r="U15" s="20">
        <v>9.1095000377694343E-2</v>
      </c>
      <c r="V15" s="20">
        <v>5.3637712853526157E-2</v>
      </c>
      <c r="W15" s="20">
        <v>4.5954604034182098E-2</v>
      </c>
      <c r="X15" s="20">
        <v>6.2173661973689488E-2</v>
      </c>
      <c r="Y15" s="20">
        <v>8.0265664943933029E-2</v>
      </c>
      <c r="AA15" s="20">
        <v>4.5903156238811783E-2</v>
      </c>
      <c r="AB15" s="20">
        <v>5.3763776782103839E-2</v>
      </c>
      <c r="AC15" s="20">
        <v>6.3861258610231578E-2</v>
      </c>
      <c r="AD15" s="20">
        <v>0.10139237759162301</v>
      </c>
      <c r="AF15" s="20">
        <v>7.2354139246357044E-2</v>
      </c>
      <c r="AG15" s="20">
        <v>3.9918049837918572E-2</v>
      </c>
      <c r="AI15" s="20">
        <v>5.2299484499127219E-2</v>
      </c>
      <c r="AJ15" s="20">
        <v>3.8201971532405093E-2</v>
      </c>
      <c r="AK15" s="20">
        <v>6.3579242410029171E-2</v>
      </c>
      <c r="AL15" s="20">
        <v>4.2093781737946867E-2</v>
      </c>
      <c r="AM15" s="20">
        <v>5.0344811914922287E-2</v>
      </c>
      <c r="AN15" s="20">
        <v>4.598916802461199E-2</v>
      </c>
      <c r="AO15" s="20">
        <v>0.1786084881481273</v>
      </c>
      <c r="AP15" s="20">
        <v>0.14335477876936331</v>
      </c>
      <c r="AQ15" s="20">
        <v>6.7124922313917326E-2</v>
      </c>
      <c r="AS15" s="20">
        <v>5.8314184118727901E-2</v>
      </c>
      <c r="AT15" s="20">
        <v>0.21170485202009051</v>
      </c>
    </row>
    <row r="17" spans="2:2" x14ac:dyDescent="0.35">
      <c r="B17" s="24" t="s">
        <v>19</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1062</v>
      </c>
      <c r="D7" s="14">
        <v>170</v>
      </c>
      <c r="E7" s="14">
        <v>187</v>
      </c>
      <c r="F7" s="14">
        <v>177</v>
      </c>
      <c r="G7" s="14">
        <v>194</v>
      </c>
      <c r="H7" s="14">
        <v>148</v>
      </c>
      <c r="I7" s="14">
        <v>186</v>
      </c>
      <c r="K7" s="14">
        <v>524</v>
      </c>
      <c r="L7" s="14">
        <v>535</v>
      </c>
      <c r="N7" s="14">
        <v>81</v>
      </c>
      <c r="O7" s="14">
        <v>32</v>
      </c>
      <c r="P7" s="14">
        <v>55</v>
      </c>
      <c r="Q7" s="14">
        <v>47</v>
      </c>
      <c r="R7" s="14">
        <v>124</v>
      </c>
      <c r="S7" s="14">
        <v>87</v>
      </c>
      <c r="T7" s="14">
        <v>64</v>
      </c>
      <c r="U7" s="14">
        <v>94</v>
      </c>
      <c r="V7" s="14">
        <v>167</v>
      </c>
      <c r="W7" s="14">
        <v>133</v>
      </c>
      <c r="X7" s="14">
        <v>83</v>
      </c>
      <c r="Y7" s="14">
        <v>95</v>
      </c>
      <c r="AA7" s="14">
        <v>277</v>
      </c>
      <c r="AB7" s="14">
        <v>286</v>
      </c>
      <c r="AC7" s="14">
        <v>236</v>
      </c>
      <c r="AD7" s="14">
        <v>261</v>
      </c>
      <c r="AF7" s="14">
        <v>829</v>
      </c>
      <c r="AG7" s="14">
        <v>229</v>
      </c>
      <c r="AI7" s="14">
        <v>160</v>
      </c>
      <c r="AJ7" s="14">
        <v>250</v>
      </c>
      <c r="AK7" s="14">
        <v>67</v>
      </c>
      <c r="AL7" s="14">
        <v>104</v>
      </c>
      <c r="AM7" s="14">
        <v>215</v>
      </c>
      <c r="AN7" s="14">
        <v>23</v>
      </c>
      <c r="AO7" s="14">
        <v>81</v>
      </c>
      <c r="AP7" s="14">
        <v>84</v>
      </c>
      <c r="AQ7" s="14">
        <v>78</v>
      </c>
      <c r="AS7" s="14">
        <v>1007</v>
      </c>
      <c r="AT7" s="14">
        <v>55</v>
      </c>
    </row>
    <row r="8" spans="2:48" x14ac:dyDescent="0.35">
      <c r="B8" s="7" t="s">
        <v>68</v>
      </c>
      <c r="C8" s="16">
        <v>1065</v>
      </c>
      <c r="D8" s="16">
        <v>154</v>
      </c>
      <c r="E8" s="16">
        <v>179</v>
      </c>
      <c r="F8" s="16">
        <v>178</v>
      </c>
      <c r="G8" s="16">
        <v>187</v>
      </c>
      <c r="H8" s="16">
        <v>158</v>
      </c>
      <c r="I8" s="16">
        <v>209</v>
      </c>
      <c r="K8" s="16">
        <v>518</v>
      </c>
      <c r="L8" s="16">
        <v>545</v>
      </c>
      <c r="N8" s="16">
        <v>85</v>
      </c>
      <c r="O8" s="16">
        <v>30</v>
      </c>
      <c r="P8" s="16">
        <v>55</v>
      </c>
      <c r="Q8" s="16">
        <v>46</v>
      </c>
      <c r="R8" s="16">
        <v>127</v>
      </c>
      <c r="S8" s="16">
        <v>85</v>
      </c>
      <c r="T8" s="16">
        <v>66</v>
      </c>
      <c r="U8" s="16">
        <v>92</v>
      </c>
      <c r="V8" s="16">
        <v>166</v>
      </c>
      <c r="W8" s="16">
        <v>131</v>
      </c>
      <c r="X8" s="16">
        <v>88</v>
      </c>
      <c r="Y8" s="16">
        <v>95</v>
      </c>
      <c r="AA8" s="16">
        <v>266</v>
      </c>
      <c r="AB8" s="16">
        <v>284</v>
      </c>
      <c r="AC8" s="16">
        <v>238</v>
      </c>
      <c r="AD8" s="16">
        <v>276</v>
      </c>
      <c r="AF8" s="16">
        <v>842</v>
      </c>
      <c r="AG8" s="16">
        <v>220</v>
      </c>
      <c r="AI8" s="16">
        <v>163</v>
      </c>
      <c r="AJ8" s="16">
        <v>246</v>
      </c>
      <c r="AK8" s="16">
        <v>67</v>
      </c>
      <c r="AL8" s="16">
        <v>100</v>
      </c>
      <c r="AM8" s="16">
        <v>221</v>
      </c>
      <c r="AN8" s="16">
        <v>24</v>
      </c>
      <c r="AO8" s="16">
        <v>81</v>
      </c>
      <c r="AP8" s="16">
        <v>87</v>
      </c>
      <c r="AQ8" s="16">
        <v>77</v>
      </c>
      <c r="AS8" s="16">
        <v>1010</v>
      </c>
      <c r="AT8" s="16">
        <v>56</v>
      </c>
    </row>
    <row r="9" spans="2:48" ht="32" customHeight="1" x14ac:dyDescent="0.35">
      <c r="B9" s="22" t="s">
        <v>272</v>
      </c>
      <c r="C9" s="20">
        <v>6.8072100941953637E-2</v>
      </c>
      <c r="D9" s="20">
        <v>8.4551708801347131E-2</v>
      </c>
      <c r="E9" s="20">
        <v>0.13098258453900199</v>
      </c>
      <c r="F9" s="20">
        <v>8.2933587225230324E-2</v>
      </c>
      <c r="G9" s="20">
        <v>2.533585976149905E-2</v>
      </c>
      <c r="H9" s="20">
        <v>4.5985234315168863E-2</v>
      </c>
      <c r="I9" s="20">
        <v>4.4214678464756692E-2</v>
      </c>
      <c r="K9" s="20">
        <v>7.6426692018299339E-2</v>
      </c>
      <c r="L9" s="20">
        <v>6.0554381019152573E-2</v>
      </c>
      <c r="N9" s="20">
        <v>6.0181627644892391E-2</v>
      </c>
      <c r="O9" s="20">
        <v>6.2732509068235173E-2</v>
      </c>
      <c r="P9" s="20">
        <v>5.5888949722855671E-2</v>
      </c>
      <c r="Q9" s="20">
        <v>6.1418692000861287E-2</v>
      </c>
      <c r="R9" s="20">
        <v>6.850359042952725E-2</v>
      </c>
      <c r="S9" s="20">
        <v>3.2231233716565409E-2</v>
      </c>
      <c r="T9" s="20">
        <v>3.0723417846786269E-2</v>
      </c>
      <c r="U9" s="20">
        <v>7.354794904352123E-2</v>
      </c>
      <c r="V9" s="20">
        <v>0.1222877247556709</v>
      </c>
      <c r="W9" s="20">
        <v>4.6187065262675762E-2</v>
      </c>
      <c r="X9" s="20">
        <v>9.4701019191050867E-2</v>
      </c>
      <c r="Y9" s="20">
        <v>4.9724135054229769E-2</v>
      </c>
      <c r="AA9" s="20">
        <v>7.1610070108730925E-2</v>
      </c>
      <c r="AB9" s="20">
        <v>6.8114164006246689E-2</v>
      </c>
      <c r="AC9" s="20">
        <v>4.9334821637633718E-2</v>
      </c>
      <c r="AD9" s="20">
        <v>7.9383977824018792E-2</v>
      </c>
      <c r="AF9" s="20">
        <v>5.4496434675102991E-2</v>
      </c>
      <c r="AG9" s="20">
        <v>0.12140080649137509</v>
      </c>
      <c r="AI9" s="20">
        <v>9.2908111156375248E-2</v>
      </c>
      <c r="AJ9" s="20">
        <v>7.1839151499933987E-2</v>
      </c>
      <c r="AK9" s="20">
        <v>1.973925194952425E-2</v>
      </c>
      <c r="AL9" s="20">
        <v>8.175110251376469E-2</v>
      </c>
      <c r="AM9" s="20">
        <v>5.7851654226505532E-2</v>
      </c>
      <c r="AN9" s="20">
        <v>8.9700566092588752E-2</v>
      </c>
      <c r="AO9" s="20">
        <v>6.5709907438817938E-2</v>
      </c>
      <c r="AP9" s="20">
        <v>4.5340044637437453E-2</v>
      </c>
      <c r="AQ9" s="20">
        <v>7.8125712775054174E-2</v>
      </c>
      <c r="AS9" s="20">
        <v>6.5823391464812669E-2</v>
      </c>
      <c r="AT9" s="20">
        <v>0.1087384286735283</v>
      </c>
    </row>
    <row r="10" spans="2:48" ht="32" customHeight="1" x14ac:dyDescent="0.35">
      <c r="B10" s="22" t="s">
        <v>273</v>
      </c>
      <c r="C10" s="20">
        <v>9.6516909242535157E-2</v>
      </c>
      <c r="D10" s="20">
        <v>0.15155166069961551</v>
      </c>
      <c r="E10" s="20">
        <v>0.17809821754678409</v>
      </c>
      <c r="F10" s="20">
        <v>8.6155205472387655E-2</v>
      </c>
      <c r="G10" s="20">
        <v>9.2476148125416546E-2</v>
      </c>
      <c r="H10" s="20">
        <v>4.6809562136148973E-2</v>
      </c>
      <c r="I10" s="20">
        <v>3.5941636601937631E-2</v>
      </c>
      <c r="K10" s="20">
        <v>0.1110002842947352</v>
      </c>
      <c r="L10" s="20">
        <v>8.3350873912765855E-2</v>
      </c>
      <c r="N10" s="20">
        <v>7.8557908609552141E-2</v>
      </c>
      <c r="O10" s="20">
        <v>5.5587827208648639E-2</v>
      </c>
      <c r="P10" s="20">
        <v>5.177841069944529E-2</v>
      </c>
      <c r="Q10" s="20">
        <v>4.0276118234749962E-2</v>
      </c>
      <c r="R10" s="20">
        <v>9.7830385369040901E-2</v>
      </c>
      <c r="S10" s="20">
        <v>0.1004350412621362</v>
      </c>
      <c r="T10" s="20">
        <v>7.5331473966391282E-2</v>
      </c>
      <c r="U10" s="20">
        <v>0.12537868760732609</v>
      </c>
      <c r="V10" s="20">
        <v>0.1496143146146432</v>
      </c>
      <c r="W10" s="20">
        <v>8.4043738116001077E-2</v>
      </c>
      <c r="X10" s="20">
        <v>9.3648065916973958E-2</v>
      </c>
      <c r="Y10" s="20">
        <v>8.6863249824916278E-2</v>
      </c>
      <c r="AA10" s="20">
        <v>0.1151447535472457</v>
      </c>
      <c r="AB10" s="20">
        <v>7.4937486714032733E-2</v>
      </c>
      <c r="AC10" s="20">
        <v>0.1115799427300728</v>
      </c>
      <c r="AD10" s="20">
        <v>8.6292426953528692E-2</v>
      </c>
      <c r="AF10" s="20">
        <v>8.3967306157893856E-2</v>
      </c>
      <c r="AG10" s="20">
        <v>0.14646415364446291</v>
      </c>
      <c r="AI10" s="20">
        <v>0.1277414411043952</v>
      </c>
      <c r="AJ10" s="20">
        <v>0.1481788733267129</v>
      </c>
      <c r="AK10" s="20">
        <v>6.8370356449376071E-2</v>
      </c>
      <c r="AL10" s="20">
        <v>7.4033378994297142E-2</v>
      </c>
      <c r="AM10" s="20">
        <v>8.2728713334975834E-2</v>
      </c>
      <c r="AN10" s="20">
        <v>0.1206620265344633</v>
      </c>
      <c r="AO10" s="20">
        <v>1.018545952284019E-2</v>
      </c>
      <c r="AP10" s="20">
        <v>5.9286303678610229E-2</v>
      </c>
      <c r="AQ10" s="20">
        <v>8.3903750499894209E-2</v>
      </c>
      <c r="AS10" s="20">
        <v>0.10092135110810151</v>
      </c>
      <c r="AT10" s="20">
        <v>1.686567896999858E-2</v>
      </c>
    </row>
    <row r="11" spans="2:48" ht="32" customHeight="1" x14ac:dyDescent="0.35">
      <c r="B11" s="22" t="s">
        <v>274</v>
      </c>
      <c r="C11" s="20">
        <v>0.172183114584672</v>
      </c>
      <c r="D11" s="20">
        <v>0.2061338944047261</v>
      </c>
      <c r="E11" s="20">
        <v>0.1841402754307658</v>
      </c>
      <c r="F11" s="20">
        <v>0.16287658640919811</v>
      </c>
      <c r="G11" s="20">
        <v>0.17543277250747791</v>
      </c>
      <c r="H11" s="20">
        <v>0.12826367057203369</v>
      </c>
      <c r="I11" s="20">
        <v>0.17504485183523941</v>
      </c>
      <c r="K11" s="20">
        <v>0.20729244433270819</v>
      </c>
      <c r="L11" s="20">
        <v>0.1380309382409364</v>
      </c>
      <c r="N11" s="20">
        <v>0.13390277559836061</v>
      </c>
      <c r="O11" s="20">
        <v>0.18715077565539129</v>
      </c>
      <c r="P11" s="20">
        <v>0.12518766675166251</v>
      </c>
      <c r="Q11" s="20">
        <v>0.26381974849312778</v>
      </c>
      <c r="R11" s="20">
        <v>0.1195465276747029</v>
      </c>
      <c r="S11" s="20">
        <v>0.17333978236021219</v>
      </c>
      <c r="T11" s="20">
        <v>0.25612634749174118</v>
      </c>
      <c r="U11" s="20">
        <v>0.1234440226478921</v>
      </c>
      <c r="V11" s="20">
        <v>0.2092604363171951</v>
      </c>
      <c r="W11" s="20">
        <v>0.20439294673811331</v>
      </c>
      <c r="X11" s="20">
        <v>0.1544130379530467</v>
      </c>
      <c r="Y11" s="20">
        <v>0.1495789453625925</v>
      </c>
      <c r="AA11" s="20">
        <v>0.1701184493720625</v>
      </c>
      <c r="AB11" s="20">
        <v>0.16916156655599671</v>
      </c>
      <c r="AC11" s="20">
        <v>0.16719766385743681</v>
      </c>
      <c r="AD11" s="20">
        <v>0.18217771769814209</v>
      </c>
      <c r="AF11" s="20">
        <v>0.16931865257857681</v>
      </c>
      <c r="AG11" s="20">
        <v>0.1864855923256008</v>
      </c>
      <c r="AI11" s="20">
        <v>0.17360006052783489</v>
      </c>
      <c r="AJ11" s="20">
        <v>0.18297735237557711</v>
      </c>
      <c r="AK11" s="20">
        <v>0.2584434069222864</v>
      </c>
      <c r="AL11" s="20">
        <v>0.2076712659307941</v>
      </c>
      <c r="AM11" s="20">
        <v>0.1620875882017451</v>
      </c>
      <c r="AN11" s="20">
        <v>4.3879664564706183E-2</v>
      </c>
      <c r="AO11" s="20">
        <v>0.16585356952274499</v>
      </c>
      <c r="AP11" s="20">
        <v>8.0625759631245394E-2</v>
      </c>
      <c r="AQ11" s="20">
        <v>0.19250115059769141</v>
      </c>
      <c r="AS11" s="20">
        <v>0.17121774683079991</v>
      </c>
      <c r="AT11" s="20">
        <v>0.1896411107640486</v>
      </c>
    </row>
    <row r="12" spans="2:48" ht="32" customHeight="1" x14ac:dyDescent="0.35">
      <c r="B12" s="22" t="s">
        <v>275</v>
      </c>
      <c r="C12" s="20">
        <v>0.15636465096795271</v>
      </c>
      <c r="D12" s="20">
        <v>0.1319816261190806</v>
      </c>
      <c r="E12" s="20">
        <v>0.15361168011059331</v>
      </c>
      <c r="F12" s="20">
        <v>0.1746724460442157</v>
      </c>
      <c r="G12" s="20">
        <v>0.17026158940890421</v>
      </c>
      <c r="H12" s="20">
        <v>0.1610533596039046</v>
      </c>
      <c r="I12" s="20">
        <v>0.14521578648190631</v>
      </c>
      <c r="K12" s="20">
        <v>0.16519209153898301</v>
      </c>
      <c r="L12" s="20">
        <v>0.14894574767667759</v>
      </c>
      <c r="N12" s="20">
        <v>0.16240672356474281</v>
      </c>
      <c r="O12" s="20">
        <v>0.25193453063996218</v>
      </c>
      <c r="P12" s="20">
        <v>0.1471883042705984</v>
      </c>
      <c r="Q12" s="20">
        <v>0.1239131755242774</v>
      </c>
      <c r="R12" s="20">
        <v>0.1936160478614482</v>
      </c>
      <c r="S12" s="20">
        <v>0.12907031098012989</v>
      </c>
      <c r="T12" s="20">
        <v>0.14098398206834981</v>
      </c>
      <c r="U12" s="20">
        <v>0.23350982846429369</v>
      </c>
      <c r="V12" s="20">
        <v>7.8964509560147805E-2</v>
      </c>
      <c r="W12" s="20">
        <v>0.1594404739408791</v>
      </c>
      <c r="X12" s="20">
        <v>0.16489607374281279</v>
      </c>
      <c r="Y12" s="20">
        <v>0.17611820071773501</v>
      </c>
      <c r="AA12" s="20">
        <v>0.18192867958877951</v>
      </c>
      <c r="AB12" s="20">
        <v>0.1199063136691806</v>
      </c>
      <c r="AC12" s="20">
        <v>0.2196904808231897</v>
      </c>
      <c r="AD12" s="20">
        <v>0.1151948466124962</v>
      </c>
      <c r="AF12" s="20">
        <v>0.15791873942721671</v>
      </c>
      <c r="AG12" s="20">
        <v>0.15343240711949141</v>
      </c>
      <c r="AI12" s="20">
        <v>0.1665408983852352</v>
      </c>
      <c r="AJ12" s="20">
        <v>0.14015419548090899</v>
      </c>
      <c r="AK12" s="20">
        <v>0.1230978257806238</v>
      </c>
      <c r="AL12" s="20">
        <v>0.18029776270660561</v>
      </c>
      <c r="AM12" s="20">
        <v>0.1731336664102161</v>
      </c>
      <c r="AN12" s="20">
        <v>0.17427348386596969</v>
      </c>
      <c r="AO12" s="20">
        <v>0.1485890707107444</v>
      </c>
      <c r="AP12" s="20">
        <v>0.14255032042044491</v>
      </c>
      <c r="AQ12" s="20">
        <v>0.15444107129674961</v>
      </c>
      <c r="AS12" s="20">
        <v>0.15914063490162461</v>
      </c>
      <c r="AT12" s="20">
        <v>0.106162935907893</v>
      </c>
    </row>
    <row r="13" spans="2:48" ht="32" customHeight="1" x14ac:dyDescent="0.35">
      <c r="B13" s="22" t="s">
        <v>276</v>
      </c>
      <c r="C13" s="20">
        <v>0.1773109236146152</v>
      </c>
      <c r="D13" s="20">
        <v>0.18191632268153179</v>
      </c>
      <c r="E13" s="20">
        <v>0.12512742100814039</v>
      </c>
      <c r="F13" s="20">
        <v>0.19702952408360769</v>
      </c>
      <c r="G13" s="20">
        <v>0.1711218257542888</v>
      </c>
      <c r="H13" s="20">
        <v>0.22857285445453321</v>
      </c>
      <c r="I13" s="20">
        <v>0.1686839659512504</v>
      </c>
      <c r="K13" s="20">
        <v>0.14977765574113591</v>
      </c>
      <c r="L13" s="20">
        <v>0.2045801138639273</v>
      </c>
      <c r="N13" s="20">
        <v>0.18974703638351911</v>
      </c>
      <c r="O13" s="20">
        <v>0.19118470090442991</v>
      </c>
      <c r="P13" s="20">
        <v>0.25222414183981462</v>
      </c>
      <c r="Q13" s="20">
        <v>0.12577079408273401</v>
      </c>
      <c r="R13" s="20">
        <v>0.2181953726558849</v>
      </c>
      <c r="S13" s="20">
        <v>0.1141984133553061</v>
      </c>
      <c r="T13" s="20">
        <v>0.19128832511964969</v>
      </c>
      <c r="U13" s="20">
        <v>0.12938692745040839</v>
      </c>
      <c r="V13" s="20">
        <v>0.17986670476897729</v>
      </c>
      <c r="W13" s="20">
        <v>0.16099336665607561</v>
      </c>
      <c r="X13" s="20">
        <v>0.18734875382790031</v>
      </c>
      <c r="Y13" s="20">
        <v>0.19046231161148891</v>
      </c>
      <c r="AA13" s="20">
        <v>0.18232438276197269</v>
      </c>
      <c r="AB13" s="20">
        <v>0.20121872165530361</v>
      </c>
      <c r="AC13" s="20">
        <v>0.16598308867327541</v>
      </c>
      <c r="AD13" s="20">
        <v>0.1582505817402905</v>
      </c>
      <c r="AF13" s="20">
        <v>0.1786893059075686</v>
      </c>
      <c r="AG13" s="20">
        <v>0.1712782387772816</v>
      </c>
      <c r="AI13" s="20">
        <v>0.19543781138265581</v>
      </c>
      <c r="AJ13" s="20">
        <v>0.18667019245057881</v>
      </c>
      <c r="AK13" s="20">
        <v>0.16130085508917971</v>
      </c>
      <c r="AL13" s="20">
        <v>0.18324988681742399</v>
      </c>
      <c r="AM13" s="20">
        <v>0.16458433161494579</v>
      </c>
      <c r="AN13" s="20">
        <v>0.22274157204759079</v>
      </c>
      <c r="AO13" s="20">
        <v>0.1349600293904234</v>
      </c>
      <c r="AP13" s="20">
        <v>0.1852466749231855</v>
      </c>
      <c r="AQ13" s="20">
        <v>0.17319513397862171</v>
      </c>
      <c r="AS13" s="20">
        <v>0.1830464147903951</v>
      </c>
      <c r="AT13" s="20">
        <v>7.3588603667634298E-2</v>
      </c>
    </row>
    <row r="14" spans="2:48" ht="60" customHeight="1" x14ac:dyDescent="0.35">
      <c r="B14" s="22" t="s">
        <v>277</v>
      </c>
      <c r="C14" s="20">
        <v>0.26492211246265629</v>
      </c>
      <c r="D14" s="20">
        <v>0.18221870493832701</v>
      </c>
      <c r="E14" s="20">
        <v>0.20064034524006721</v>
      </c>
      <c r="F14" s="20">
        <v>0.23243640389347381</v>
      </c>
      <c r="G14" s="20">
        <v>0.28717397876026668</v>
      </c>
      <c r="H14" s="20">
        <v>0.32970620848364152</v>
      </c>
      <c r="I14" s="20">
        <v>0.33986870271620118</v>
      </c>
      <c r="K14" s="20">
        <v>0.2350133382167291</v>
      </c>
      <c r="L14" s="20">
        <v>0.29289428407626689</v>
      </c>
      <c r="N14" s="20">
        <v>0.29883264189265629</v>
      </c>
      <c r="O14" s="20">
        <v>0.2184934449239295</v>
      </c>
      <c r="P14" s="20">
        <v>0.31396157486907222</v>
      </c>
      <c r="Q14" s="20">
        <v>0.31852463240917461</v>
      </c>
      <c r="R14" s="20">
        <v>0.2436405142092305</v>
      </c>
      <c r="S14" s="20">
        <v>0.32180767777977037</v>
      </c>
      <c r="T14" s="20">
        <v>0.25547337510368051</v>
      </c>
      <c r="U14" s="20">
        <v>0.2369990894563701</v>
      </c>
      <c r="V14" s="20">
        <v>0.20632542235281201</v>
      </c>
      <c r="W14" s="20">
        <v>0.30086423134271062</v>
      </c>
      <c r="X14" s="20">
        <v>0.2437083231750099</v>
      </c>
      <c r="Y14" s="20">
        <v>0.2790189310568929</v>
      </c>
      <c r="AA14" s="20">
        <v>0.23270897945250821</v>
      </c>
      <c r="AB14" s="20">
        <v>0.30873462159143911</v>
      </c>
      <c r="AC14" s="20">
        <v>0.2098342386574687</v>
      </c>
      <c r="AD14" s="20">
        <v>0.29928335063101702</v>
      </c>
      <c r="AF14" s="20">
        <v>0.28414836184870851</v>
      </c>
      <c r="AG14" s="20">
        <v>0.1859501674526908</v>
      </c>
      <c r="AI14" s="20">
        <v>0.19837557895127761</v>
      </c>
      <c r="AJ14" s="20">
        <v>0.21530389687013349</v>
      </c>
      <c r="AK14" s="20">
        <v>0.32183000655930522</v>
      </c>
      <c r="AL14" s="20">
        <v>0.22184359528206771</v>
      </c>
      <c r="AM14" s="20">
        <v>0.31512965127150072</v>
      </c>
      <c r="AN14" s="20">
        <v>0.25791184335919543</v>
      </c>
      <c r="AO14" s="20">
        <v>0.32179092145918797</v>
      </c>
      <c r="AP14" s="20">
        <v>0.34657813265490373</v>
      </c>
      <c r="AQ14" s="20">
        <v>0.27755058136768729</v>
      </c>
      <c r="AS14" s="20">
        <v>0.26417500341201627</v>
      </c>
      <c r="AT14" s="20">
        <v>0.27843305365510218</v>
      </c>
    </row>
    <row r="15" spans="2:48" ht="19" customHeight="1" x14ac:dyDescent="0.35">
      <c r="B15" s="22" t="s">
        <v>197</v>
      </c>
      <c r="C15" s="20">
        <v>6.4630188185615264E-2</v>
      </c>
      <c r="D15" s="20">
        <v>6.1646082355371688E-2</v>
      </c>
      <c r="E15" s="20">
        <v>2.7399476124647309E-2</v>
      </c>
      <c r="F15" s="20">
        <v>6.3896246871886567E-2</v>
      </c>
      <c r="G15" s="20">
        <v>7.8197825682147004E-2</v>
      </c>
      <c r="H15" s="20">
        <v>5.9609110434569131E-2</v>
      </c>
      <c r="I15" s="20">
        <v>9.1030377948708371E-2</v>
      </c>
      <c r="K15" s="20">
        <v>5.5297493857409299E-2</v>
      </c>
      <c r="L15" s="20">
        <v>7.1643661210273241E-2</v>
      </c>
      <c r="N15" s="20">
        <v>7.6371286306276348E-2</v>
      </c>
      <c r="O15" s="20">
        <v>3.2916211599403451E-2</v>
      </c>
      <c r="P15" s="20">
        <v>5.3770951846551437E-2</v>
      </c>
      <c r="Q15" s="20">
        <v>6.6276839255075173E-2</v>
      </c>
      <c r="R15" s="20">
        <v>5.8667561800165108E-2</v>
      </c>
      <c r="S15" s="20">
        <v>0.1289175405458797</v>
      </c>
      <c r="T15" s="20">
        <v>5.0073078403400972E-2</v>
      </c>
      <c r="U15" s="20">
        <v>7.7733495330188265E-2</v>
      </c>
      <c r="V15" s="20">
        <v>5.3680887630553738E-2</v>
      </c>
      <c r="W15" s="20">
        <v>4.4078177943544398E-2</v>
      </c>
      <c r="X15" s="20">
        <v>6.1284726193205498E-2</v>
      </c>
      <c r="Y15" s="20">
        <v>6.8234226372144421E-2</v>
      </c>
      <c r="AA15" s="20">
        <v>4.6164685168700273E-2</v>
      </c>
      <c r="AB15" s="20">
        <v>5.7927125807800607E-2</v>
      </c>
      <c r="AC15" s="20">
        <v>7.6379763620922816E-2</v>
      </c>
      <c r="AD15" s="20">
        <v>7.9417098540506756E-2</v>
      </c>
      <c r="AF15" s="20">
        <v>7.1461199404932549E-2</v>
      </c>
      <c r="AG15" s="20">
        <v>3.4988634189097263E-2</v>
      </c>
      <c r="AI15" s="20">
        <v>4.5396098492226242E-2</v>
      </c>
      <c r="AJ15" s="20">
        <v>5.4876337996154677E-2</v>
      </c>
      <c r="AK15" s="20">
        <v>4.7218297249704687E-2</v>
      </c>
      <c r="AL15" s="20">
        <v>5.1153007755046657E-2</v>
      </c>
      <c r="AM15" s="20">
        <v>4.4484394940110909E-2</v>
      </c>
      <c r="AN15" s="20">
        <v>9.0830843535485858E-2</v>
      </c>
      <c r="AO15" s="20">
        <v>0.15291104195524099</v>
      </c>
      <c r="AP15" s="20">
        <v>0.14037276405417259</v>
      </c>
      <c r="AQ15" s="20">
        <v>4.0282599484301539E-2</v>
      </c>
      <c r="AS15" s="20">
        <v>5.5675457492249961E-2</v>
      </c>
      <c r="AT15" s="20">
        <v>0.22657018836179521</v>
      </c>
    </row>
    <row r="17" spans="2:2" x14ac:dyDescent="0.35">
      <c r="B17" s="24" t="s">
        <v>19</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1062</v>
      </c>
      <c r="D7" s="14">
        <v>170</v>
      </c>
      <c r="E7" s="14">
        <v>187</v>
      </c>
      <c r="F7" s="14">
        <v>177</v>
      </c>
      <c r="G7" s="14">
        <v>194</v>
      </c>
      <c r="H7" s="14">
        <v>148</v>
      </c>
      <c r="I7" s="14">
        <v>186</v>
      </c>
      <c r="K7" s="14">
        <v>524</v>
      </c>
      <c r="L7" s="14">
        <v>535</v>
      </c>
      <c r="N7" s="14">
        <v>81</v>
      </c>
      <c r="O7" s="14">
        <v>32</v>
      </c>
      <c r="P7" s="14">
        <v>55</v>
      </c>
      <c r="Q7" s="14">
        <v>47</v>
      </c>
      <c r="R7" s="14">
        <v>124</v>
      </c>
      <c r="S7" s="14">
        <v>87</v>
      </c>
      <c r="T7" s="14">
        <v>64</v>
      </c>
      <c r="U7" s="14">
        <v>94</v>
      </c>
      <c r="V7" s="14">
        <v>167</v>
      </c>
      <c r="W7" s="14">
        <v>133</v>
      </c>
      <c r="X7" s="14">
        <v>83</v>
      </c>
      <c r="Y7" s="14">
        <v>95</v>
      </c>
      <c r="AA7" s="14">
        <v>277</v>
      </c>
      <c r="AB7" s="14">
        <v>286</v>
      </c>
      <c r="AC7" s="14">
        <v>236</v>
      </c>
      <c r="AD7" s="14">
        <v>261</v>
      </c>
      <c r="AF7" s="14">
        <v>829</v>
      </c>
      <c r="AG7" s="14">
        <v>229</v>
      </c>
      <c r="AI7" s="14">
        <v>160</v>
      </c>
      <c r="AJ7" s="14">
        <v>250</v>
      </c>
      <c r="AK7" s="14">
        <v>67</v>
      </c>
      <c r="AL7" s="14">
        <v>104</v>
      </c>
      <c r="AM7" s="14">
        <v>215</v>
      </c>
      <c r="AN7" s="14">
        <v>23</v>
      </c>
      <c r="AO7" s="14">
        <v>81</v>
      </c>
      <c r="AP7" s="14">
        <v>84</v>
      </c>
      <c r="AQ7" s="14">
        <v>78</v>
      </c>
      <c r="AS7" s="14">
        <v>1007</v>
      </c>
      <c r="AT7" s="14">
        <v>55</v>
      </c>
    </row>
    <row r="8" spans="2:48" x14ac:dyDescent="0.35">
      <c r="B8" s="7" t="s">
        <v>68</v>
      </c>
      <c r="C8" s="16">
        <v>1065</v>
      </c>
      <c r="D8" s="16">
        <v>154</v>
      </c>
      <c r="E8" s="16">
        <v>179</v>
      </c>
      <c r="F8" s="16">
        <v>178</v>
      </c>
      <c r="G8" s="16">
        <v>187</v>
      </c>
      <c r="H8" s="16">
        <v>158</v>
      </c>
      <c r="I8" s="16">
        <v>209</v>
      </c>
      <c r="K8" s="16">
        <v>518</v>
      </c>
      <c r="L8" s="16">
        <v>545</v>
      </c>
      <c r="N8" s="16">
        <v>85</v>
      </c>
      <c r="O8" s="16">
        <v>30</v>
      </c>
      <c r="P8" s="16">
        <v>55</v>
      </c>
      <c r="Q8" s="16">
        <v>46</v>
      </c>
      <c r="R8" s="16">
        <v>127</v>
      </c>
      <c r="S8" s="16">
        <v>85</v>
      </c>
      <c r="T8" s="16">
        <v>66</v>
      </c>
      <c r="U8" s="16">
        <v>92</v>
      </c>
      <c r="V8" s="16">
        <v>166</v>
      </c>
      <c r="W8" s="16">
        <v>131</v>
      </c>
      <c r="X8" s="16">
        <v>88</v>
      </c>
      <c r="Y8" s="16">
        <v>95</v>
      </c>
      <c r="AA8" s="16">
        <v>266</v>
      </c>
      <c r="AB8" s="16">
        <v>284</v>
      </c>
      <c r="AC8" s="16">
        <v>238</v>
      </c>
      <c r="AD8" s="16">
        <v>276</v>
      </c>
      <c r="AF8" s="16">
        <v>842</v>
      </c>
      <c r="AG8" s="16">
        <v>220</v>
      </c>
      <c r="AI8" s="16">
        <v>163</v>
      </c>
      <c r="AJ8" s="16">
        <v>246</v>
      </c>
      <c r="AK8" s="16">
        <v>67</v>
      </c>
      <c r="AL8" s="16">
        <v>100</v>
      </c>
      <c r="AM8" s="16">
        <v>221</v>
      </c>
      <c r="AN8" s="16">
        <v>24</v>
      </c>
      <c r="AO8" s="16">
        <v>81</v>
      </c>
      <c r="AP8" s="16">
        <v>87</v>
      </c>
      <c r="AQ8" s="16">
        <v>77</v>
      </c>
      <c r="AS8" s="16">
        <v>1010</v>
      </c>
      <c r="AT8" s="16">
        <v>56</v>
      </c>
    </row>
    <row r="9" spans="2:48" ht="32" customHeight="1" x14ac:dyDescent="0.35">
      <c r="B9" s="22" t="s">
        <v>272</v>
      </c>
      <c r="C9" s="20">
        <v>4.3239263483467232E-2</v>
      </c>
      <c r="D9" s="20">
        <v>3.6199644006417349E-2</v>
      </c>
      <c r="E9" s="20">
        <v>0.1105249792776611</v>
      </c>
      <c r="F9" s="20">
        <v>3.1320385126597412E-2</v>
      </c>
      <c r="G9" s="20">
        <v>2.1328054410887691E-2</v>
      </c>
      <c r="H9" s="20">
        <v>1.9535708972212389E-2</v>
      </c>
      <c r="I9" s="20">
        <v>3.8379134363896117E-2</v>
      </c>
      <c r="K9" s="20">
        <v>4.7175027792149209E-2</v>
      </c>
      <c r="L9" s="20">
        <v>3.9767104542102368E-2</v>
      </c>
      <c r="N9" s="20">
        <v>2.2180187467173939E-2</v>
      </c>
      <c r="O9" s="20">
        <v>0</v>
      </c>
      <c r="P9" s="20">
        <v>5.5888949722855671E-2</v>
      </c>
      <c r="Q9" s="20">
        <v>4.5048473128114198E-2</v>
      </c>
      <c r="R9" s="20">
        <v>3.7216676251727941E-2</v>
      </c>
      <c r="S9" s="20">
        <v>4.5464433027617032E-2</v>
      </c>
      <c r="T9" s="20">
        <v>1.401316560166792E-2</v>
      </c>
      <c r="U9" s="20">
        <v>2.168512461394826E-2</v>
      </c>
      <c r="V9" s="20">
        <v>8.0440708948731593E-2</v>
      </c>
      <c r="W9" s="20">
        <v>4.6420969272730248E-2</v>
      </c>
      <c r="X9" s="20">
        <v>4.9266470481260531E-2</v>
      </c>
      <c r="Y9" s="20">
        <v>3.9621674574479571E-2</v>
      </c>
      <c r="AA9" s="20">
        <v>4.8454512825412542E-2</v>
      </c>
      <c r="AB9" s="20">
        <v>4.2021680655902262E-2</v>
      </c>
      <c r="AC9" s="20">
        <v>3.4245077346735743E-2</v>
      </c>
      <c r="AD9" s="20">
        <v>4.57441991478389E-2</v>
      </c>
      <c r="AF9" s="20">
        <v>3.6361596334967529E-2</v>
      </c>
      <c r="AG9" s="20">
        <v>7.0425669150040768E-2</v>
      </c>
      <c r="AI9" s="20">
        <v>6.103361452642124E-2</v>
      </c>
      <c r="AJ9" s="20">
        <v>3.3882610752738893E-2</v>
      </c>
      <c r="AK9" s="20">
        <v>6.7341535051800711E-3</v>
      </c>
      <c r="AL9" s="20">
        <v>5.1046028165263109E-2</v>
      </c>
      <c r="AM9" s="20">
        <v>3.5443354297462523E-2</v>
      </c>
      <c r="AN9" s="20">
        <v>0</v>
      </c>
      <c r="AO9" s="20">
        <v>5.0932185858388712E-2</v>
      </c>
      <c r="AP9" s="20">
        <v>7.0807118626753929E-2</v>
      </c>
      <c r="AQ9" s="20">
        <v>5.368612854818474E-2</v>
      </c>
      <c r="AS9" s="20">
        <v>4.2732914299227161E-2</v>
      </c>
      <c r="AT9" s="20">
        <v>5.2396231994624939E-2</v>
      </c>
    </row>
    <row r="10" spans="2:48" ht="32" customHeight="1" x14ac:dyDescent="0.35">
      <c r="B10" s="22" t="s">
        <v>273</v>
      </c>
      <c r="C10" s="20">
        <v>7.4382139963805841E-2</v>
      </c>
      <c r="D10" s="20">
        <v>8.6955454297238138E-2</v>
      </c>
      <c r="E10" s="20">
        <v>0.13275704633615421</v>
      </c>
      <c r="F10" s="20">
        <v>7.8721202430296969E-2</v>
      </c>
      <c r="G10" s="20">
        <v>7.0446121869025519E-2</v>
      </c>
      <c r="H10" s="20">
        <v>4.6762258153231602E-2</v>
      </c>
      <c r="I10" s="20">
        <v>3.576971306462038E-2</v>
      </c>
      <c r="K10" s="20">
        <v>8.768253661474891E-2</v>
      </c>
      <c r="L10" s="20">
        <v>6.2202995359258093E-2</v>
      </c>
      <c r="N10" s="20">
        <v>4.8658509959275863E-2</v>
      </c>
      <c r="O10" s="20">
        <v>0.15690358756730249</v>
      </c>
      <c r="P10" s="20">
        <v>3.2261716903510089E-2</v>
      </c>
      <c r="Q10" s="20">
        <v>5.9790228423903843E-2</v>
      </c>
      <c r="R10" s="20">
        <v>0.1077821693705171</v>
      </c>
      <c r="S10" s="20">
        <v>3.2866814452912368E-2</v>
      </c>
      <c r="T10" s="20">
        <v>0.12338034991136081</v>
      </c>
      <c r="U10" s="20">
        <v>6.0909651705955782E-2</v>
      </c>
      <c r="V10" s="20">
        <v>0.1283604541934448</v>
      </c>
      <c r="W10" s="20">
        <v>5.134892310212405E-2</v>
      </c>
      <c r="X10" s="20">
        <v>1.1447004784379841E-2</v>
      </c>
      <c r="Y10" s="20">
        <v>6.9284543204589807E-2</v>
      </c>
      <c r="AA10" s="20">
        <v>0.10335481312967069</v>
      </c>
      <c r="AB10" s="20">
        <v>5.6496193868512429E-2</v>
      </c>
      <c r="AC10" s="20">
        <v>6.5074585970000348E-2</v>
      </c>
      <c r="AD10" s="20">
        <v>7.1324406708252464E-2</v>
      </c>
      <c r="AF10" s="20">
        <v>5.4682464781111662E-2</v>
      </c>
      <c r="AG10" s="20">
        <v>0.15129600516680081</v>
      </c>
      <c r="AI10" s="20">
        <v>0.1076078840699659</v>
      </c>
      <c r="AJ10" s="20">
        <v>0.1147662967850505</v>
      </c>
      <c r="AK10" s="20">
        <v>2.9330732825186698E-2</v>
      </c>
      <c r="AL10" s="20">
        <v>5.9285646804785319E-2</v>
      </c>
      <c r="AM10" s="20">
        <v>7.7383526546796158E-2</v>
      </c>
      <c r="AN10" s="20">
        <v>8.5091563127335262E-2</v>
      </c>
      <c r="AO10" s="20">
        <v>2.2620872673668149E-2</v>
      </c>
      <c r="AP10" s="20">
        <v>0</v>
      </c>
      <c r="AQ10" s="20">
        <v>6.0028344427241899E-2</v>
      </c>
      <c r="AS10" s="20">
        <v>7.8495219073645553E-2</v>
      </c>
      <c r="AT10" s="20">
        <v>0</v>
      </c>
    </row>
    <row r="11" spans="2:48" ht="32" customHeight="1" x14ac:dyDescent="0.35">
      <c r="B11" s="22" t="s">
        <v>274</v>
      </c>
      <c r="C11" s="20">
        <v>0.14030310444427729</v>
      </c>
      <c r="D11" s="20">
        <v>0.13477824485413609</v>
      </c>
      <c r="E11" s="20">
        <v>0.18817991545551929</v>
      </c>
      <c r="F11" s="20">
        <v>0.15094215605249151</v>
      </c>
      <c r="G11" s="20">
        <v>0.11212833409988721</v>
      </c>
      <c r="H11" s="20">
        <v>9.3882988079942831E-2</v>
      </c>
      <c r="I11" s="20">
        <v>0.15452754971286431</v>
      </c>
      <c r="K11" s="20">
        <v>0.1739355685846575</v>
      </c>
      <c r="L11" s="20">
        <v>0.1069513911106995</v>
      </c>
      <c r="N11" s="20">
        <v>0.1091438568661149</v>
      </c>
      <c r="O11" s="20">
        <v>0.15617009399092421</v>
      </c>
      <c r="P11" s="20">
        <v>0.123087132898096</v>
      </c>
      <c r="Q11" s="20">
        <v>0.11412423017895081</v>
      </c>
      <c r="R11" s="20">
        <v>7.9154217564766774E-2</v>
      </c>
      <c r="S11" s="20">
        <v>0.17513886319896321</v>
      </c>
      <c r="T11" s="20">
        <v>0.19800740347525869</v>
      </c>
      <c r="U11" s="20">
        <v>0.16653459804399789</v>
      </c>
      <c r="V11" s="20">
        <v>0.15442478362297321</v>
      </c>
      <c r="W11" s="20">
        <v>0.13114310073961291</v>
      </c>
      <c r="X11" s="20">
        <v>0.1327174461768714</v>
      </c>
      <c r="Y11" s="20">
        <v>0.16574648664989541</v>
      </c>
      <c r="AA11" s="20">
        <v>0.13904058818093121</v>
      </c>
      <c r="AB11" s="20">
        <v>0.1395584917329129</v>
      </c>
      <c r="AC11" s="20">
        <v>0.14927907106174099</v>
      </c>
      <c r="AD11" s="20">
        <v>0.13503183214166581</v>
      </c>
      <c r="AF11" s="20">
        <v>0.13590213943377721</v>
      </c>
      <c r="AG11" s="20">
        <v>0.15569787043990449</v>
      </c>
      <c r="AI11" s="20">
        <v>0.15111380624020801</v>
      </c>
      <c r="AJ11" s="20">
        <v>0.16667017134327861</v>
      </c>
      <c r="AK11" s="20">
        <v>0.20869116566370211</v>
      </c>
      <c r="AL11" s="20">
        <v>0.12605380335399841</v>
      </c>
      <c r="AM11" s="20">
        <v>0.1212717498151758</v>
      </c>
      <c r="AN11" s="20">
        <v>4.3879664564706183E-2</v>
      </c>
      <c r="AO11" s="20">
        <v>0.13667254593894429</v>
      </c>
      <c r="AP11" s="20">
        <v>5.6979357546493282E-2</v>
      </c>
      <c r="AQ11" s="20">
        <v>0.17463944239462359</v>
      </c>
      <c r="AS11" s="20">
        <v>0.13876756209965749</v>
      </c>
      <c r="AT11" s="20">
        <v>0.1680723066764</v>
      </c>
    </row>
    <row r="12" spans="2:48" ht="32" customHeight="1" x14ac:dyDescent="0.35">
      <c r="B12" s="22" t="s">
        <v>275</v>
      </c>
      <c r="C12" s="20">
        <v>0.1404724186154381</v>
      </c>
      <c r="D12" s="20">
        <v>0.2064597198727795</v>
      </c>
      <c r="E12" s="20">
        <v>0.1467304782310348</v>
      </c>
      <c r="F12" s="20">
        <v>0.1239325874159815</v>
      </c>
      <c r="G12" s="20">
        <v>0.1711882531611989</v>
      </c>
      <c r="H12" s="20">
        <v>0.10191179016140151</v>
      </c>
      <c r="I12" s="20">
        <v>0.1021451294938337</v>
      </c>
      <c r="K12" s="20">
        <v>0.14512561654483819</v>
      </c>
      <c r="L12" s="20">
        <v>0.1329707914023564</v>
      </c>
      <c r="N12" s="20">
        <v>0.13567857744318049</v>
      </c>
      <c r="O12" s="20">
        <v>0.207213831710645</v>
      </c>
      <c r="P12" s="20">
        <v>0.16154778911327261</v>
      </c>
      <c r="Q12" s="20">
        <v>0.14595046220679209</v>
      </c>
      <c r="R12" s="20">
        <v>0.15364434268490099</v>
      </c>
      <c r="S12" s="20">
        <v>0.1090271158027364</v>
      </c>
      <c r="T12" s="20">
        <v>0.10406943752867689</v>
      </c>
      <c r="U12" s="20">
        <v>0.1354121174269049</v>
      </c>
      <c r="V12" s="20">
        <v>0.14865701586743341</v>
      </c>
      <c r="W12" s="20">
        <v>0.1303497856594639</v>
      </c>
      <c r="X12" s="20">
        <v>0.19089867082391629</v>
      </c>
      <c r="Y12" s="20">
        <v>0.1027778916008365</v>
      </c>
      <c r="AA12" s="20">
        <v>0.177832694362385</v>
      </c>
      <c r="AB12" s="20">
        <v>0.13141316294526001</v>
      </c>
      <c r="AC12" s="20">
        <v>0.13408180403060371</v>
      </c>
      <c r="AD12" s="20">
        <v>0.1197911868696408</v>
      </c>
      <c r="AF12" s="20">
        <v>0.1371391755665716</v>
      </c>
      <c r="AG12" s="20">
        <v>0.1559580970907373</v>
      </c>
      <c r="AI12" s="20">
        <v>0.16098652211532671</v>
      </c>
      <c r="AJ12" s="20">
        <v>0.1418963318321729</v>
      </c>
      <c r="AK12" s="20">
        <v>9.5911044785550695E-2</v>
      </c>
      <c r="AL12" s="20">
        <v>0.19586474685728331</v>
      </c>
      <c r="AM12" s="20">
        <v>0.12844884545528301</v>
      </c>
      <c r="AN12" s="20">
        <v>0.1265273500391231</v>
      </c>
      <c r="AO12" s="20">
        <v>7.5200193258218834E-2</v>
      </c>
      <c r="AP12" s="20">
        <v>0.1577566682935225</v>
      </c>
      <c r="AQ12" s="20">
        <v>0.14734555806279159</v>
      </c>
      <c r="AS12" s="20">
        <v>0.1472328349709274</v>
      </c>
      <c r="AT12" s="20">
        <v>1.82150483731221E-2</v>
      </c>
    </row>
    <row r="13" spans="2:48" ht="32" customHeight="1" x14ac:dyDescent="0.35">
      <c r="B13" s="22" t="s">
        <v>276</v>
      </c>
      <c r="C13" s="20">
        <v>0.18021929637568679</v>
      </c>
      <c r="D13" s="20">
        <v>0.2173454903840954</v>
      </c>
      <c r="E13" s="20">
        <v>0.10220885823909109</v>
      </c>
      <c r="F13" s="20">
        <v>0.23592711935152219</v>
      </c>
      <c r="G13" s="20">
        <v>0.14357433794569649</v>
      </c>
      <c r="H13" s="20">
        <v>0.23573277811129609</v>
      </c>
      <c r="I13" s="20">
        <v>0.16311283247264741</v>
      </c>
      <c r="K13" s="20">
        <v>0.1717705368858454</v>
      </c>
      <c r="L13" s="20">
        <v>0.18936819947686701</v>
      </c>
      <c r="N13" s="20">
        <v>0.2107827885696657</v>
      </c>
      <c r="O13" s="20">
        <v>0.16337090388812911</v>
      </c>
      <c r="P13" s="20">
        <v>0.130732359460528</v>
      </c>
      <c r="Q13" s="20">
        <v>0.19078877713459549</v>
      </c>
      <c r="R13" s="20">
        <v>0.20762601864396499</v>
      </c>
      <c r="S13" s="20">
        <v>0.12029606029235659</v>
      </c>
      <c r="T13" s="20">
        <v>0.2016634242927135</v>
      </c>
      <c r="U13" s="20">
        <v>0.192652379485315</v>
      </c>
      <c r="V13" s="20">
        <v>0.12682149959755701</v>
      </c>
      <c r="W13" s="20">
        <v>0.235285264124142</v>
      </c>
      <c r="X13" s="20">
        <v>0.23930486326031861</v>
      </c>
      <c r="Y13" s="20">
        <v>0.13477199499012019</v>
      </c>
      <c r="AA13" s="20">
        <v>0.18230530204969661</v>
      </c>
      <c r="AB13" s="20">
        <v>0.167528254891849</v>
      </c>
      <c r="AC13" s="20">
        <v>0.22998932030028049</v>
      </c>
      <c r="AD13" s="20">
        <v>0.14898056662337969</v>
      </c>
      <c r="AF13" s="20">
        <v>0.1869587409814881</v>
      </c>
      <c r="AG13" s="20">
        <v>0.15788118118781799</v>
      </c>
      <c r="AI13" s="20">
        <v>0.16753197757833771</v>
      </c>
      <c r="AJ13" s="20">
        <v>0.1883092571166661</v>
      </c>
      <c r="AK13" s="20">
        <v>0.20146781047844439</v>
      </c>
      <c r="AL13" s="20">
        <v>0.2122206362987879</v>
      </c>
      <c r="AM13" s="20">
        <v>0.16122771184832149</v>
      </c>
      <c r="AN13" s="20">
        <v>0.27179111483318852</v>
      </c>
      <c r="AO13" s="20">
        <v>0.20025443041514701</v>
      </c>
      <c r="AP13" s="20">
        <v>0.1757426403067309</v>
      </c>
      <c r="AQ13" s="20">
        <v>0.1308546741345252</v>
      </c>
      <c r="AS13" s="20">
        <v>0.18097842949576229</v>
      </c>
      <c r="AT13" s="20">
        <v>0.16649090835282049</v>
      </c>
    </row>
    <row r="14" spans="2:48" ht="60" customHeight="1" x14ac:dyDescent="0.35">
      <c r="B14" s="22" t="s">
        <v>277</v>
      </c>
      <c r="C14" s="20">
        <v>0.35053610415816161</v>
      </c>
      <c r="D14" s="20">
        <v>0.25764583576492328</v>
      </c>
      <c r="E14" s="20">
        <v>0.27602082976467879</v>
      </c>
      <c r="F14" s="20">
        <v>0.29837909611532432</v>
      </c>
      <c r="G14" s="20">
        <v>0.3922019655453029</v>
      </c>
      <c r="H14" s="20">
        <v>0.44312417436318491</v>
      </c>
      <c r="I14" s="20">
        <v>0.4201594455917162</v>
      </c>
      <c r="K14" s="20">
        <v>0.31140973336466199</v>
      </c>
      <c r="L14" s="20">
        <v>0.38989922452815551</v>
      </c>
      <c r="N14" s="20">
        <v>0.38520004678215392</v>
      </c>
      <c r="O14" s="20">
        <v>0.2834253712435959</v>
      </c>
      <c r="P14" s="20">
        <v>0.44035504496983369</v>
      </c>
      <c r="Q14" s="20">
        <v>0.37696168171831651</v>
      </c>
      <c r="R14" s="20">
        <v>0.33242960010384243</v>
      </c>
      <c r="S14" s="20">
        <v>0.37954983052376728</v>
      </c>
      <c r="T14" s="20">
        <v>0.2926181509846334</v>
      </c>
      <c r="U14" s="20">
        <v>0.33171112834618383</v>
      </c>
      <c r="V14" s="20">
        <v>0.30223285468211752</v>
      </c>
      <c r="W14" s="20">
        <v>0.36116372729757201</v>
      </c>
      <c r="X14" s="20">
        <v>0.32876263479405748</v>
      </c>
      <c r="Y14" s="20">
        <v>0.42288825637206318</v>
      </c>
      <c r="AA14" s="20">
        <v>0.30058533449833658</v>
      </c>
      <c r="AB14" s="20">
        <v>0.39730866185411678</v>
      </c>
      <c r="AC14" s="20">
        <v>0.30663328728414352</v>
      </c>
      <c r="AD14" s="20">
        <v>0.38959515961322511</v>
      </c>
      <c r="AF14" s="20">
        <v>0.3729847857486861</v>
      </c>
      <c r="AG14" s="20">
        <v>0.26087253502612828</v>
      </c>
      <c r="AI14" s="20">
        <v>0.30049999412638118</v>
      </c>
      <c r="AJ14" s="20">
        <v>0.29596954262459862</v>
      </c>
      <c r="AK14" s="20">
        <v>0.36544033751382338</v>
      </c>
      <c r="AL14" s="20">
        <v>0.29823659040238498</v>
      </c>
      <c r="AM14" s="20">
        <v>0.42768900725966669</v>
      </c>
      <c r="AN14" s="20">
        <v>0.33961711455171989</v>
      </c>
      <c r="AO14" s="20">
        <v>0.39945611178653018</v>
      </c>
      <c r="AP14" s="20">
        <v>0.42135429322349099</v>
      </c>
      <c r="AQ14" s="20">
        <v>0.33705001649948912</v>
      </c>
      <c r="AS14" s="20">
        <v>0.34771596314046282</v>
      </c>
      <c r="AT14" s="20">
        <v>0.40153636899486439</v>
      </c>
    </row>
    <row r="15" spans="2:48" ht="19" customHeight="1" x14ac:dyDescent="0.35">
      <c r="B15" s="22" t="s">
        <v>197</v>
      </c>
      <c r="C15" s="20">
        <v>7.0847672959163471E-2</v>
      </c>
      <c r="D15" s="20">
        <v>6.0615610820409817E-2</v>
      </c>
      <c r="E15" s="20">
        <v>4.3577892695860723E-2</v>
      </c>
      <c r="F15" s="20">
        <v>8.077745350778627E-2</v>
      </c>
      <c r="G15" s="20">
        <v>8.9132932968001385E-2</v>
      </c>
      <c r="H15" s="20">
        <v>5.9050302158730708E-2</v>
      </c>
      <c r="I15" s="20">
        <v>8.5906195300421956E-2</v>
      </c>
      <c r="K15" s="20">
        <v>6.2900980213098576E-2</v>
      </c>
      <c r="L15" s="20">
        <v>7.8840293580561049E-2</v>
      </c>
      <c r="N15" s="20">
        <v>8.8356032912435017E-2</v>
      </c>
      <c r="O15" s="20">
        <v>3.2916211599403451E-2</v>
      </c>
      <c r="P15" s="20">
        <v>5.6127006931904061E-2</v>
      </c>
      <c r="Q15" s="20">
        <v>6.7336147209327235E-2</v>
      </c>
      <c r="R15" s="20">
        <v>8.214697538027968E-2</v>
      </c>
      <c r="S15" s="20">
        <v>0.137656882701647</v>
      </c>
      <c r="T15" s="20">
        <v>6.6248068205688668E-2</v>
      </c>
      <c r="U15" s="20">
        <v>9.1095000377694343E-2</v>
      </c>
      <c r="V15" s="20">
        <v>5.9062683087742512E-2</v>
      </c>
      <c r="W15" s="20">
        <v>4.4288229804354928E-2</v>
      </c>
      <c r="X15" s="20">
        <v>4.760290967919599E-2</v>
      </c>
      <c r="Y15" s="20">
        <v>6.4909152608015011E-2</v>
      </c>
      <c r="AA15" s="20">
        <v>4.8426754953567241E-2</v>
      </c>
      <c r="AB15" s="20">
        <v>6.5673554051446634E-2</v>
      </c>
      <c r="AC15" s="20">
        <v>8.0696854006495178E-2</v>
      </c>
      <c r="AD15" s="20">
        <v>8.9532648895997227E-2</v>
      </c>
      <c r="AF15" s="20">
        <v>7.597109715339781E-2</v>
      </c>
      <c r="AG15" s="20">
        <v>4.786864193857019E-2</v>
      </c>
      <c r="AI15" s="20">
        <v>5.1226201343359382E-2</v>
      </c>
      <c r="AJ15" s="20">
        <v>5.8505789545494249E-2</v>
      </c>
      <c r="AK15" s="20">
        <v>9.2424755228112582E-2</v>
      </c>
      <c r="AL15" s="20">
        <v>5.729254811749681E-2</v>
      </c>
      <c r="AM15" s="20">
        <v>4.8535804777294293E-2</v>
      </c>
      <c r="AN15" s="20">
        <v>0.1330931928839269</v>
      </c>
      <c r="AO15" s="20">
        <v>0.1148636600691027</v>
      </c>
      <c r="AP15" s="20">
        <v>0.1173599220030082</v>
      </c>
      <c r="AQ15" s="20">
        <v>9.6395835933143575E-2</v>
      </c>
      <c r="AS15" s="20">
        <v>6.4077076920317347E-2</v>
      </c>
      <c r="AT15" s="20">
        <v>0.19328913560816791</v>
      </c>
    </row>
    <row r="17" spans="2:2" x14ac:dyDescent="0.35">
      <c r="B17" s="24" t="s">
        <v>19</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1062</v>
      </c>
      <c r="D7" s="14">
        <v>170</v>
      </c>
      <c r="E7" s="14">
        <v>187</v>
      </c>
      <c r="F7" s="14">
        <v>177</v>
      </c>
      <c r="G7" s="14">
        <v>194</v>
      </c>
      <c r="H7" s="14">
        <v>148</v>
      </c>
      <c r="I7" s="14">
        <v>186</v>
      </c>
      <c r="K7" s="14">
        <v>524</v>
      </c>
      <c r="L7" s="14">
        <v>535</v>
      </c>
      <c r="N7" s="14">
        <v>81</v>
      </c>
      <c r="O7" s="14">
        <v>32</v>
      </c>
      <c r="P7" s="14">
        <v>55</v>
      </c>
      <c r="Q7" s="14">
        <v>47</v>
      </c>
      <c r="R7" s="14">
        <v>124</v>
      </c>
      <c r="S7" s="14">
        <v>87</v>
      </c>
      <c r="T7" s="14">
        <v>64</v>
      </c>
      <c r="U7" s="14">
        <v>94</v>
      </c>
      <c r="V7" s="14">
        <v>167</v>
      </c>
      <c r="W7" s="14">
        <v>133</v>
      </c>
      <c r="X7" s="14">
        <v>83</v>
      </c>
      <c r="Y7" s="14">
        <v>95</v>
      </c>
      <c r="AA7" s="14">
        <v>277</v>
      </c>
      <c r="AB7" s="14">
        <v>286</v>
      </c>
      <c r="AC7" s="14">
        <v>236</v>
      </c>
      <c r="AD7" s="14">
        <v>261</v>
      </c>
      <c r="AF7" s="14">
        <v>829</v>
      </c>
      <c r="AG7" s="14">
        <v>229</v>
      </c>
      <c r="AI7" s="14">
        <v>160</v>
      </c>
      <c r="AJ7" s="14">
        <v>250</v>
      </c>
      <c r="AK7" s="14">
        <v>67</v>
      </c>
      <c r="AL7" s="14">
        <v>104</v>
      </c>
      <c r="AM7" s="14">
        <v>215</v>
      </c>
      <c r="AN7" s="14">
        <v>23</v>
      </c>
      <c r="AO7" s="14">
        <v>81</v>
      </c>
      <c r="AP7" s="14">
        <v>84</v>
      </c>
      <c r="AQ7" s="14">
        <v>78</v>
      </c>
      <c r="AS7" s="14">
        <v>1007</v>
      </c>
      <c r="AT7" s="14">
        <v>55</v>
      </c>
    </row>
    <row r="8" spans="2:48" x14ac:dyDescent="0.35">
      <c r="B8" s="7" t="s">
        <v>68</v>
      </c>
      <c r="C8" s="16">
        <v>1065</v>
      </c>
      <c r="D8" s="16">
        <v>154</v>
      </c>
      <c r="E8" s="16">
        <v>179</v>
      </c>
      <c r="F8" s="16">
        <v>178</v>
      </c>
      <c r="G8" s="16">
        <v>187</v>
      </c>
      <c r="H8" s="16">
        <v>158</v>
      </c>
      <c r="I8" s="16">
        <v>209</v>
      </c>
      <c r="K8" s="16">
        <v>518</v>
      </c>
      <c r="L8" s="16">
        <v>545</v>
      </c>
      <c r="N8" s="16">
        <v>85</v>
      </c>
      <c r="O8" s="16">
        <v>30</v>
      </c>
      <c r="P8" s="16">
        <v>55</v>
      </c>
      <c r="Q8" s="16">
        <v>46</v>
      </c>
      <c r="R8" s="16">
        <v>127</v>
      </c>
      <c r="S8" s="16">
        <v>85</v>
      </c>
      <c r="T8" s="16">
        <v>66</v>
      </c>
      <c r="U8" s="16">
        <v>92</v>
      </c>
      <c r="V8" s="16">
        <v>166</v>
      </c>
      <c r="W8" s="16">
        <v>131</v>
      </c>
      <c r="X8" s="16">
        <v>88</v>
      </c>
      <c r="Y8" s="16">
        <v>95</v>
      </c>
      <c r="AA8" s="16">
        <v>266</v>
      </c>
      <c r="AB8" s="16">
        <v>284</v>
      </c>
      <c r="AC8" s="16">
        <v>238</v>
      </c>
      <c r="AD8" s="16">
        <v>276</v>
      </c>
      <c r="AF8" s="16">
        <v>842</v>
      </c>
      <c r="AG8" s="16">
        <v>220</v>
      </c>
      <c r="AI8" s="16">
        <v>163</v>
      </c>
      <c r="AJ8" s="16">
        <v>246</v>
      </c>
      <c r="AK8" s="16">
        <v>67</v>
      </c>
      <c r="AL8" s="16">
        <v>100</v>
      </c>
      <c r="AM8" s="16">
        <v>221</v>
      </c>
      <c r="AN8" s="16">
        <v>24</v>
      </c>
      <c r="AO8" s="16">
        <v>81</v>
      </c>
      <c r="AP8" s="16">
        <v>87</v>
      </c>
      <c r="AQ8" s="16">
        <v>77</v>
      </c>
      <c r="AS8" s="16">
        <v>1010</v>
      </c>
      <c r="AT8" s="16">
        <v>56</v>
      </c>
    </row>
    <row r="9" spans="2:48" ht="32" customHeight="1" x14ac:dyDescent="0.35">
      <c r="B9" s="22" t="s">
        <v>272</v>
      </c>
      <c r="C9" s="20">
        <v>4.8149022349002361E-2</v>
      </c>
      <c r="D9" s="20">
        <v>5.8733330417878538E-2</v>
      </c>
      <c r="E9" s="20">
        <v>7.7872683512690236E-2</v>
      </c>
      <c r="F9" s="20">
        <v>4.7520280159281038E-2</v>
      </c>
      <c r="G9" s="20">
        <v>3.581917060036359E-2</v>
      </c>
      <c r="H9" s="20">
        <v>3.9201928171045688E-2</v>
      </c>
      <c r="I9" s="20">
        <v>3.316926800101816E-2</v>
      </c>
      <c r="K9" s="20">
        <v>5.3472389501961197E-2</v>
      </c>
      <c r="L9" s="20">
        <v>4.3388540001058698E-2</v>
      </c>
      <c r="N9" s="20">
        <v>4.6107797580942869E-2</v>
      </c>
      <c r="O9" s="20">
        <v>6.1296420480023872E-2</v>
      </c>
      <c r="P9" s="20">
        <v>3.319209480144681E-2</v>
      </c>
      <c r="Q9" s="20">
        <v>4.2551842144760023E-2</v>
      </c>
      <c r="R9" s="20">
        <v>5.3338091296881662E-2</v>
      </c>
      <c r="S9" s="20">
        <v>4.5174077807459981E-2</v>
      </c>
      <c r="T9" s="20">
        <v>0</v>
      </c>
      <c r="U9" s="20">
        <v>1.97485491005246E-2</v>
      </c>
      <c r="V9" s="20">
        <v>8.5355509031815352E-2</v>
      </c>
      <c r="W9" s="20">
        <v>6.0790521111769399E-2</v>
      </c>
      <c r="X9" s="20">
        <v>5.0098250380429352E-2</v>
      </c>
      <c r="Y9" s="20">
        <v>2.9542684052338009E-2</v>
      </c>
      <c r="AA9" s="20">
        <v>6.2089653731173922E-2</v>
      </c>
      <c r="AB9" s="20">
        <v>3.6952365653212318E-2</v>
      </c>
      <c r="AC9" s="20">
        <v>5.0789734079860351E-2</v>
      </c>
      <c r="AD9" s="20">
        <v>4.2502186031294693E-2</v>
      </c>
      <c r="AF9" s="20">
        <v>3.7167568485505148E-2</v>
      </c>
      <c r="AG9" s="20">
        <v>9.1153351194826038E-2</v>
      </c>
      <c r="AI9" s="20">
        <v>6.506687569957223E-2</v>
      </c>
      <c r="AJ9" s="20">
        <v>5.7277909130038149E-2</v>
      </c>
      <c r="AK9" s="20">
        <v>2.156253300719678E-2</v>
      </c>
      <c r="AL9" s="20">
        <v>7.074348194918359E-2</v>
      </c>
      <c r="AM9" s="20">
        <v>2.5947849230159619E-2</v>
      </c>
      <c r="AN9" s="20">
        <v>0</v>
      </c>
      <c r="AO9" s="20">
        <v>3.9551055115092312E-2</v>
      </c>
      <c r="AP9" s="20">
        <v>4.8963187318369732E-2</v>
      </c>
      <c r="AQ9" s="20">
        <v>6.3642150433277131E-2</v>
      </c>
      <c r="AS9" s="20">
        <v>4.9867660766525858E-2</v>
      </c>
      <c r="AT9" s="20">
        <v>1.7068656543835929E-2</v>
      </c>
    </row>
    <row r="10" spans="2:48" ht="32" customHeight="1" x14ac:dyDescent="0.35">
      <c r="B10" s="22" t="s">
        <v>273</v>
      </c>
      <c r="C10" s="20">
        <v>6.8061236345491521E-2</v>
      </c>
      <c r="D10" s="20">
        <v>9.3634243424203178E-2</v>
      </c>
      <c r="E10" s="20">
        <v>0.16938714400394719</v>
      </c>
      <c r="F10" s="20">
        <v>6.818971327676486E-2</v>
      </c>
      <c r="G10" s="20">
        <v>5.6574842594851189E-2</v>
      </c>
      <c r="H10" s="20">
        <v>7.1106897009613253E-3</v>
      </c>
      <c r="I10" s="20">
        <v>1.854032959422186E-2</v>
      </c>
      <c r="K10" s="20">
        <v>7.1866622980258629E-2</v>
      </c>
      <c r="L10" s="20">
        <v>6.4867115115746291E-2</v>
      </c>
      <c r="N10" s="20">
        <v>3.5202765462824172E-2</v>
      </c>
      <c r="O10" s="20">
        <v>8.8740351967806136E-2</v>
      </c>
      <c r="P10" s="20">
        <v>1.727229683406243E-2</v>
      </c>
      <c r="Q10" s="20">
        <v>6.524372909709035E-2</v>
      </c>
      <c r="R10" s="20">
        <v>4.5357214579624487E-2</v>
      </c>
      <c r="S10" s="20">
        <v>3.2981210843886347E-2</v>
      </c>
      <c r="T10" s="20">
        <v>0.100680974251131</v>
      </c>
      <c r="U10" s="20">
        <v>9.1327068576182335E-2</v>
      </c>
      <c r="V10" s="20">
        <v>0.1321765643527614</v>
      </c>
      <c r="W10" s="20">
        <v>5.0597853088581272E-2</v>
      </c>
      <c r="X10" s="20">
        <v>4.6351030216994223E-2</v>
      </c>
      <c r="Y10" s="20">
        <v>6.9741986888415874E-2</v>
      </c>
      <c r="AA10" s="20">
        <v>9.085656403770824E-2</v>
      </c>
      <c r="AB10" s="20">
        <v>4.2642037464537687E-2</v>
      </c>
      <c r="AC10" s="20">
        <v>6.5206092572283658E-2</v>
      </c>
      <c r="AD10" s="20">
        <v>7.312537929198859E-2</v>
      </c>
      <c r="AF10" s="20">
        <v>5.3953279946091587E-2</v>
      </c>
      <c r="AG10" s="20">
        <v>0.1234291205004112</v>
      </c>
      <c r="AI10" s="20">
        <v>8.9910598605033559E-2</v>
      </c>
      <c r="AJ10" s="20">
        <v>8.2208702156332455E-2</v>
      </c>
      <c r="AK10" s="20">
        <v>5.4477648491070653E-2</v>
      </c>
      <c r="AL10" s="20">
        <v>9.6896754344230007E-2</v>
      </c>
      <c r="AM10" s="20">
        <v>3.9694282989522607E-2</v>
      </c>
      <c r="AN10" s="20">
        <v>3.6025483621427518E-2</v>
      </c>
      <c r="AO10" s="20">
        <v>5.8899730044681388E-2</v>
      </c>
      <c r="AP10" s="20">
        <v>2.2336644681357879E-2</v>
      </c>
      <c r="AQ10" s="20">
        <v>0.1032418766657423</v>
      </c>
      <c r="AS10" s="20">
        <v>6.3844250058845101E-2</v>
      </c>
      <c r="AT10" s="20">
        <v>0.1443224644479103</v>
      </c>
    </row>
    <row r="11" spans="2:48" ht="32" customHeight="1" x14ac:dyDescent="0.35">
      <c r="B11" s="22" t="s">
        <v>274</v>
      </c>
      <c r="C11" s="20">
        <v>0.1105387318825618</v>
      </c>
      <c r="D11" s="20">
        <v>0.10914844923211781</v>
      </c>
      <c r="E11" s="20">
        <v>0.12977204711779211</v>
      </c>
      <c r="F11" s="20">
        <v>0.1179646079166204</v>
      </c>
      <c r="G11" s="20">
        <v>8.1690645389295602E-2</v>
      </c>
      <c r="H11" s="20">
        <v>8.5938991520572799E-2</v>
      </c>
      <c r="I11" s="20">
        <v>0.1331078623151403</v>
      </c>
      <c r="K11" s="20">
        <v>0.1430942210896943</v>
      </c>
      <c r="L11" s="20">
        <v>8.0283616930463347E-2</v>
      </c>
      <c r="N11" s="20">
        <v>7.4909752921045153E-2</v>
      </c>
      <c r="O11" s="20">
        <v>9.4403394874953778E-2</v>
      </c>
      <c r="P11" s="20">
        <v>8.9149513935813079E-2</v>
      </c>
      <c r="Q11" s="20">
        <v>0.1121462280606816</v>
      </c>
      <c r="R11" s="20">
        <v>5.4078795209826669E-2</v>
      </c>
      <c r="S11" s="20">
        <v>0.14194967997063601</v>
      </c>
      <c r="T11" s="20">
        <v>0.1224065624324366</v>
      </c>
      <c r="U11" s="20">
        <v>0.1137274145926932</v>
      </c>
      <c r="V11" s="20">
        <v>0.14479188227107631</v>
      </c>
      <c r="W11" s="20">
        <v>0.1147807497635861</v>
      </c>
      <c r="X11" s="20">
        <v>0.1184868468929139</v>
      </c>
      <c r="Y11" s="20">
        <v>0.121947715379113</v>
      </c>
      <c r="AA11" s="20">
        <v>0.11170163700120481</v>
      </c>
      <c r="AB11" s="20">
        <v>0.12567140851973149</v>
      </c>
      <c r="AC11" s="20">
        <v>0.1204887153766233</v>
      </c>
      <c r="AD11" s="20">
        <v>8.5643467322699646E-2</v>
      </c>
      <c r="AF11" s="20">
        <v>0.1002783877921062</v>
      </c>
      <c r="AG11" s="20">
        <v>0.15198602433748021</v>
      </c>
      <c r="AI11" s="20">
        <v>0.13209595495687071</v>
      </c>
      <c r="AJ11" s="20">
        <v>0.13663160576203059</v>
      </c>
      <c r="AK11" s="20">
        <v>0.17979622686023269</v>
      </c>
      <c r="AL11" s="20">
        <v>6.422513691745052E-2</v>
      </c>
      <c r="AM11" s="20">
        <v>0.1063784799297323</v>
      </c>
      <c r="AN11" s="20">
        <v>8.6253858129300892E-2</v>
      </c>
      <c r="AO11" s="20">
        <v>6.0969394035493403E-2</v>
      </c>
      <c r="AP11" s="20">
        <v>4.5193546963491982E-2</v>
      </c>
      <c r="AQ11" s="20">
        <v>0.12703688747140721</v>
      </c>
      <c r="AS11" s="20">
        <v>0.11159305731874319</v>
      </c>
      <c r="AT11" s="20">
        <v>9.1471998647639913E-2</v>
      </c>
    </row>
    <row r="12" spans="2:48" ht="32" customHeight="1" x14ac:dyDescent="0.35">
      <c r="B12" s="22" t="s">
        <v>275</v>
      </c>
      <c r="C12" s="20">
        <v>0.1079646150850591</v>
      </c>
      <c r="D12" s="20">
        <v>8.1157038593789935E-2</v>
      </c>
      <c r="E12" s="20">
        <v>0.1108678661501354</v>
      </c>
      <c r="F12" s="20">
        <v>0.13928755736440679</v>
      </c>
      <c r="G12" s="20">
        <v>0.1140300097719112</v>
      </c>
      <c r="H12" s="20">
        <v>0.1242333228627084</v>
      </c>
      <c r="I12" s="20">
        <v>8.0948726661541584E-2</v>
      </c>
      <c r="K12" s="20">
        <v>0.1180322241565987</v>
      </c>
      <c r="L12" s="20">
        <v>9.9066503743288445E-2</v>
      </c>
      <c r="N12" s="20">
        <v>0.1115290096334732</v>
      </c>
      <c r="O12" s="20">
        <v>0.24444088663799521</v>
      </c>
      <c r="P12" s="20">
        <v>0.13929099157522101</v>
      </c>
      <c r="Q12" s="20">
        <v>8.4453578375432131E-2</v>
      </c>
      <c r="R12" s="20">
        <v>0.15391921296589109</v>
      </c>
      <c r="S12" s="20">
        <v>9.0748758428832982E-2</v>
      </c>
      <c r="T12" s="20">
        <v>7.8588459244456774E-2</v>
      </c>
      <c r="U12" s="20">
        <v>7.8403273396080678E-2</v>
      </c>
      <c r="V12" s="20">
        <v>9.4601661583974941E-2</v>
      </c>
      <c r="W12" s="20">
        <v>9.0852597623670622E-2</v>
      </c>
      <c r="X12" s="20">
        <v>0.1162076299667452</v>
      </c>
      <c r="Y12" s="20">
        <v>9.7564079535405301E-2</v>
      </c>
      <c r="AA12" s="20">
        <v>0.12584785637021689</v>
      </c>
      <c r="AB12" s="20">
        <v>9.6250484923137272E-2</v>
      </c>
      <c r="AC12" s="20">
        <v>0.1174096964318667</v>
      </c>
      <c r="AD12" s="20">
        <v>9.5018465230826715E-2</v>
      </c>
      <c r="AF12" s="20">
        <v>0.10809488445028551</v>
      </c>
      <c r="AG12" s="20">
        <v>0.10955210530943781</v>
      </c>
      <c r="AI12" s="20">
        <v>0.12818937330013741</v>
      </c>
      <c r="AJ12" s="20">
        <v>9.0557620106435713E-2</v>
      </c>
      <c r="AK12" s="20">
        <v>4.3581837104706658E-2</v>
      </c>
      <c r="AL12" s="20">
        <v>0.1050341153613773</v>
      </c>
      <c r="AM12" s="20">
        <v>0.11248561780646529</v>
      </c>
      <c r="AN12" s="20">
        <v>8.9700566092588752E-2</v>
      </c>
      <c r="AO12" s="20">
        <v>7.4377667161201921E-2</v>
      </c>
      <c r="AP12" s="20">
        <v>0.17766979113030701</v>
      </c>
      <c r="AQ12" s="20">
        <v>0.130187767336609</v>
      </c>
      <c r="AS12" s="20">
        <v>0.1108728343685792</v>
      </c>
      <c r="AT12" s="20">
        <v>5.5371516820857787E-2</v>
      </c>
    </row>
    <row r="13" spans="2:48" ht="32" customHeight="1" x14ac:dyDescent="0.35">
      <c r="B13" s="22" t="s">
        <v>276</v>
      </c>
      <c r="C13" s="20">
        <v>0.1714931074767676</v>
      </c>
      <c r="D13" s="20">
        <v>0.2130555014670297</v>
      </c>
      <c r="E13" s="20">
        <v>0.14552875939226151</v>
      </c>
      <c r="F13" s="20">
        <v>0.1799337133344614</v>
      </c>
      <c r="G13" s="20">
        <v>0.18523389637508039</v>
      </c>
      <c r="H13" s="20">
        <v>0.16318767176131521</v>
      </c>
      <c r="I13" s="20">
        <v>0.14988654148232619</v>
      </c>
      <c r="K13" s="20">
        <v>0.18492934333972269</v>
      </c>
      <c r="L13" s="20">
        <v>0.15793524233367309</v>
      </c>
      <c r="N13" s="20">
        <v>0.19781818071064469</v>
      </c>
      <c r="O13" s="20">
        <v>0.13514880171002941</v>
      </c>
      <c r="P13" s="20">
        <v>0.20287432655371729</v>
      </c>
      <c r="Q13" s="20">
        <v>0.14645169114720691</v>
      </c>
      <c r="R13" s="20">
        <v>0.19931724127384839</v>
      </c>
      <c r="S13" s="20">
        <v>0.1468199582748333</v>
      </c>
      <c r="T13" s="20">
        <v>0.21589124343559379</v>
      </c>
      <c r="U13" s="20">
        <v>0.16716570176837051</v>
      </c>
      <c r="V13" s="20">
        <v>0.16433454330700639</v>
      </c>
      <c r="W13" s="20">
        <v>0.13856003845711301</v>
      </c>
      <c r="X13" s="20">
        <v>0.17795130925820371</v>
      </c>
      <c r="Y13" s="20">
        <v>0.1633414062065183</v>
      </c>
      <c r="AA13" s="20">
        <v>0.17991654061938789</v>
      </c>
      <c r="AB13" s="20">
        <v>0.17896093754483181</v>
      </c>
      <c r="AC13" s="20">
        <v>0.20033967948228271</v>
      </c>
      <c r="AD13" s="20">
        <v>0.13140774486339021</v>
      </c>
      <c r="AF13" s="20">
        <v>0.17473051175405191</v>
      </c>
      <c r="AG13" s="20">
        <v>0.16240387824113769</v>
      </c>
      <c r="AI13" s="20">
        <v>0.14538794903566071</v>
      </c>
      <c r="AJ13" s="20">
        <v>0.20470079980408351</v>
      </c>
      <c r="AK13" s="20">
        <v>0.1651374833340149</v>
      </c>
      <c r="AL13" s="20">
        <v>0.20926768409204841</v>
      </c>
      <c r="AM13" s="20">
        <v>0.16820155705681741</v>
      </c>
      <c r="AN13" s="20">
        <v>0.22426319469059089</v>
      </c>
      <c r="AO13" s="20">
        <v>0.12152831226397751</v>
      </c>
      <c r="AP13" s="20">
        <v>0.1066031347396004</v>
      </c>
      <c r="AQ13" s="20">
        <v>0.19567029256249041</v>
      </c>
      <c r="AS13" s="20">
        <v>0.1759332004048911</v>
      </c>
      <c r="AT13" s="20">
        <v>9.1197152837356896E-2</v>
      </c>
    </row>
    <row r="14" spans="2:48" ht="60" customHeight="1" x14ac:dyDescent="0.35">
      <c r="B14" s="22" t="s">
        <v>277</v>
      </c>
      <c r="C14" s="20">
        <v>0.4295062810937596</v>
      </c>
      <c r="D14" s="20">
        <v>0.37542309661468909</v>
      </c>
      <c r="E14" s="20">
        <v>0.34355953119933091</v>
      </c>
      <c r="F14" s="20">
        <v>0.36486532077360051</v>
      </c>
      <c r="G14" s="20">
        <v>0.44246462685613031</v>
      </c>
      <c r="H14" s="20">
        <v>0.52612956929374133</v>
      </c>
      <c r="I14" s="20">
        <v>0.51347148317570668</v>
      </c>
      <c r="K14" s="20">
        <v>0.37992924044806309</v>
      </c>
      <c r="L14" s="20">
        <v>0.47929229221334407</v>
      </c>
      <c r="N14" s="20">
        <v>0.43390070196899588</v>
      </c>
      <c r="O14" s="20">
        <v>0.34305393272978829</v>
      </c>
      <c r="P14" s="20">
        <v>0.47980806198118903</v>
      </c>
      <c r="Q14" s="20">
        <v>0.50202641562328754</v>
      </c>
      <c r="R14" s="20">
        <v>0.42714771077730812</v>
      </c>
      <c r="S14" s="20">
        <v>0.46142683924628852</v>
      </c>
      <c r="T14" s="20">
        <v>0.41614188650334583</v>
      </c>
      <c r="U14" s="20">
        <v>0.42856174487173282</v>
      </c>
      <c r="V14" s="20">
        <v>0.30572022576818009</v>
      </c>
      <c r="W14" s="20">
        <v>0.50694633494611518</v>
      </c>
      <c r="X14" s="20">
        <v>0.45217927692332471</v>
      </c>
      <c r="Y14" s="20">
        <v>0.46288643751019998</v>
      </c>
      <c r="AA14" s="20">
        <v>0.40607073488146711</v>
      </c>
      <c r="AB14" s="20">
        <v>0.46179834697693489</v>
      </c>
      <c r="AC14" s="20">
        <v>0.37757837544419109</v>
      </c>
      <c r="AD14" s="20">
        <v>0.46511235078837498</v>
      </c>
      <c r="AF14" s="20">
        <v>0.45864761587812369</v>
      </c>
      <c r="AG14" s="20">
        <v>0.31154860741778168</v>
      </c>
      <c r="AI14" s="20">
        <v>0.37949383471310838</v>
      </c>
      <c r="AJ14" s="20">
        <v>0.36741754466519128</v>
      </c>
      <c r="AK14" s="20">
        <v>0.4707530754177941</v>
      </c>
      <c r="AL14" s="20">
        <v>0.41329501883044562</v>
      </c>
      <c r="AM14" s="20">
        <v>0.51602411829070138</v>
      </c>
      <c r="AN14" s="20">
        <v>0.43066370458216502</v>
      </c>
      <c r="AO14" s="20">
        <v>0.51702232516788649</v>
      </c>
      <c r="AP14" s="20">
        <v>0.46536462750901952</v>
      </c>
      <c r="AQ14" s="20">
        <v>0.33826173244391239</v>
      </c>
      <c r="AS14" s="20">
        <v>0.42997144937360571</v>
      </c>
      <c r="AT14" s="20">
        <v>0.42109404024590658</v>
      </c>
    </row>
    <row r="15" spans="2:48" ht="19" customHeight="1" x14ac:dyDescent="0.35">
      <c r="B15" s="22" t="s">
        <v>197</v>
      </c>
      <c r="C15" s="20">
        <v>6.4287005767358366E-2</v>
      </c>
      <c r="D15" s="20">
        <v>6.8848340250291601E-2</v>
      </c>
      <c r="E15" s="20">
        <v>2.3011968623842801E-2</v>
      </c>
      <c r="F15" s="20">
        <v>8.2238807174864967E-2</v>
      </c>
      <c r="G15" s="20">
        <v>8.4186808412367878E-2</v>
      </c>
      <c r="H15" s="20">
        <v>5.4197826689655088E-2</v>
      </c>
      <c r="I15" s="20">
        <v>7.08757887700453E-2</v>
      </c>
      <c r="K15" s="20">
        <v>4.8675958483701327E-2</v>
      </c>
      <c r="L15" s="20">
        <v>7.5166689662425915E-2</v>
      </c>
      <c r="N15" s="20">
        <v>0.1005317917220738</v>
      </c>
      <c r="O15" s="20">
        <v>3.2916211599403451E-2</v>
      </c>
      <c r="P15" s="20">
        <v>3.8412714318550527E-2</v>
      </c>
      <c r="Q15" s="20">
        <v>4.7126515551541667E-2</v>
      </c>
      <c r="R15" s="20">
        <v>6.6841733896619418E-2</v>
      </c>
      <c r="S15" s="20">
        <v>8.0899475428062848E-2</v>
      </c>
      <c r="T15" s="20">
        <v>6.6290874133035846E-2</v>
      </c>
      <c r="U15" s="20">
        <v>0.1010662476944159</v>
      </c>
      <c r="V15" s="20">
        <v>7.3019613685185475E-2</v>
      </c>
      <c r="W15" s="20">
        <v>3.7471905009164433E-2</v>
      </c>
      <c r="X15" s="20">
        <v>3.8725656361389138E-2</v>
      </c>
      <c r="Y15" s="20">
        <v>5.4975690428009219E-2</v>
      </c>
      <c r="AA15" s="20">
        <v>2.3517013358841019E-2</v>
      </c>
      <c r="AB15" s="20">
        <v>5.7724418917614449E-2</v>
      </c>
      <c r="AC15" s="20">
        <v>6.8187706612892127E-2</v>
      </c>
      <c r="AD15" s="20">
        <v>0.10719040647142521</v>
      </c>
      <c r="AF15" s="20">
        <v>6.7127751693835933E-2</v>
      </c>
      <c r="AG15" s="20">
        <v>4.9926912998925349E-2</v>
      </c>
      <c r="AI15" s="20">
        <v>5.9855413689617117E-2</v>
      </c>
      <c r="AJ15" s="20">
        <v>6.1205818375888073E-2</v>
      </c>
      <c r="AK15" s="20">
        <v>6.4691195784984154E-2</v>
      </c>
      <c r="AL15" s="20">
        <v>4.0537808505264568E-2</v>
      </c>
      <c r="AM15" s="20">
        <v>3.1268094696601252E-2</v>
      </c>
      <c r="AN15" s="20">
        <v>0.1330931928839269</v>
      </c>
      <c r="AO15" s="20">
        <v>0.12765151621166679</v>
      </c>
      <c r="AP15" s="20">
        <v>0.13386906765785339</v>
      </c>
      <c r="AQ15" s="20">
        <v>4.1959293086561211E-2</v>
      </c>
      <c r="AS15" s="20">
        <v>5.7917547708809851E-2</v>
      </c>
      <c r="AT15" s="20">
        <v>0.17947417045649269</v>
      </c>
    </row>
    <row r="17" spans="2:2" x14ac:dyDescent="0.35">
      <c r="B17" s="24" t="s">
        <v>19</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1062</v>
      </c>
      <c r="D7" s="14">
        <v>170</v>
      </c>
      <c r="E7" s="14">
        <v>187</v>
      </c>
      <c r="F7" s="14">
        <v>177</v>
      </c>
      <c r="G7" s="14">
        <v>194</v>
      </c>
      <c r="H7" s="14">
        <v>148</v>
      </c>
      <c r="I7" s="14">
        <v>186</v>
      </c>
      <c r="K7" s="14">
        <v>524</v>
      </c>
      <c r="L7" s="14">
        <v>535</v>
      </c>
      <c r="N7" s="14">
        <v>81</v>
      </c>
      <c r="O7" s="14">
        <v>32</v>
      </c>
      <c r="P7" s="14">
        <v>55</v>
      </c>
      <c r="Q7" s="14">
        <v>47</v>
      </c>
      <c r="R7" s="14">
        <v>124</v>
      </c>
      <c r="S7" s="14">
        <v>87</v>
      </c>
      <c r="T7" s="14">
        <v>64</v>
      </c>
      <c r="U7" s="14">
        <v>94</v>
      </c>
      <c r="V7" s="14">
        <v>167</v>
      </c>
      <c r="W7" s="14">
        <v>133</v>
      </c>
      <c r="X7" s="14">
        <v>83</v>
      </c>
      <c r="Y7" s="14">
        <v>95</v>
      </c>
      <c r="AA7" s="14">
        <v>277</v>
      </c>
      <c r="AB7" s="14">
        <v>286</v>
      </c>
      <c r="AC7" s="14">
        <v>236</v>
      </c>
      <c r="AD7" s="14">
        <v>261</v>
      </c>
      <c r="AF7" s="14">
        <v>829</v>
      </c>
      <c r="AG7" s="14">
        <v>229</v>
      </c>
      <c r="AI7" s="14">
        <v>160</v>
      </c>
      <c r="AJ7" s="14">
        <v>250</v>
      </c>
      <c r="AK7" s="14">
        <v>67</v>
      </c>
      <c r="AL7" s="14">
        <v>104</v>
      </c>
      <c r="AM7" s="14">
        <v>215</v>
      </c>
      <c r="AN7" s="14">
        <v>23</v>
      </c>
      <c r="AO7" s="14">
        <v>81</v>
      </c>
      <c r="AP7" s="14">
        <v>84</v>
      </c>
      <c r="AQ7" s="14">
        <v>78</v>
      </c>
      <c r="AS7" s="14">
        <v>1007</v>
      </c>
      <c r="AT7" s="14">
        <v>55</v>
      </c>
    </row>
    <row r="8" spans="2:48" x14ac:dyDescent="0.35">
      <c r="B8" s="7" t="s">
        <v>68</v>
      </c>
      <c r="C8" s="16">
        <v>1065</v>
      </c>
      <c r="D8" s="16">
        <v>154</v>
      </c>
      <c r="E8" s="16">
        <v>179</v>
      </c>
      <c r="F8" s="16">
        <v>178</v>
      </c>
      <c r="G8" s="16">
        <v>187</v>
      </c>
      <c r="H8" s="16">
        <v>158</v>
      </c>
      <c r="I8" s="16">
        <v>209</v>
      </c>
      <c r="K8" s="16">
        <v>518</v>
      </c>
      <c r="L8" s="16">
        <v>545</v>
      </c>
      <c r="N8" s="16">
        <v>85</v>
      </c>
      <c r="O8" s="16">
        <v>30</v>
      </c>
      <c r="P8" s="16">
        <v>55</v>
      </c>
      <c r="Q8" s="16">
        <v>46</v>
      </c>
      <c r="R8" s="16">
        <v>127</v>
      </c>
      <c r="S8" s="16">
        <v>85</v>
      </c>
      <c r="T8" s="16">
        <v>66</v>
      </c>
      <c r="U8" s="16">
        <v>92</v>
      </c>
      <c r="V8" s="16">
        <v>166</v>
      </c>
      <c r="W8" s="16">
        <v>131</v>
      </c>
      <c r="X8" s="16">
        <v>88</v>
      </c>
      <c r="Y8" s="16">
        <v>95</v>
      </c>
      <c r="AA8" s="16">
        <v>266</v>
      </c>
      <c r="AB8" s="16">
        <v>284</v>
      </c>
      <c r="AC8" s="16">
        <v>238</v>
      </c>
      <c r="AD8" s="16">
        <v>276</v>
      </c>
      <c r="AF8" s="16">
        <v>842</v>
      </c>
      <c r="AG8" s="16">
        <v>220</v>
      </c>
      <c r="AI8" s="16">
        <v>163</v>
      </c>
      <c r="AJ8" s="16">
        <v>246</v>
      </c>
      <c r="AK8" s="16">
        <v>67</v>
      </c>
      <c r="AL8" s="16">
        <v>100</v>
      </c>
      <c r="AM8" s="16">
        <v>221</v>
      </c>
      <c r="AN8" s="16">
        <v>24</v>
      </c>
      <c r="AO8" s="16">
        <v>81</v>
      </c>
      <c r="AP8" s="16">
        <v>87</v>
      </c>
      <c r="AQ8" s="16">
        <v>77</v>
      </c>
      <c r="AS8" s="16">
        <v>1010</v>
      </c>
      <c r="AT8" s="16">
        <v>56</v>
      </c>
    </row>
    <row r="9" spans="2:48" ht="32" customHeight="1" x14ac:dyDescent="0.35">
      <c r="B9" s="22" t="s">
        <v>272</v>
      </c>
      <c r="C9" s="20">
        <v>5.9307426496655193E-2</v>
      </c>
      <c r="D9" s="20">
        <v>5.3124462411978393E-2</v>
      </c>
      <c r="E9" s="20">
        <v>0.14402474384723599</v>
      </c>
      <c r="F9" s="20">
        <v>5.9875832401537522E-2</v>
      </c>
      <c r="G9" s="20">
        <v>4.6230081256046808E-2</v>
      </c>
      <c r="H9" s="20">
        <v>2.664639867317372E-2</v>
      </c>
      <c r="I9" s="20">
        <v>2.714450101026666E-2</v>
      </c>
      <c r="K9" s="20">
        <v>5.7801809962046993E-2</v>
      </c>
      <c r="L9" s="20">
        <v>6.1106648163652931E-2</v>
      </c>
      <c r="N9" s="20">
        <v>7.2320463394105444E-2</v>
      </c>
      <c r="O9" s="20">
        <v>9.3356890152405753E-2</v>
      </c>
      <c r="P9" s="20">
        <v>0</v>
      </c>
      <c r="Q9" s="20">
        <v>2.3037731955606149E-2</v>
      </c>
      <c r="R9" s="20">
        <v>6.7591594642727085E-2</v>
      </c>
      <c r="S9" s="20">
        <v>4.5174077807459981E-2</v>
      </c>
      <c r="T9" s="20">
        <v>6.0072622398680393E-2</v>
      </c>
      <c r="U9" s="20">
        <v>2.143994421137773E-2</v>
      </c>
      <c r="V9" s="20">
        <v>0.10306405947040211</v>
      </c>
      <c r="W9" s="20">
        <v>6.0006731872847149E-2</v>
      </c>
      <c r="X9" s="20">
        <v>5.6876450231350767E-2</v>
      </c>
      <c r="Y9" s="20">
        <v>5.0980662235296792E-2</v>
      </c>
      <c r="AA9" s="20">
        <v>6.9069504435659707E-2</v>
      </c>
      <c r="AB9" s="20">
        <v>5.5642710880686237E-2</v>
      </c>
      <c r="AC9" s="20">
        <v>6.2979468328974608E-2</v>
      </c>
      <c r="AD9" s="20">
        <v>4.9083417227818608E-2</v>
      </c>
      <c r="AF9" s="20">
        <v>5.0562168398630848E-2</v>
      </c>
      <c r="AG9" s="20">
        <v>8.978131241040524E-2</v>
      </c>
      <c r="AI9" s="20">
        <v>6.4588663819587944E-2</v>
      </c>
      <c r="AJ9" s="20">
        <v>8.1880144853204717E-2</v>
      </c>
      <c r="AK9" s="20">
        <v>3.6668531563228683E-2</v>
      </c>
      <c r="AL9" s="20">
        <v>0.1093092250574519</v>
      </c>
      <c r="AM9" s="20">
        <v>3.9026420508335997E-2</v>
      </c>
      <c r="AN9" s="20">
        <v>5.0469436110251488E-2</v>
      </c>
      <c r="AO9" s="20">
        <v>2.5612395959470239E-2</v>
      </c>
      <c r="AP9" s="20">
        <v>4.8470473945396053E-2</v>
      </c>
      <c r="AQ9" s="20">
        <v>3.9227678362828103E-2</v>
      </c>
      <c r="AS9" s="20">
        <v>6.0723052561396491E-2</v>
      </c>
      <c r="AT9" s="20">
        <v>3.3706825761284497E-2</v>
      </c>
    </row>
    <row r="10" spans="2:48" ht="32" customHeight="1" x14ac:dyDescent="0.35">
      <c r="B10" s="22" t="s">
        <v>273</v>
      </c>
      <c r="C10" s="20">
        <v>4.8744382284163917E-2</v>
      </c>
      <c r="D10" s="20">
        <v>6.5133055215936111E-2</v>
      </c>
      <c r="E10" s="20">
        <v>8.7237758629281792E-2</v>
      </c>
      <c r="F10" s="20">
        <v>7.4355994341883669E-2</v>
      </c>
      <c r="G10" s="20">
        <v>3.7239708133318748E-2</v>
      </c>
      <c r="H10" s="20">
        <v>1.3825269226233349E-2</v>
      </c>
      <c r="I10" s="20">
        <v>1.854032959422186E-2</v>
      </c>
      <c r="K10" s="20">
        <v>5.2562092976171371E-2</v>
      </c>
      <c r="L10" s="20">
        <v>4.5418606369984731E-2</v>
      </c>
      <c r="N10" s="20">
        <v>2.2232561122723642E-2</v>
      </c>
      <c r="O10" s="20">
        <v>5.5587827208648639E-2</v>
      </c>
      <c r="P10" s="20">
        <v>3.4107940402858417E-2</v>
      </c>
      <c r="Q10" s="20">
        <v>6.3629513464441512E-2</v>
      </c>
      <c r="R10" s="20">
        <v>4.5776105992562828E-2</v>
      </c>
      <c r="S10" s="20">
        <v>1.1813401430129371E-2</v>
      </c>
      <c r="T10" s="20">
        <v>2.86442575746024E-2</v>
      </c>
      <c r="U10" s="20">
        <v>5.9559496075887848E-2</v>
      </c>
      <c r="V10" s="20">
        <v>8.6569415294807731E-2</v>
      </c>
      <c r="W10" s="20">
        <v>3.8865023333365743E-2</v>
      </c>
      <c r="X10" s="20">
        <v>5.948807641928177E-2</v>
      </c>
      <c r="Y10" s="20">
        <v>4.938222376144763E-2</v>
      </c>
      <c r="AA10" s="20">
        <v>6.0682895905365658E-2</v>
      </c>
      <c r="AB10" s="20">
        <v>4.1627002990533277E-2</v>
      </c>
      <c r="AC10" s="20">
        <v>2.9845325039115168E-2</v>
      </c>
      <c r="AD10" s="20">
        <v>5.9198999212405602E-2</v>
      </c>
      <c r="AF10" s="20">
        <v>3.4259660218184343E-2</v>
      </c>
      <c r="AG10" s="20">
        <v>0.10518245607641979</v>
      </c>
      <c r="AI10" s="20">
        <v>8.4655730937897231E-2</v>
      </c>
      <c r="AJ10" s="20">
        <v>4.819317110760972E-2</v>
      </c>
      <c r="AK10" s="20">
        <v>4.2646033228053028E-2</v>
      </c>
      <c r="AL10" s="20">
        <v>2.814776819841297E-2</v>
      </c>
      <c r="AM10" s="20">
        <v>4.0560748610237847E-2</v>
      </c>
      <c r="AN10" s="20">
        <v>7.839967718602224E-2</v>
      </c>
      <c r="AO10" s="20">
        <v>0</v>
      </c>
      <c r="AP10" s="20">
        <v>4.5437418497535492E-2</v>
      </c>
      <c r="AQ10" s="20">
        <v>7.5858925723397155E-2</v>
      </c>
      <c r="AS10" s="20">
        <v>4.6479608048808387E-2</v>
      </c>
      <c r="AT10" s="20">
        <v>8.9701229857951564E-2</v>
      </c>
    </row>
    <row r="11" spans="2:48" ht="32" customHeight="1" x14ac:dyDescent="0.35">
      <c r="B11" s="22" t="s">
        <v>274</v>
      </c>
      <c r="C11" s="20">
        <v>9.3246626346593003E-2</v>
      </c>
      <c r="D11" s="20">
        <v>9.9609228603407401E-2</v>
      </c>
      <c r="E11" s="20">
        <v>0.1228412407291616</v>
      </c>
      <c r="F11" s="20">
        <v>7.2669534423866186E-2</v>
      </c>
      <c r="G11" s="20">
        <v>8.0593890392924847E-2</v>
      </c>
      <c r="H11" s="20">
        <v>8.10379038957727E-2</v>
      </c>
      <c r="I11" s="20">
        <v>0.1011968327153161</v>
      </c>
      <c r="K11" s="20">
        <v>0.11984640263043921</v>
      </c>
      <c r="L11" s="20">
        <v>6.8544585206212733E-2</v>
      </c>
      <c r="N11" s="20">
        <v>9.9095929656210169E-2</v>
      </c>
      <c r="O11" s="20">
        <v>9.6524635360848834E-2</v>
      </c>
      <c r="P11" s="20">
        <v>7.0401544845872119E-2</v>
      </c>
      <c r="Q11" s="20">
        <v>6.7921040480240308E-2</v>
      </c>
      <c r="R11" s="20">
        <v>1.5070371141590971E-2</v>
      </c>
      <c r="S11" s="20">
        <v>0.1067060764739023</v>
      </c>
      <c r="T11" s="20">
        <v>0.1494901941098109</v>
      </c>
      <c r="U11" s="20">
        <v>8.3250756527492947E-2</v>
      </c>
      <c r="V11" s="20">
        <v>0.13811173865288259</v>
      </c>
      <c r="W11" s="20">
        <v>0.1149572650050249</v>
      </c>
      <c r="X11" s="20">
        <v>7.4206555933914078E-2</v>
      </c>
      <c r="Y11" s="20">
        <v>8.4514421136785881E-2</v>
      </c>
      <c r="AA11" s="20">
        <v>9.0509127019960778E-2</v>
      </c>
      <c r="AB11" s="20">
        <v>6.9824287748519454E-2</v>
      </c>
      <c r="AC11" s="20">
        <v>0.11716887834942399</v>
      </c>
      <c r="AD11" s="20">
        <v>9.9690054675992554E-2</v>
      </c>
      <c r="AF11" s="20">
        <v>8.3814896321243615E-2</v>
      </c>
      <c r="AG11" s="20">
        <v>0.13118501122519599</v>
      </c>
      <c r="AI11" s="20">
        <v>0.1073930941085996</v>
      </c>
      <c r="AJ11" s="20">
        <v>0.1202051842013941</v>
      </c>
      <c r="AK11" s="20">
        <v>0.15215178441373589</v>
      </c>
      <c r="AL11" s="20">
        <v>7.8193815119693935E-2</v>
      </c>
      <c r="AM11" s="20">
        <v>6.4620586987077552E-2</v>
      </c>
      <c r="AN11" s="20">
        <v>4.3879664564706183E-2</v>
      </c>
      <c r="AO11" s="20">
        <v>8.7968809217520524E-2</v>
      </c>
      <c r="AP11" s="20">
        <v>2.13711316412722E-2</v>
      </c>
      <c r="AQ11" s="20">
        <v>0.12951321945793279</v>
      </c>
      <c r="AS11" s="20">
        <v>9.3135903657937696E-2</v>
      </c>
      <c r="AT11" s="20">
        <v>9.5248968218652974E-2</v>
      </c>
    </row>
    <row r="12" spans="2:48" ht="32" customHeight="1" x14ac:dyDescent="0.35">
      <c r="B12" s="22" t="s">
        <v>275</v>
      </c>
      <c r="C12" s="20">
        <v>9.2354324517118655E-2</v>
      </c>
      <c r="D12" s="20">
        <v>6.2377297484153528E-2</v>
      </c>
      <c r="E12" s="20">
        <v>0.1200091220871793</v>
      </c>
      <c r="F12" s="20">
        <v>9.361309025830386E-2</v>
      </c>
      <c r="G12" s="20">
        <v>9.423130517726698E-2</v>
      </c>
      <c r="H12" s="20">
        <v>8.7221628174500562E-2</v>
      </c>
      <c r="I12" s="20">
        <v>9.1919433721407776E-2</v>
      </c>
      <c r="K12" s="20">
        <v>0.1042739353437131</v>
      </c>
      <c r="L12" s="20">
        <v>8.1599102138148916E-2</v>
      </c>
      <c r="N12" s="20">
        <v>6.5143231652204314E-2</v>
      </c>
      <c r="O12" s="20">
        <v>0.1205823445250417</v>
      </c>
      <c r="P12" s="20">
        <v>8.6085095841323026E-2</v>
      </c>
      <c r="Q12" s="20">
        <v>0.10416691292522159</v>
      </c>
      <c r="R12" s="20">
        <v>0.139838774752095</v>
      </c>
      <c r="S12" s="20">
        <v>9.0492567933295423E-2</v>
      </c>
      <c r="T12" s="20">
        <v>6.202374000014068E-2</v>
      </c>
      <c r="U12" s="20">
        <v>0.10792908134609321</v>
      </c>
      <c r="V12" s="20">
        <v>7.7481065182553974E-2</v>
      </c>
      <c r="W12" s="20">
        <v>7.5454350950123095E-2</v>
      </c>
      <c r="X12" s="20">
        <v>8.0559571694385962E-2</v>
      </c>
      <c r="Y12" s="20">
        <v>0.11015178672083099</v>
      </c>
      <c r="AA12" s="20">
        <v>0.1099564527827001</v>
      </c>
      <c r="AB12" s="20">
        <v>8.0137841853367267E-2</v>
      </c>
      <c r="AC12" s="20">
        <v>0.11496920967889129</v>
      </c>
      <c r="AD12" s="20">
        <v>6.8786051851275454E-2</v>
      </c>
      <c r="AF12" s="20">
        <v>8.7071967581554305E-2</v>
      </c>
      <c r="AG12" s="20">
        <v>0.1143777730662049</v>
      </c>
      <c r="AI12" s="20">
        <v>0.1161944362949846</v>
      </c>
      <c r="AJ12" s="20">
        <v>8.7677946500182458E-2</v>
      </c>
      <c r="AK12" s="20">
        <v>3.9944938896721023E-2</v>
      </c>
      <c r="AL12" s="20">
        <v>0.113508277999742</v>
      </c>
      <c r="AM12" s="20">
        <v>9.1978955176108476E-2</v>
      </c>
      <c r="AN12" s="20">
        <v>9.2148451374592599E-2</v>
      </c>
      <c r="AO12" s="20">
        <v>0.11284778896710571</v>
      </c>
      <c r="AP12" s="20">
        <v>6.4569089042754699E-2</v>
      </c>
      <c r="AQ12" s="20">
        <v>8.5510194578030968E-2</v>
      </c>
      <c r="AS12" s="20">
        <v>9.5628786923362089E-2</v>
      </c>
      <c r="AT12" s="20">
        <v>3.3137977225196097E-2</v>
      </c>
    </row>
    <row r="13" spans="2:48" ht="32" customHeight="1" x14ac:dyDescent="0.35">
      <c r="B13" s="22" t="s">
        <v>276</v>
      </c>
      <c r="C13" s="20">
        <v>0.1445464278157578</v>
      </c>
      <c r="D13" s="20">
        <v>0.1455893703526876</v>
      </c>
      <c r="E13" s="20">
        <v>0.1158820238863016</v>
      </c>
      <c r="F13" s="20">
        <v>0.19029811526425719</v>
      </c>
      <c r="G13" s="20">
        <v>0.16322373482240549</v>
      </c>
      <c r="H13" s="20">
        <v>0.11475175113439839</v>
      </c>
      <c r="I13" s="20">
        <v>0.1352737240363526</v>
      </c>
      <c r="K13" s="20">
        <v>0.16679370664194981</v>
      </c>
      <c r="L13" s="20">
        <v>0.12429962725856269</v>
      </c>
      <c r="N13" s="20">
        <v>0.12041897086142631</v>
      </c>
      <c r="O13" s="20">
        <v>0.1546380127134149</v>
      </c>
      <c r="P13" s="20">
        <v>0.2358508189706921</v>
      </c>
      <c r="Q13" s="20">
        <v>4.5667919878550407E-2</v>
      </c>
      <c r="R13" s="20">
        <v>0.2321685388936921</v>
      </c>
      <c r="S13" s="20">
        <v>0.1232414991986162</v>
      </c>
      <c r="T13" s="20">
        <v>9.3439547822953661E-2</v>
      </c>
      <c r="U13" s="20">
        <v>0.1545156793258016</v>
      </c>
      <c r="V13" s="20">
        <v>0.15049965983689181</v>
      </c>
      <c r="W13" s="20">
        <v>0.11792140590306099</v>
      </c>
      <c r="X13" s="20">
        <v>0.16598366829691119</v>
      </c>
      <c r="Y13" s="20">
        <v>9.2471026845945409E-2</v>
      </c>
      <c r="AA13" s="20">
        <v>0.1766645633198865</v>
      </c>
      <c r="AB13" s="20">
        <v>0.15709597715284301</v>
      </c>
      <c r="AC13" s="20">
        <v>0.15182466802143019</v>
      </c>
      <c r="AD13" s="20">
        <v>9.4900829644584447E-2</v>
      </c>
      <c r="AF13" s="20">
        <v>0.15036084503221051</v>
      </c>
      <c r="AG13" s="20">
        <v>0.12506297612104769</v>
      </c>
      <c r="AI13" s="20">
        <v>0.1202961160740159</v>
      </c>
      <c r="AJ13" s="20">
        <v>0.15777647724611071</v>
      </c>
      <c r="AK13" s="20">
        <v>0.1380654181196537</v>
      </c>
      <c r="AL13" s="20">
        <v>0.15164855883327569</v>
      </c>
      <c r="AM13" s="20">
        <v>0.14697295911380279</v>
      </c>
      <c r="AN13" s="20">
        <v>0.16632330556834279</v>
      </c>
      <c r="AO13" s="20">
        <v>0.1039712355776637</v>
      </c>
      <c r="AP13" s="20">
        <v>0.12539488585055639</v>
      </c>
      <c r="AQ13" s="20">
        <v>0.20057403853380951</v>
      </c>
      <c r="AS13" s="20">
        <v>0.14529082133335641</v>
      </c>
      <c r="AT13" s="20">
        <v>0.13108459512654111</v>
      </c>
    </row>
    <row r="14" spans="2:48" ht="60" customHeight="1" x14ac:dyDescent="0.35">
      <c r="B14" s="22" t="s">
        <v>277</v>
      </c>
      <c r="C14" s="20">
        <v>0.49880102743787802</v>
      </c>
      <c r="D14" s="20">
        <v>0.48813923641587659</v>
      </c>
      <c r="E14" s="20">
        <v>0.39275141624504101</v>
      </c>
      <c r="F14" s="20">
        <v>0.44418096666554868</v>
      </c>
      <c r="G14" s="20">
        <v>0.50034992810139389</v>
      </c>
      <c r="H14" s="20">
        <v>0.62233523056950157</v>
      </c>
      <c r="I14" s="20">
        <v>0.54928955340459451</v>
      </c>
      <c r="K14" s="20">
        <v>0.44989005750631927</v>
      </c>
      <c r="L14" s="20">
        <v>0.54653165844587304</v>
      </c>
      <c r="N14" s="20">
        <v>0.5590676831209056</v>
      </c>
      <c r="O14" s="20">
        <v>0.47931029003964032</v>
      </c>
      <c r="P14" s="20">
        <v>0.51639391653076305</v>
      </c>
      <c r="Q14" s="20">
        <v>0.60520404573552034</v>
      </c>
      <c r="R14" s="20">
        <v>0.43500789930200889</v>
      </c>
      <c r="S14" s="20">
        <v>0.54167290172853377</v>
      </c>
      <c r="T14" s="20">
        <v>0.54003876396077588</v>
      </c>
      <c r="U14" s="20">
        <v>0.47252054279518518</v>
      </c>
      <c r="V14" s="20">
        <v>0.37848041340085042</v>
      </c>
      <c r="W14" s="20">
        <v>0.5710633885227413</v>
      </c>
      <c r="X14" s="20">
        <v>0.48595943785458878</v>
      </c>
      <c r="Y14" s="20">
        <v>0.55626460444444847</v>
      </c>
      <c r="AA14" s="20">
        <v>0.46266448754581729</v>
      </c>
      <c r="AB14" s="20">
        <v>0.54179991485708767</v>
      </c>
      <c r="AC14" s="20">
        <v>0.45647477345262799</v>
      </c>
      <c r="AD14" s="20">
        <v>0.52758570974983232</v>
      </c>
      <c r="AF14" s="20">
        <v>0.53069618043602518</v>
      </c>
      <c r="AG14" s="20">
        <v>0.37581021026000511</v>
      </c>
      <c r="AI14" s="20">
        <v>0.44696956441102542</v>
      </c>
      <c r="AJ14" s="20">
        <v>0.45440732464431721</v>
      </c>
      <c r="AK14" s="20">
        <v>0.54219304315394812</v>
      </c>
      <c r="AL14" s="20">
        <v>0.46050083491810212</v>
      </c>
      <c r="AM14" s="20">
        <v>0.57189167991205181</v>
      </c>
      <c r="AN14" s="20">
        <v>0.5265171158476436</v>
      </c>
      <c r="AO14" s="20">
        <v>0.5677776956573104</v>
      </c>
      <c r="AP14" s="20">
        <v>0.54965667719012323</v>
      </c>
      <c r="AQ14" s="20">
        <v>0.41457393413417271</v>
      </c>
      <c r="AS14" s="20">
        <v>0.50210900188378305</v>
      </c>
      <c r="AT14" s="20">
        <v>0.43897863850220892</v>
      </c>
    </row>
    <row r="15" spans="2:48" ht="19" customHeight="1" x14ac:dyDescent="0.35">
      <c r="B15" s="22" t="s">
        <v>197</v>
      </c>
      <c r="C15" s="20">
        <v>6.2999785101833697E-2</v>
      </c>
      <c r="D15" s="20">
        <v>8.6027349515960208E-2</v>
      </c>
      <c r="E15" s="20">
        <v>1.7253694575798631E-2</v>
      </c>
      <c r="F15" s="20">
        <v>6.5006466644602703E-2</v>
      </c>
      <c r="G15" s="20">
        <v>7.8131352116643432E-2</v>
      </c>
      <c r="H15" s="20">
        <v>5.4181818326419523E-2</v>
      </c>
      <c r="I15" s="20">
        <v>7.6635625517840533E-2</v>
      </c>
      <c r="K15" s="20">
        <v>4.8831994939360052E-2</v>
      </c>
      <c r="L15" s="20">
        <v>7.2499772417564973E-2</v>
      </c>
      <c r="N15" s="20">
        <v>6.1721160192424393E-2</v>
      </c>
      <c r="O15" s="20">
        <v>0</v>
      </c>
      <c r="P15" s="20">
        <v>5.7160683408491467E-2</v>
      </c>
      <c r="Q15" s="20">
        <v>9.0372835560419876E-2</v>
      </c>
      <c r="R15" s="20">
        <v>6.4546715275322908E-2</v>
      </c>
      <c r="S15" s="20">
        <v>8.0899475428062848E-2</v>
      </c>
      <c r="T15" s="20">
        <v>6.6290874133035846E-2</v>
      </c>
      <c r="U15" s="20">
        <v>0.1007844997181614</v>
      </c>
      <c r="V15" s="20">
        <v>6.5793648161611581E-2</v>
      </c>
      <c r="W15" s="20">
        <v>2.1731834412836829E-2</v>
      </c>
      <c r="X15" s="20">
        <v>7.6926239569567498E-2</v>
      </c>
      <c r="Y15" s="20">
        <v>5.6235274855244523E-2</v>
      </c>
      <c r="AA15" s="20">
        <v>3.045296899060972E-2</v>
      </c>
      <c r="AB15" s="20">
        <v>5.3872264516963218E-2</v>
      </c>
      <c r="AC15" s="20">
        <v>6.6737677129536696E-2</v>
      </c>
      <c r="AD15" s="20">
        <v>0.100754937638091</v>
      </c>
      <c r="AF15" s="20">
        <v>6.3234282012151269E-2</v>
      </c>
      <c r="AG15" s="20">
        <v>5.8600260840721063E-2</v>
      </c>
      <c r="AI15" s="20">
        <v>5.9902394353889332E-2</v>
      </c>
      <c r="AJ15" s="20">
        <v>4.9859751447180932E-2</v>
      </c>
      <c r="AK15" s="20">
        <v>4.8330250624659683E-2</v>
      </c>
      <c r="AL15" s="20">
        <v>5.869151987332126E-2</v>
      </c>
      <c r="AM15" s="20">
        <v>4.4948649692385302E-2</v>
      </c>
      <c r="AN15" s="20">
        <v>4.2262349348441072E-2</v>
      </c>
      <c r="AO15" s="20">
        <v>0.1018220746209294</v>
      </c>
      <c r="AP15" s="20">
        <v>0.14510032383236171</v>
      </c>
      <c r="AQ15" s="20">
        <v>5.4742009209828323E-2</v>
      </c>
      <c r="AS15" s="20">
        <v>5.6632825591355962E-2</v>
      </c>
      <c r="AT15" s="20">
        <v>0.178141765308165</v>
      </c>
    </row>
    <row r="17" spans="2:2" x14ac:dyDescent="0.35">
      <c r="B17" s="24" t="s">
        <v>19</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H20"/>
  <sheetViews>
    <sheetView showGridLines="0" topLeftCell="A2" workbookViewId="0">
      <selection activeCell="A7" sqref="A7"/>
    </sheetView>
  </sheetViews>
  <sheetFormatPr defaultRowHeight="14.5" x14ac:dyDescent="0.35"/>
  <cols>
    <col min="1" max="1" width="5" customWidth="1"/>
    <col min="2" max="2" width="25" customWidth="1"/>
    <col min="3" max="8" width="20" customWidth="1"/>
  </cols>
  <sheetData>
    <row r="2" spans="2:8" ht="40" customHeight="1" x14ac:dyDescent="0.35">
      <c r="D2" s="21" t="s">
        <v>428</v>
      </c>
    </row>
    <row r="6" spans="2:8" ht="50" customHeight="1" x14ac:dyDescent="0.35">
      <c r="C6" s="23" t="s">
        <v>422</v>
      </c>
      <c r="D6" s="23" t="s">
        <v>423</v>
      </c>
      <c r="E6" s="23" t="s">
        <v>424</v>
      </c>
      <c r="F6" s="23" t="s">
        <v>425</v>
      </c>
      <c r="G6" s="23" t="s">
        <v>426</v>
      </c>
      <c r="H6" s="23" t="s">
        <v>427</v>
      </c>
    </row>
    <row r="7" spans="2:8" ht="29" x14ac:dyDescent="0.35">
      <c r="B7" s="22" t="s">
        <v>272</v>
      </c>
      <c r="C7" s="20">
        <v>0.1956531604037588</v>
      </c>
      <c r="D7" s="20">
        <v>8.5495920176184445E-2</v>
      </c>
      <c r="E7" s="20">
        <v>6.0590574286235467E-2</v>
      </c>
      <c r="F7" s="20">
        <v>4.4409815257004763E-2</v>
      </c>
      <c r="G7" s="20">
        <v>4.0207868748475532E-2</v>
      </c>
      <c r="H7" s="20">
        <v>3.8068028164058347E-2</v>
      </c>
    </row>
    <row r="8" spans="2:8" ht="29" x14ac:dyDescent="0.35">
      <c r="B8" s="22" t="s">
        <v>273</v>
      </c>
      <c r="C8" s="20">
        <v>0.18595429620772411</v>
      </c>
      <c r="D8" s="20">
        <v>0.17695442800667319</v>
      </c>
      <c r="E8" s="20">
        <v>8.1804272315883123E-2</v>
      </c>
      <c r="F8" s="20">
        <v>7.5561915205856978E-2</v>
      </c>
      <c r="G8" s="20">
        <v>5.9764540900055417E-2</v>
      </c>
      <c r="H8" s="20">
        <v>5.4777267865929742E-2</v>
      </c>
    </row>
    <row r="9" spans="2:8" x14ac:dyDescent="0.35">
      <c r="B9" s="22" t="s">
        <v>274</v>
      </c>
      <c r="C9" s="20">
        <v>0.27631736084618758</v>
      </c>
      <c r="D9" s="20">
        <v>0.2087612190637621</v>
      </c>
      <c r="E9" s="20">
        <v>0.1584519717431157</v>
      </c>
      <c r="F9" s="20">
        <v>0.1197718233677641</v>
      </c>
      <c r="G9" s="20">
        <v>9.4055128175833683E-2</v>
      </c>
      <c r="H9" s="20">
        <v>8.3209827749033446E-2</v>
      </c>
    </row>
    <row r="10" spans="2:8" ht="29" x14ac:dyDescent="0.35">
      <c r="B10" s="22" t="s">
        <v>275</v>
      </c>
      <c r="C10" s="20">
        <v>0.1001071582261671</v>
      </c>
      <c r="D10" s="20">
        <v>0.19072994910853319</v>
      </c>
      <c r="E10" s="20">
        <v>0.18897639119828111</v>
      </c>
      <c r="F10" s="20">
        <v>0.14289403848424681</v>
      </c>
      <c r="G10" s="20">
        <v>0.10928437020076159</v>
      </c>
      <c r="H10" s="20">
        <v>9.8533753395480872E-2</v>
      </c>
    </row>
    <row r="11" spans="2:8" ht="29" x14ac:dyDescent="0.35">
      <c r="B11" s="22" t="s">
        <v>276</v>
      </c>
      <c r="C11" s="20">
        <v>6.0763982864017463E-2</v>
      </c>
      <c r="D11" s="20">
        <v>0.1234811756055522</v>
      </c>
      <c r="E11" s="20">
        <v>0.18054237977041071</v>
      </c>
      <c r="F11" s="20">
        <v>0.19373296078379201</v>
      </c>
      <c r="G11" s="20">
        <v>0.1762347553875947</v>
      </c>
      <c r="H11" s="20">
        <v>0.14937831697772591</v>
      </c>
    </row>
    <row r="12" spans="2:8" ht="58" x14ac:dyDescent="0.35">
      <c r="B12" s="22" t="s">
        <v>277</v>
      </c>
      <c r="C12" s="20">
        <v>0.12373738565987349</v>
      </c>
      <c r="D12" s="20">
        <v>0.17045774088490201</v>
      </c>
      <c r="E12" s="20">
        <v>0.28206008886382539</v>
      </c>
      <c r="F12" s="20">
        <v>0.38128654917633981</v>
      </c>
      <c r="G12" s="20">
        <v>0.47252681345048192</v>
      </c>
      <c r="H12" s="20">
        <v>0.52714836883969463</v>
      </c>
    </row>
    <row r="13" spans="2:8" x14ac:dyDescent="0.35">
      <c r="B13" s="22" t="s">
        <v>197</v>
      </c>
      <c r="C13" s="20">
        <v>5.7466655792271587E-2</v>
      </c>
      <c r="D13" s="20">
        <v>4.4119567154393011E-2</v>
      </c>
      <c r="E13" s="20">
        <v>4.7574321822248578E-2</v>
      </c>
      <c r="F13" s="20">
        <v>4.2342897724995658E-2</v>
      </c>
      <c r="G13" s="20">
        <v>4.7926523136797287E-2</v>
      </c>
      <c r="H13" s="20">
        <v>4.8884437008077042E-2</v>
      </c>
    </row>
    <row r="16" spans="2:8" x14ac:dyDescent="0.35">
      <c r="B16" t="s">
        <v>409</v>
      </c>
    </row>
    <row r="17" spans="2:2" x14ac:dyDescent="0.35">
      <c r="B17" t="s">
        <v>9</v>
      </c>
    </row>
    <row r="20" spans="2:2" x14ac:dyDescent="0.35">
      <c r="B20" t="str">
        <f>HYPERLINK("#Contents!A1", "Return to Contents")</f>
        <v>Return to Contents</v>
      </c>
    </row>
  </sheetData>
  <pageMargins left="0.75" right="0.75" top="1" bottom="1" header="0.5" footer="0.5"/>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1118</v>
      </c>
      <c r="D7" s="14">
        <v>168</v>
      </c>
      <c r="E7" s="14">
        <v>202</v>
      </c>
      <c r="F7" s="14">
        <v>196</v>
      </c>
      <c r="G7" s="14">
        <v>193</v>
      </c>
      <c r="H7" s="14">
        <v>140</v>
      </c>
      <c r="I7" s="14">
        <v>219</v>
      </c>
      <c r="K7" s="14">
        <v>564</v>
      </c>
      <c r="L7" s="14">
        <v>553</v>
      </c>
      <c r="N7" s="14">
        <v>104</v>
      </c>
      <c r="O7" s="14">
        <v>37</v>
      </c>
      <c r="P7" s="14">
        <v>56</v>
      </c>
      <c r="Q7" s="14">
        <v>42</v>
      </c>
      <c r="R7" s="14">
        <v>112</v>
      </c>
      <c r="S7" s="14">
        <v>95</v>
      </c>
      <c r="T7" s="14">
        <v>87</v>
      </c>
      <c r="U7" s="14">
        <v>106</v>
      </c>
      <c r="V7" s="14">
        <v>137</v>
      </c>
      <c r="W7" s="14">
        <v>157</v>
      </c>
      <c r="X7" s="14">
        <v>82</v>
      </c>
      <c r="Y7" s="14">
        <v>103</v>
      </c>
      <c r="AA7" s="14">
        <v>338</v>
      </c>
      <c r="AB7" s="14">
        <v>283</v>
      </c>
      <c r="AC7" s="14">
        <v>239</v>
      </c>
      <c r="AD7" s="14">
        <v>252</v>
      </c>
      <c r="AF7" s="14">
        <v>879</v>
      </c>
      <c r="AG7" s="14">
        <v>234</v>
      </c>
      <c r="AI7" s="14">
        <v>140</v>
      </c>
      <c r="AJ7" s="14">
        <v>268</v>
      </c>
      <c r="AK7" s="14">
        <v>73</v>
      </c>
      <c r="AL7" s="14">
        <v>109</v>
      </c>
      <c r="AM7" s="14">
        <v>246</v>
      </c>
      <c r="AN7" s="14">
        <v>34</v>
      </c>
      <c r="AO7" s="14">
        <v>86</v>
      </c>
      <c r="AP7" s="14">
        <v>97</v>
      </c>
      <c r="AQ7" s="14">
        <v>65</v>
      </c>
      <c r="AS7" s="14">
        <v>1063</v>
      </c>
      <c r="AT7" s="14">
        <v>55</v>
      </c>
    </row>
    <row r="8" spans="2:48" x14ac:dyDescent="0.35">
      <c r="B8" s="7" t="s">
        <v>68</v>
      </c>
      <c r="C8" s="16">
        <v>1118</v>
      </c>
      <c r="D8" s="16">
        <v>151</v>
      </c>
      <c r="E8" s="16">
        <v>192</v>
      </c>
      <c r="F8" s="16">
        <v>194</v>
      </c>
      <c r="G8" s="16">
        <v>184</v>
      </c>
      <c r="H8" s="16">
        <v>149</v>
      </c>
      <c r="I8" s="16">
        <v>249</v>
      </c>
      <c r="K8" s="16">
        <v>559</v>
      </c>
      <c r="L8" s="16">
        <v>558</v>
      </c>
      <c r="N8" s="16">
        <v>111</v>
      </c>
      <c r="O8" s="16">
        <v>35</v>
      </c>
      <c r="P8" s="16">
        <v>54</v>
      </c>
      <c r="Q8" s="16">
        <v>41</v>
      </c>
      <c r="R8" s="16">
        <v>113</v>
      </c>
      <c r="S8" s="16">
        <v>91</v>
      </c>
      <c r="T8" s="16">
        <v>87</v>
      </c>
      <c r="U8" s="16">
        <v>104</v>
      </c>
      <c r="V8" s="16">
        <v>139</v>
      </c>
      <c r="W8" s="16">
        <v>154</v>
      </c>
      <c r="X8" s="16">
        <v>87</v>
      </c>
      <c r="Y8" s="16">
        <v>101</v>
      </c>
      <c r="AA8" s="16">
        <v>322</v>
      </c>
      <c r="AB8" s="16">
        <v>283</v>
      </c>
      <c r="AC8" s="16">
        <v>242</v>
      </c>
      <c r="AD8" s="16">
        <v>269</v>
      </c>
      <c r="AF8" s="16">
        <v>888</v>
      </c>
      <c r="AG8" s="16">
        <v>226</v>
      </c>
      <c r="AI8" s="16">
        <v>140</v>
      </c>
      <c r="AJ8" s="16">
        <v>263</v>
      </c>
      <c r="AK8" s="16">
        <v>73</v>
      </c>
      <c r="AL8" s="16">
        <v>102</v>
      </c>
      <c r="AM8" s="16">
        <v>252</v>
      </c>
      <c r="AN8" s="16">
        <v>36</v>
      </c>
      <c r="AO8" s="16">
        <v>87</v>
      </c>
      <c r="AP8" s="16">
        <v>100</v>
      </c>
      <c r="AQ8" s="16">
        <v>63</v>
      </c>
      <c r="AS8" s="16">
        <v>1064</v>
      </c>
      <c r="AT8" s="16">
        <v>54</v>
      </c>
    </row>
    <row r="9" spans="2:48" ht="32" customHeight="1" x14ac:dyDescent="0.35">
      <c r="B9" s="22" t="s">
        <v>272</v>
      </c>
      <c r="C9" s="20">
        <v>0.1956531604037588</v>
      </c>
      <c r="D9" s="20">
        <v>0.32533141909149671</v>
      </c>
      <c r="E9" s="20">
        <v>0.2988839921586357</v>
      </c>
      <c r="F9" s="20">
        <v>0.22178376099926131</v>
      </c>
      <c r="G9" s="20">
        <v>0.16901911446299639</v>
      </c>
      <c r="H9" s="20">
        <v>0.1193818237564236</v>
      </c>
      <c r="I9" s="20">
        <v>8.243001971370334E-2</v>
      </c>
      <c r="K9" s="20">
        <v>0.1899039642661153</v>
      </c>
      <c r="L9" s="20">
        <v>0.20179731161096559</v>
      </c>
      <c r="N9" s="20">
        <v>0.1181417800596411</v>
      </c>
      <c r="O9" s="20">
        <v>7.8210587426882916E-2</v>
      </c>
      <c r="P9" s="20">
        <v>0.27801584074654723</v>
      </c>
      <c r="Q9" s="20">
        <v>0.22588844963811319</v>
      </c>
      <c r="R9" s="20">
        <v>0.25699084607285438</v>
      </c>
      <c r="S9" s="20">
        <v>0.1186204048247209</v>
      </c>
      <c r="T9" s="20">
        <v>0.1600015266587923</v>
      </c>
      <c r="U9" s="20">
        <v>0.17357528697266711</v>
      </c>
      <c r="V9" s="20">
        <v>0.26735761752737958</v>
      </c>
      <c r="W9" s="20">
        <v>0.17670976481953199</v>
      </c>
      <c r="X9" s="20">
        <v>0.18519131202930961</v>
      </c>
      <c r="Y9" s="20">
        <v>0.25828562801167698</v>
      </c>
      <c r="AA9" s="20">
        <v>0.23806081939389229</v>
      </c>
      <c r="AB9" s="20">
        <v>0.11106744643959569</v>
      </c>
      <c r="AC9" s="20">
        <v>0.232341446261214</v>
      </c>
      <c r="AD9" s="20">
        <v>0.19951500251078261</v>
      </c>
      <c r="AF9" s="20">
        <v>0.17015004125260841</v>
      </c>
      <c r="AG9" s="20">
        <v>0.29198433412823671</v>
      </c>
      <c r="AI9" s="20">
        <v>0.25953272596582327</v>
      </c>
      <c r="AJ9" s="20">
        <v>0.24610526364372151</v>
      </c>
      <c r="AK9" s="20">
        <v>8.9006056559978119E-2</v>
      </c>
      <c r="AL9" s="20">
        <v>0.21579027869757619</v>
      </c>
      <c r="AM9" s="20">
        <v>0.17899255699972261</v>
      </c>
      <c r="AN9" s="20">
        <v>0.1411112200179882</v>
      </c>
      <c r="AO9" s="20">
        <v>0.20418749842848241</v>
      </c>
      <c r="AP9" s="20">
        <v>0.1011560651463887</v>
      </c>
      <c r="AQ9" s="20">
        <v>0.17006103103331419</v>
      </c>
      <c r="AS9" s="20">
        <v>0.19544219973455079</v>
      </c>
      <c r="AT9" s="20">
        <v>0.1998173099361702</v>
      </c>
    </row>
    <row r="10" spans="2:48" ht="32" customHeight="1" x14ac:dyDescent="0.35">
      <c r="B10" s="22" t="s">
        <v>273</v>
      </c>
      <c r="C10" s="20">
        <v>0.18595429620772411</v>
      </c>
      <c r="D10" s="20">
        <v>0.253916556934982</v>
      </c>
      <c r="E10" s="20">
        <v>0.2435485087193042</v>
      </c>
      <c r="F10" s="20">
        <v>0.18331100394636121</v>
      </c>
      <c r="G10" s="20">
        <v>0.1822128208876799</v>
      </c>
      <c r="H10" s="20">
        <v>0.20043267628108671</v>
      </c>
      <c r="I10" s="20">
        <v>9.6506351496656609E-2</v>
      </c>
      <c r="K10" s="20">
        <v>0.19663889375396429</v>
      </c>
      <c r="L10" s="20">
        <v>0.17561597127943421</v>
      </c>
      <c r="N10" s="20">
        <v>0.2068292176522295</v>
      </c>
      <c r="O10" s="20">
        <v>0.22732559922529011</v>
      </c>
      <c r="P10" s="20">
        <v>0.20565799166506801</v>
      </c>
      <c r="Q10" s="20">
        <v>0.23623402097605101</v>
      </c>
      <c r="R10" s="20">
        <v>0.16655377353437051</v>
      </c>
      <c r="S10" s="20">
        <v>0.12737178553756351</v>
      </c>
      <c r="T10" s="20">
        <v>0.2016436877804503</v>
      </c>
      <c r="U10" s="20">
        <v>0.20053403122691579</v>
      </c>
      <c r="V10" s="20">
        <v>0.18524751434944811</v>
      </c>
      <c r="W10" s="20">
        <v>0.14068049753145481</v>
      </c>
      <c r="X10" s="20">
        <v>0.23493287166467541</v>
      </c>
      <c r="Y10" s="20">
        <v>0.19099808779925281</v>
      </c>
      <c r="AA10" s="20">
        <v>0.20240941743832791</v>
      </c>
      <c r="AB10" s="20">
        <v>0.16397808344946571</v>
      </c>
      <c r="AC10" s="20">
        <v>0.1840932248347194</v>
      </c>
      <c r="AD10" s="20">
        <v>0.1913223763533039</v>
      </c>
      <c r="AF10" s="20">
        <v>0.1789560436452208</v>
      </c>
      <c r="AG10" s="20">
        <v>0.21749368323826179</v>
      </c>
      <c r="AI10" s="20">
        <v>0.1911973797576019</v>
      </c>
      <c r="AJ10" s="20">
        <v>0.2010437898882986</v>
      </c>
      <c r="AK10" s="20">
        <v>0.21124352213344511</v>
      </c>
      <c r="AL10" s="20">
        <v>0.18072491103387581</v>
      </c>
      <c r="AM10" s="20">
        <v>0.20635451654624529</v>
      </c>
      <c r="AN10" s="20">
        <v>0.17001130739349851</v>
      </c>
      <c r="AO10" s="20">
        <v>0.1375177601692138</v>
      </c>
      <c r="AP10" s="20">
        <v>9.9880235583895777E-2</v>
      </c>
      <c r="AQ10" s="20">
        <v>0.22126837686959799</v>
      </c>
      <c r="AS10" s="20">
        <v>0.18940513071098561</v>
      </c>
      <c r="AT10" s="20">
        <v>0.1178383249362059</v>
      </c>
    </row>
    <row r="11" spans="2:48" ht="32" customHeight="1" x14ac:dyDescent="0.35">
      <c r="B11" s="22" t="s">
        <v>274</v>
      </c>
      <c r="C11" s="20">
        <v>0.27631736084618758</v>
      </c>
      <c r="D11" s="20">
        <v>0.21783974559275041</v>
      </c>
      <c r="E11" s="20">
        <v>0.266049152821694</v>
      </c>
      <c r="F11" s="20">
        <v>0.25730086912612332</v>
      </c>
      <c r="G11" s="20">
        <v>0.28098425632755608</v>
      </c>
      <c r="H11" s="20">
        <v>0.29201375400695317</v>
      </c>
      <c r="I11" s="20">
        <v>0.32169644023889099</v>
      </c>
      <c r="K11" s="20">
        <v>0.28682197750313221</v>
      </c>
      <c r="L11" s="20">
        <v>0.26437127586044029</v>
      </c>
      <c r="N11" s="20">
        <v>0.32374613957914461</v>
      </c>
      <c r="O11" s="20">
        <v>0.41550341418957748</v>
      </c>
      <c r="P11" s="20">
        <v>0.2404028103957474</v>
      </c>
      <c r="Q11" s="20">
        <v>0.29096617069151348</v>
      </c>
      <c r="R11" s="20">
        <v>0.2692800094184376</v>
      </c>
      <c r="S11" s="20">
        <v>0.39443963075379251</v>
      </c>
      <c r="T11" s="20">
        <v>0.2529380023329057</v>
      </c>
      <c r="U11" s="20">
        <v>0.22985735321077569</v>
      </c>
      <c r="V11" s="20">
        <v>0.2089768585148242</v>
      </c>
      <c r="W11" s="20">
        <v>0.29797310315490899</v>
      </c>
      <c r="X11" s="20">
        <v>0.32310146331734418</v>
      </c>
      <c r="Y11" s="20">
        <v>0.17871950927669331</v>
      </c>
      <c r="AA11" s="20">
        <v>0.25331865144943372</v>
      </c>
      <c r="AB11" s="20">
        <v>0.3281268872309146</v>
      </c>
      <c r="AC11" s="20">
        <v>0.26080315083349809</v>
      </c>
      <c r="AD11" s="20">
        <v>0.26267987051455538</v>
      </c>
      <c r="AF11" s="20">
        <v>0.29062680394675439</v>
      </c>
      <c r="AG11" s="20">
        <v>0.2212710872130835</v>
      </c>
      <c r="AI11" s="20">
        <v>0.24997396346217049</v>
      </c>
      <c r="AJ11" s="20">
        <v>0.2897818135841469</v>
      </c>
      <c r="AK11" s="20">
        <v>0.31317965915019258</v>
      </c>
      <c r="AL11" s="20">
        <v>0.29536917682786812</v>
      </c>
      <c r="AM11" s="20">
        <v>0.29545043677622063</v>
      </c>
      <c r="AN11" s="20">
        <v>0.26866951347136508</v>
      </c>
      <c r="AO11" s="20">
        <v>0.17506980477601489</v>
      </c>
      <c r="AP11" s="20">
        <v>0.25948051983574161</v>
      </c>
      <c r="AQ11" s="20">
        <v>0.29933883037682141</v>
      </c>
      <c r="AS11" s="20">
        <v>0.27920308691844919</v>
      </c>
      <c r="AT11" s="20">
        <v>0.2193560565443268</v>
      </c>
    </row>
    <row r="12" spans="2:48" ht="32" customHeight="1" x14ac:dyDescent="0.35">
      <c r="B12" s="22" t="s">
        <v>275</v>
      </c>
      <c r="C12" s="20">
        <v>0.1001071582261671</v>
      </c>
      <c r="D12" s="20">
        <v>5.8826631939531228E-2</v>
      </c>
      <c r="E12" s="20">
        <v>9.5307225153140704E-2</v>
      </c>
      <c r="F12" s="20">
        <v>9.7380086956475959E-2</v>
      </c>
      <c r="G12" s="20">
        <v>0.1005494550724805</v>
      </c>
      <c r="H12" s="20">
        <v>0.14212207203309571</v>
      </c>
      <c r="I12" s="20">
        <v>0.1054791907993234</v>
      </c>
      <c r="K12" s="20">
        <v>8.3302490059937173E-2</v>
      </c>
      <c r="L12" s="20">
        <v>0.1171388920326682</v>
      </c>
      <c r="N12" s="20">
        <v>9.4663246042375193E-2</v>
      </c>
      <c r="O12" s="20">
        <v>0.16124384832169281</v>
      </c>
      <c r="P12" s="20">
        <v>0.12860738192379759</v>
      </c>
      <c r="Q12" s="20">
        <v>7.4851469574747906E-2</v>
      </c>
      <c r="R12" s="20">
        <v>9.2933067473179559E-2</v>
      </c>
      <c r="S12" s="20">
        <v>8.9603302069205554E-2</v>
      </c>
      <c r="T12" s="20">
        <v>0.12963375594946969</v>
      </c>
      <c r="U12" s="20">
        <v>0.1047849530904041</v>
      </c>
      <c r="V12" s="20">
        <v>8.8549771127936161E-2</v>
      </c>
      <c r="W12" s="20">
        <v>0.10958343323287829</v>
      </c>
      <c r="X12" s="20">
        <v>3.8700055964084233E-2</v>
      </c>
      <c r="Y12" s="20">
        <v>0.1209926418545535</v>
      </c>
      <c r="AA12" s="20">
        <v>9.8458079306782062E-2</v>
      </c>
      <c r="AB12" s="20">
        <v>0.1006466317757707</v>
      </c>
      <c r="AC12" s="20">
        <v>8.5089238087866753E-2</v>
      </c>
      <c r="AD12" s="20">
        <v>0.1160021879187618</v>
      </c>
      <c r="AF12" s="20">
        <v>0.1026933917604084</v>
      </c>
      <c r="AG12" s="20">
        <v>8.7891920222855316E-2</v>
      </c>
      <c r="AI12" s="20">
        <v>0.1070749212649711</v>
      </c>
      <c r="AJ12" s="20">
        <v>9.4404338547720651E-2</v>
      </c>
      <c r="AK12" s="20">
        <v>8.3053983007104704E-2</v>
      </c>
      <c r="AL12" s="20">
        <v>0.102173778140006</v>
      </c>
      <c r="AM12" s="20">
        <v>8.8123924958076277E-2</v>
      </c>
      <c r="AN12" s="20">
        <v>0.1522646430307906</v>
      </c>
      <c r="AO12" s="20">
        <v>0.1071932460879251</v>
      </c>
      <c r="AP12" s="20">
        <v>0.11196804979310029</v>
      </c>
      <c r="AQ12" s="20">
        <v>0.1140725587519044</v>
      </c>
      <c r="AS12" s="20">
        <v>0.10146134385855569</v>
      </c>
      <c r="AT12" s="20">
        <v>7.337690803743524E-2</v>
      </c>
    </row>
    <row r="13" spans="2:48" ht="32" customHeight="1" x14ac:dyDescent="0.35">
      <c r="B13" s="22" t="s">
        <v>276</v>
      </c>
      <c r="C13" s="20">
        <v>6.0763982864017463E-2</v>
      </c>
      <c r="D13" s="20">
        <v>4.8478863958573343E-2</v>
      </c>
      <c r="E13" s="20">
        <v>2.5129603770485169E-2</v>
      </c>
      <c r="F13" s="20">
        <v>5.6316881053012753E-2</v>
      </c>
      <c r="G13" s="20">
        <v>8.0968210503144372E-2</v>
      </c>
      <c r="H13" s="20">
        <v>6.2549172147100596E-2</v>
      </c>
      <c r="I13" s="20">
        <v>8.3126956066788188E-2</v>
      </c>
      <c r="K13" s="20">
        <v>6.1810251318884693E-2</v>
      </c>
      <c r="L13" s="20">
        <v>5.9835272018558393E-2</v>
      </c>
      <c r="N13" s="20">
        <v>6.1344148257728701E-2</v>
      </c>
      <c r="O13" s="20">
        <v>2.8127884440245991E-2</v>
      </c>
      <c r="P13" s="20">
        <v>5.425603281463913E-2</v>
      </c>
      <c r="Q13" s="20">
        <v>2.37888329299209E-2</v>
      </c>
      <c r="R13" s="20">
        <v>6.211242744327683E-2</v>
      </c>
      <c r="S13" s="20">
        <v>6.4785796073031601E-2</v>
      </c>
      <c r="T13" s="20">
        <v>4.4685307624402919E-2</v>
      </c>
      <c r="U13" s="20">
        <v>0.11237461996865231</v>
      </c>
      <c r="V13" s="20">
        <v>3.6100357734960453E-2</v>
      </c>
      <c r="W13" s="20">
        <v>6.489744294483106E-2</v>
      </c>
      <c r="X13" s="20">
        <v>5.8716189114847252E-2</v>
      </c>
      <c r="Y13" s="20">
        <v>7.4829655547128615E-2</v>
      </c>
      <c r="AA13" s="20">
        <v>5.077935491431089E-2</v>
      </c>
      <c r="AB13" s="20">
        <v>7.4571536321312248E-2</v>
      </c>
      <c r="AC13" s="20">
        <v>7.6548639466349835E-2</v>
      </c>
      <c r="AD13" s="20">
        <v>4.4588872090156197E-2</v>
      </c>
      <c r="AF13" s="20">
        <v>6.3482811815007673E-2</v>
      </c>
      <c r="AG13" s="20">
        <v>5.1368258440620138E-2</v>
      </c>
      <c r="AI13" s="20">
        <v>5.838240812589196E-2</v>
      </c>
      <c r="AJ13" s="20">
        <v>5.2752785686838513E-2</v>
      </c>
      <c r="AK13" s="20">
        <v>9.2170952003415477E-2</v>
      </c>
      <c r="AL13" s="20">
        <v>5.8830318551080077E-2</v>
      </c>
      <c r="AM13" s="20">
        <v>4.0401368203217568E-2</v>
      </c>
      <c r="AN13" s="20">
        <v>9.2700718050432646E-2</v>
      </c>
      <c r="AO13" s="20">
        <v>0.12963452583017901</v>
      </c>
      <c r="AP13" s="20">
        <v>5.2914014884720202E-2</v>
      </c>
      <c r="AQ13" s="20">
        <v>4.6399527893722328E-2</v>
      </c>
      <c r="AS13" s="20">
        <v>6.2208084985487418E-2</v>
      </c>
      <c r="AT13" s="20">
        <v>3.2258872425884981E-2</v>
      </c>
    </row>
    <row r="14" spans="2:48" ht="60" customHeight="1" x14ac:dyDescent="0.35">
      <c r="B14" s="22" t="s">
        <v>277</v>
      </c>
      <c r="C14" s="20">
        <v>0.12373738565987349</v>
      </c>
      <c r="D14" s="20">
        <v>4.2077583576787009E-2</v>
      </c>
      <c r="E14" s="20">
        <v>4.0144105581761118E-2</v>
      </c>
      <c r="F14" s="20">
        <v>0.1201730363823706</v>
      </c>
      <c r="G14" s="20">
        <v>0.13332013423292091</v>
      </c>
      <c r="H14" s="20">
        <v>0.13128099774722979</v>
      </c>
      <c r="I14" s="20">
        <v>0.2288652106027311</v>
      </c>
      <c r="K14" s="20">
        <v>0.1389896213914994</v>
      </c>
      <c r="L14" s="20">
        <v>0.1087008913774149</v>
      </c>
      <c r="N14" s="20">
        <v>0.15609655287201091</v>
      </c>
      <c r="O14" s="20">
        <v>8.9588666396310593E-2</v>
      </c>
      <c r="P14" s="20">
        <v>9.3059942454200628E-2</v>
      </c>
      <c r="Q14" s="20">
        <v>7.6921945179267093E-2</v>
      </c>
      <c r="R14" s="20">
        <v>0.10619465821908</v>
      </c>
      <c r="S14" s="20">
        <v>9.7907879399807371E-2</v>
      </c>
      <c r="T14" s="20">
        <v>0.12530989461256289</v>
      </c>
      <c r="U14" s="20">
        <v>0.14001964698828559</v>
      </c>
      <c r="V14" s="20">
        <v>0.1388215901141828</v>
      </c>
      <c r="W14" s="20">
        <v>0.1649988015509766</v>
      </c>
      <c r="X14" s="20">
        <v>0.10266796030107531</v>
      </c>
      <c r="Y14" s="20">
        <v>9.4780512587801499E-2</v>
      </c>
      <c r="AA14" s="20">
        <v>0.1201139886868357</v>
      </c>
      <c r="AB14" s="20">
        <v>0.1421457409562617</v>
      </c>
      <c r="AC14" s="20">
        <v>0.11338310385422661</v>
      </c>
      <c r="AD14" s="20">
        <v>0.1192391524693546</v>
      </c>
      <c r="AF14" s="20">
        <v>0.13732258291269869</v>
      </c>
      <c r="AG14" s="20">
        <v>6.8540943015491324E-2</v>
      </c>
      <c r="AI14" s="20">
        <v>0.1052662102634592</v>
      </c>
      <c r="AJ14" s="20">
        <v>8.8885021583797699E-2</v>
      </c>
      <c r="AK14" s="20">
        <v>0.18473714770173211</v>
      </c>
      <c r="AL14" s="20">
        <v>0.103050906057676</v>
      </c>
      <c r="AM14" s="20">
        <v>0.13193304999683</v>
      </c>
      <c r="AN14" s="20">
        <v>0.14782661573390499</v>
      </c>
      <c r="AO14" s="20">
        <v>0.13393100123658999</v>
      </c>
      <c r="AP14" s="20">
        <v>0.18512062159772361</v>
      </c>
      <c r="AQ14" s="20">
        <v>0.11514470229446661</v>
      </c>
      <c r="AS14" s="20">
        <v>0.123954552010216</v>
      </c>
      <c r="AT14" s="20">
        <v>0.1194507422792372</v>
      </c>
    </row>
    <row r="15" spans="2:48" ht="19" customHeight="1" x14ac:dyDescent="0.35">
      <c r="B15" s="22" t="s">
        <v>197</v>
      </c>
      <c r="C15" s="20">
        <v>5.7466655792271587E-2</v>
      </c>
      <c r="D15" s="20">
        <v>5.3529198905879448E-2</v>
      </c>
      <c r="E15" s="20">
        <v>3.093741179497898E-2</v>
      </c>
      <c r="F15" s="20">
        <v>6.3734361536394668E-2</v>
      </c>
      <c r="G15" s="20">
        <v>5.2946008513221711E-2</v>
      </c>
      <c r="H15" s="20">
        <v>5.2219504028110403E-2</v>
      </c>
      <c r="I15" s="20">
        <v>8.1895831081906373E-2</v>
      </c>
      <c r="K15" s="20">
        <v>4.2532801706466873E-2</v>
      </c>
      <c r="L15" s="20">
        <v>7.2540385820518444E-2</v>
      </c>
      <c r="N15" s="20">
        <v>3.9178915536870043E-2</v>
      </c>
      <c r="O15" s="20">
        <v>0</v>
      </c>
      <c r="P15" s="20">
        <v>0</v>
      </c>
      <c r="Q15" s="20">
        <v>7.1349111010386448E-2</v>
      </c>
      <c r="R15" s="20">
        <v>4.5935217838801091E-2</v>
      </c>
      <c r="S15" s="20">
        <v>0.1072712013418783</v>
      </c>
      <c r="T15" s="20">
        <v>8.5787825041415966E-2</v>
      </c>
      <c r="U15" s="20">
        <v>3.8854108542299377E-2</v>
      </c>
      <c r="V15" s="20">
        <v>7.4946290631268841E-2</v>
      </c>
      <c r="W15" s="20">
        <v>4.5156956765418019E-2</v>
      </c>
      <c r="X15" s="20">
        <v>5.6690147608664261E-2</v>
      </c>
      <c r="Y15" s="20">
        <v>8.1393964922892914E-2</v>
      </c>
      <c r="AA15" s="20">
        <v>3.6859688810417547E-2</v>
      </c>
      <c r="AB15" s="20">
        <v>7.9463673826679251E-2</v>
      </c>
      <c r="AC15" s="20">
        <v>4.7741196662125347E-2</v>
      </c>
      <c r="AD15" s="20">
        <v>6.6652538143085374E-2</v>
      </c>
      <c r="AF15" s="20">
        <v>5.6768324667301619E-2</v>
      </c>
      <c r="AG15" s="20">
        <v>6.144977374145124E-2</v>
      </c>
      <c r="AI15" s="20">
        <v>2.8572391160082089E-2</v>
      </c>
      <c r="AJ15" s="20">
        <v>2.7026987065476248E-2</v>
      </c>
      <c r="AK15" s="20">
        <v>2.6608679444132029E-2</v>
      </c>
      <c r="AL15" s="20">
        <v>4.4060630691917881E-2</v>
      </c>
      <c r="AM15" s="20">
        <v>5.874414651968754E-2</v>
      </c>
      <c r="AN15" s="20">
        <v>2.7415982302019661E-2</v>
      </c>
      <c r="AO15" s="20">
        <v>0.11246616347159499</v>
      </c>
      <c r="AP15" s="20">
        <v>0.18948049315842991</v>
      </c>
      <c r="AQ15" s="20">
        <v>3.3714972780173123E-2</v>
      </c>
      <c r="AS15" s="20">
        <v>4.8325601781755177E-2</v>
      </c>
      <c r="AT15" s="20">
        <v>0.23790178584073959</v>
      </c>
    </row>
    <row r="17" spans="2:2" x14ac:dyDescent="0.35">
      <c r="B17" s="24" t="s">
        <v>19</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1118</v>
      </c>
      <c r="D7" s="14">
        <v>168</v>
      </c>
      <c r="E7" s="14">
        <v>202</v>
      </c>
      <c r="F7" s="14">
        <v>196</v>
      </c>
      <c r="G7" s="14">
        <v>193</v>
      </c>
      <c r="H7" s="14">
        <v>140</v>
      </c>
      <c r="I7" s="14">
        <v>219</v>
      </c>
      <c r="K7" s="14">
        <v>564</v>
      </c>
      <c r="L7" s="14">
        <v>553</v>
      </c>
      <c r="N7" s="14">
        <v>104</v>
      </c>
      <c r="O7" s="14">
        <v>37</v>
      </c>
      <c r="P7" s="14">
        <v>56</v>
      </c>
      <c r="Q7" s="14">
        <v>42</v>
      </c>
      <c r="R7" s="14">
        <v>112</v>
      </c>
      <c r="S7" s="14">
        <v>95</v>
      </c>
      <c r="T7" s="14">
        <v>87</v>
      </c>
      <c r="U7" s="14">
        <v>106</v>
      </c>
      <c r="V7" s="14">
        <v>137</v>
      </c>
      <c r="W7" s="14">
        <v>157</v>
      </c>
      <c r="X7" s="14">
        <v>82</v>
      </c>
      <c r="Y7" s="14">
        <v>103</v>
      </c>
      <c r="AA7" s="14">
        <v>338</v>
      </c>
      <c r="AB7" s="14">
        <v>283</v>
      </c>
      <c r="AC7" s="14">
        <v>239</v>
      </c>
      <c r="AD7" s="14">
        <v>252</v>
      </c>
      <c r="AF7" s="14">
        <v>879</v>
      </c>
      <c r="AG7" s="14">
        <v>234</v>
      </c>
      <c r="AI7" s="14">
        <v>140</v>
      </c>
      <c r="AJ7" s="14">
        <v>268</v>
      </c>
      <c r="AK7" s="14">
        <v>73</v>
      </c>
      <c r="AL7" s="14">
        <v>109</v>
      </c>
      <c r="AM7" s="14">
        <v>246</v>
      </c>
      <c r="AN7" s="14">
        <v>34</v>
      </c>
      <c r="AO7" s="14">
        <v>86</v>
      </c>
      <c r="AP7" s="14">
        <v>97</v>
      </c>
      <c r="AQ7" s="14">
        <v>65</v>
      </c>
      <c r="AS7" s="14">
        <v>1063</v>
      </c>
      <c r="AT7" s="14">
        <v>55</v>
      </c>
    </row>
    <row r="8" spans="2:48" x14ac:dyDescent="0.35">
      <c r="B8" s="7" t="s">
        <v>68</v>
      </c>
      <c r="C8" s="16">
        <v>1118</v>
      </c>
      <c r="D8" s="16">
        <v>151</v>
      </c>
      <c r="E8" s="16">
        <v>192</v>
      </c>
      <c r="F8" s="16">
        <v>194</v>
      </c>
      <c r="G8" s="16">
        <v>184</v>
      </c>
      <c r="H8" s="16">
        <v>149</v>
      </c>
      <c r="I8" s="16">
        <v>249</v>
      </c>
      <c r="K8" s="16">
        <v>559</v>
      </c>
      <c r="L8" s="16">
        <v>558</v>
      </c>
      <c r="N8" s="16">
        <v>111</v>
      </c>
      <c r="O8" s="16">
        <v>35</v>
      </c>
      <c r="P8" s="16">
        <v>54</v>
      </c>
      <c r="Q8" s="16">
        <v>41</v>
      </c>
      <c r="R8" s="16">
        <v>113</v>
      </c>
      <c r="S8" s="16">
        <v>91</v>
      </c>
      <c r="T8" s="16">
        <v>87</v>
      </c>
      <c r="U8" s="16">
        <v>104</v>
      </c>
      <c r="V8" s="16">
        <v>139</v>
      </c>
      <c r="W8" s="16">
        <v>154</v>
      </c>
      <c r="X8" s="16">
        <v>87</v>
      </c>
      <c r="Y8" s="16">
        <v>101</v>
      </c>
      <c r="AA8" s="16">
        <v>322</v>
      </c>
      <c r="AB8" s="16">
        <v>283</v>
      </c>
      <c r="AC8" s="16">
        <v>242</v>
      </c>
      <c r="AD8" s="16">
        <v>269</v>
      </c>
      <c r="AF8" s="16">
        <v>888</v>
      </c>
      <c r="AG8" s="16">
        <v>226</v>
      </c>
      <c r="AI8" s="16">
        <v>140</v>
      </c>
      <c r="AJ8" s="16">
        <v>263</v>
      </c>
      <c r="AK8" s="16">
        <v>73</v>
      </c>
      <c r="AL8" s="16">
        <v>102</v>
      </c>
      <c r="AM8" s="16">
        <v>252</v>
      </c>
      <c r="AN8" s="16">
        <v>36</v>
      </c>
      <c r="AO8" s="16">
        <v>87</v>
      </c>
      <c r="AP8" s="16">
        <v>100</v>
      </c>
      <c r="AQ8" s="16">
        <v>63</v>
      </c>
      <c r="AS8" s="16">
        <v>1064</v>
      </c>
      <c r="AT8" s="16">
        <v>54</v>
      </c>
    </row>
    <row r="9" spans="2:48" ht="32" customHeight="1" x14ac:dyDescent="0.35">
      <c r="B9" s="22" t="s">
        <v>272</v>
      </c>
      <c r="C9" s="20">
        <v>8.5495920176184445E-2</v>
      </c>
      <c r="D9" s="20">
        <v>0.1058037737397311</v>
      </c>
      <c r="E9" s="20">
        <v>0.12657348981930119</v>
      </c>
      <c r="F9" s="20">
        <v>8.3269450443997139E-2</v>
      </c>
      <c r="G9" s="20">
        <v>9.4937871083639047E-2</v>
      </c>
      <c r="H9" s="20">
        <v>5.3980943175335333E-2</v>
      </c>
      <c r="I9" s="20">
        <v>5.5145325505565293E-2</v>
      </c>
      <c r="K9" s="20">
        <v>8.670511728363875E-2</v>
      </c>
      <c r="L9" s="20">
        <v>8.4452602394586143E-2</v>
      </c>
      <c r="N9" s="20">
        <v>6.6610983224092229E-2</v>
      </c>
      <c r="O9" s="20">
        <v>5.8183915862848427E-2</v>
      </c>
      <c r="P9" s="20">
        <v>0.13501488095017339</v>
      </c>
      <c r="Q9" s="20">
        <v>0.14061164996875719</v>
      </c>
      <c r="R9" s="20">
        <v>0.1280474898255039</v>
      </c>
      <c r="S9" s="20">
        <v>5.2362525687261588E-2</v>
      </c>
      <c r="T9" s="20">
        <v>4.7226455121074352E-2</v>
      </c>
      <c r="U9" s="20">
        <v>9.3091298996000493E-2</v>
      </c>
      <c r="V9" s="20">
        <v>9.885617254520758E-2</v>
      </c>
      <c r="W9" s="20">
        <v>4.3792021524274943E-2</v>
      </c>
      <c r="X9" s="20">
        <v>5.7308285702291392E-2</v>
      </c>
      <c r="Y9" s="20">
        <v>0.14299614371127739</v>
      </c>
      <c r="AA9" s="20">
        <v>0.1251294697507678</v>
      </c>
      <c r="AB9" s="20">
        <v>3.4857903813967757E-2</v>
      </c>
      <c r="AC9" s="20">
        <v>6.9223308157063193E-2</v>
      </c>
      <c r="AD9" s="20">
        <v>0.10515683247836199</v>
      </c>
      <c r="AF9" s="20">
        <v>7.4361795879791831E-2</v>
      </c>
      <c r="AG9" s="20">
        <v>0.1182438999098727</v>
      </c>
      <c r="AI9" s="20">
        <v>8.8020839278087015E-2</v>
      </c>
      <c r="AJ9" s="20">
        <v>0.1203647532083159</v>
      </c>
      <c r="AK9" s="20">
        <v>2.6536719159207769E-2</v>
      </c>
      <c r="AL9" s="20">
        <v>5.3851012795983047E-2</v>
      </c>
      <c r="AM9" s="20">
        <v>9.3544396677087444E-2</v>
      </c>
      <c r="AN9" s="20">
        <v>0.1488699769165451</v>
      </c>
      <c r="AO9" s="20">
        <v>9.6814830643501104E-2</v>
      </c>
      <c r="AP9" s="20">
        <v>1.123678288867495E-2</v>
      </c>
      <c r="AQ9" s="20">
        <v>8.7676306545543037E-2</v>
      </c>
      <c r="AS9" s="20">
        <v>8.53805447674965E-2</v>
      </c>
      <c r="AT9" s="20">
        <v>8.7773313663527086E-2</v>
      </c>
    </row>
    <row r="10" spans="2:48" ht="32" customHeight="1" x14ac:dyDescent="0.35">
      <c r="B10" s="22" t="s">
        <v>273</v>
      </c>
      <c r="C10" s="20">
        <v>0.17695442800667319</v>
      </c>
      <c r="D10" s="20">
        <v>0.28233038617860878</v>
      </c>
      <c r="E10" s="20">
        <v>0.28896930425584327</v>
      </c>
      <c r="F10" s="20">
        <v>0.17765804709618921</v>
      </c>
      <c r="G10" s="20">
        <v>0.16810795512232229</v>
      </c>
      <c r="H10" s="20">
        <v>6.373483033589164E-2</v>
      </c>
      <c r="I10" s="20">
        <v>0.10052691491467761</v>
      </c>
      <c r="K10" s="20">
        <v>0.18310044680191481</v>
      </c>
      <c r="L10" s="20">
        <v>0.17114517043150851</v>
      </c>
      <c r="N10" s="20">
        <v>0.1120170771745324</v>
      </c>
      <c r="O10" s="20">
        <v>0.20819566635264899</v>
      </c>
      <c r="P10" s="20">
        <v>0.20841083444603309</v>
      </c>
      <c r="Q10" s="20">
        <v>0.22789021015079761</v>
      </c>
      <c r="R10" s="20">
        <v>0.21896882734941051</v>
      </c>
      <c r="S10" s="20">
        <v>0.20780026295748949</v>
      </c>
      <c r="T10" s="20">
        <v>0.18743183755991311</v>
      </c>
      <c r="U10" s="20">
        <v>0.2088504728098442</v>
      </c>
      <c r="V10" s="20">
        <v>0.21366804226126129</v>
      </c>
      <c r="W10" s="20">
        <v>0.14603929250390471</v>
      </c>
      <c r="X10" s="20">
        <v>0.1142769826131606</v>
      </c>
      <c r="Y10" s="20">
        <v>0.13345823778900859</v>
      </c>
      <c r="AA10" s="20">
        <v>0.19918032782335451</v>
      </c>
      <c r="AB10" s="20">
        <v>0.13913255627420579</v>
      </c>
      <c r="AC10" s="20">
        <v>0.21588915590207769</v>
      </c>
      <c r="AD10" s="20">
        <v>0.15528674055057909</v>
      </c>
      <c r="AF10" s="20">
        <v>0.15354687371851261</v>
      </c>
      <c r="AG10" s="20">
        <v>0.26850184369409819</v>
      </c>
      <c r="AI10" s="20">
        <v>0.20356899808512499</v>
      </c>
      <c r="AJ10" s="20">
        <v>0.25992993720724122</v>
      </c>
      <c r="AK10" s="20">
        <v>0.1244544862002593</v>
      </c>
      <c r="AL10" s="20">
        <v>0.22692341593451551</v>
      </c>
      <c r="AM10" s="20">
        <v>0.15779752115576559</v>
      </c>
      <c r="AN10" s="20">
        <v>5.3659466464231587E-2</v>
      </c>
      <c r="AO10" s="20">
        <v>0.11924083464882421</v>
      </c>
      <c r="AP10" s="20">
        <v>7.0671964976321167E-2</v>
      </c>
      <c r="AQ10" s="20">
        <v>0.1467378463939123</v>
      </c>
      <c r="AS10" s="20">
        <v>0.17969592786307309</v>
      </c>
      <c r="AT10" s="20">
        <v>0.12284000284866819</v>
      </c>
    </row>
    <row r="11" spans="2:48" ht="32" customHeight="1" x14ac:dyDescent="0.35">
      <c r="B11" s="22" t="s">
        <v>274</v>
      </c>
      <c r="C11" s="20">
        <v>0.2087612190637621</v>
      </c>
      <c r="D11" s="20">
        <v>0.22083635181499189</v>
      </c>
      <c r="E11" s="20">
        <v>0.20873623235715991</v>
      </c>
      <c r="F11" s="20">
        <v>0.1780231713248327</v>
      </c>
      <c r="G11" s="20">
        <v>0.17124300682825561</v>
      </c>
      <c r="H11" s="20">
        <v>0.24685288757903409</v>
      </c>
      <c r="I11" s="20">
        <v>0.23042754745604629</v>
      </c>
      <c r="K11" s="20">
        <v>0.22643765959487991</v>
      </c>
      <c r="L11" s="20">
        <v>0.19146328160727191</v>
      </c>
      <c r="N11" s="20">
        <v>0.25981176049068661</v>
      </c>
      <c r="O11" s="20">
        <v>0.35957147203110928</v>
      </c>
      <c r="P11" s="20">
        <v>0.14520189295394101</v>
      </c>
      <c r="Q11" s="20">
        <v>0.2416534012990795</v>
      </c>
      <c r="R11" s="20">
        <v>0.1710754814435072</v>
      </c>
      <c r="S11" s="20">
        <v>0.2125058305028143</v>
      </c>
      <c r="T11" s="20">
        <v>0.19470928359321091</v>
      </c>
      <c r="U11" s="20">
        <v>0.1520978683158109</v>
      </c>
      <c r="V11" s="20">
        <v>0.14507587419056281</v>
      </c>
      <c r="W11" s="20">
        <v>0.21755433922771569</v>
      </c>
      <c r="X11" s="20">
        <v>0.28672431051574182</v>
      </c>
      <c r="Y11" s="20">
        <v>0.23764899554494021</v>
      </c>
      <c r="AA11" s="20">
        <v>0.19861174399613521</v>
      </c>
      <c r="AB11" s="20">
        <v>0.229136221820532</v>
      </c>
      <c r="AC11" s="20">
        <v>0.20283143330481179</v>
      </c>
      <c r="AD11" s="20">
        <v>0.20501471810391189</v>
      </c>
      <c r="AF11" s="20">
        <v>0.22890400691401139</v>
      </c>
      <c r="AG11" s="20">
        <v>0.1339655236246845</v>
      </c>
      <c r="AI11" s="20">
        <v>0.2086564684625398</v>
      </c>
      <c r="AJ11" s="20">
        <v>0.18411470343802019</v>
      </c>
      <c r="AK11" s="20">
        <v>0.2383255101035979</v>
      </c>
      <c r="AL11" s="20">
        <v>0.21072704588691779</v>
      </c>
      <c r="AM11" s="20">
        <v>0.20803030239170631</v>
      </c>
      <c r="AN11" s="20">
        <v>0.20824464060455489</v>
      </c>
      <c r="AO11" s="20">
        <v>0.17494576252116459</v>
      </c>
      <c r="AP11" s="20">
        <v>0.20755078426048371</v>
      </c>
      <c r="AQ11" s="20">
        <v>0.32580370086215171</v>
      </c>
      <c r="AS11" s="20">
        <v>0.20790677561500059</v>
      </c>
      <c r="AT11" s="20">
        <v>0.22562706567389779</v>
      </c>
    </row>
    <row r="12" spans="2:48" ht="32" customHeight="1" x14ac:dyDescent="0.35">
      <c r="B12" s="22" t="s">
        <v>275</v>
      </c>
      <c r="C12" s="20">
        <v>0.19072994910853319</v>
      </c>
      <c r="D12" s="20">
        <v>0.17563394312713779</v>
      </c>
      <c r="E12" s="20">
        <v>0.17643910377077429</v>
      </c>
      <c r="F12" s="20">
        <v>0.24752918642213231</v>
      </c>
      <c r="G12" s="20">
        <v>0.1669278180588506</v>
      </c>
      <c r="H12" s="20">
        <v>0.23813350841573841</v>
      </c>
      <c r="I12" s="20">
        <v>0.15575659299593811</v>
      </c>
      <c r="K12" s="20">
        <v>0.18977121181323511</v>
      </c>
      <c r="L12" s="20">
        <v>0.19009963925640119</v>
      </c>
      <c r="N12" s="20">
        <v>0.19075465209420919</v>
      </c>
      <c r="O12" s="20">
        <v>0.15689990226818659</v>
      </c>
      <c r="P12" s="20">
        <v>0.22029781850009539</v>
      </c>
      <c r="Q12" s="20">
        <v>0.19115512833988599</v>
      </c>
      <c r="R12" s="20">
        <v>0.16665254472784</v>
      </c>
      <c r="S12" s="20">
        <v>0.19839006950907209</v>
      </c>
      <c r="T12" s="20">
        <v>0.29103959311608663</v>
      </c>
      <c r="U12" s="20">
        <v>0.18140063473998549</v>
      </c>
      <c r="V12" s="20">
        <v>0.15957695632213759</v>
      </c>
      <c r="W12" s="20">
        <v>0.1765456817441626</v>
      </c>
      <c r="X12" s="20">
        <v>0.23688823660973909</v>
      </c>
      <c r="Y12" s="20">
        <v>0.15472545676327071</v>
      </c>
      <c r="AA12" s="20">
        <v>0.18826429784918999</v>
      </c>
      <c r="AB12" s="20">
        <v>0.19894139925362669</v>
      </c>
      <c r="AC12" s="20">
        <v>0.17744385264549101</v>
      </c>
      <c r="AD12" s="20">
        <v>0.19575626902558099</v>
      </c>
      <c r="AF12" s="20">
        <v>0.18340493847564501</v>
      </c>
      <c r="AG12" s="20">
        <v>0.2194714270283008</v>
      </c>
      <c r="AI12" s="20">
        <v>0.22102744061453741</v>
      </c>
      <c r="AJ12" s="20">
        <v>0.1771062608759352</v>
      </c>
      <c r="AK12" s="20">
        <v>0.20470543147212411</v>
      </c>
      <c r="AL12" s="20">
        <v>0.23383860732675041</v>
      </c>
      <c r="AM12" s="20">
        <v>0.186945418474882</v>
      </c>
      <c r="AN12" s="20">
        <v>0.21129706050860719</v>
      </c>
      <c r="AO12" s="20">
        <v>0.15296386674806631</v>
      </c>
      <c r="AP12" s="20">
        <v>0.18102121862776779</v>
      </c>
      <c r="AQ12" s="20">
        <v>0.16478345322022589</v>
      </c>
      <c r="AS12" s="20">
        <v>0.19308829943599981</v>
      </c>
      <c r="AT12" s="20">
        <v>0.14417850684085401</v>
      </c>
    </row>
    <row r="13" spans="2:48" ht="32" customHeight="1" x14ac:dyDescent="0.35">
      <c r="B13" s="22" t="s">
        <v>276</v>
      </c>
      <c r="C13" s="20">
        <v>0.1234811756055522</v>
      </c>
      <c r="D13" s="20">
        <v>0.10942696312164089</v>
      </c>
      <c r="E13" s="20">
        <v>0.11207547099790641</v>
      </c>
      <c r="F13" s="20">
        <v>0.1025891959136479</v>
      </c>
      <c r="G13" s="20">
        <v>0.14670168873847339</v>
      </c>
      <c r="H13" s="20">
        <v>0.14159953419432819</v>
      </c>
      <c r="I13" s="20">
        <v>0.12907249619251349</v>
      </c>
      <c r="K13" s="20">
        <v>0.1198753451542451</v>
      </c>
      <c r="L13" s="20">
        <v>0.1273362304530167</v>
      </c>
      <c r="N13" s="20">
        <v>0.140650439001896</v>
      </c>
      <c r="O13" s="20">
        <v>0.12756037708889589</v>
      </c>
      <c r="P13" s="20">
        <v>0.1806515222069594</v>
      </c>
      <c r="Q13" s="20">
        <v>4.9312932040811108E-2</v>
      </c>
      <c r="R13" s="20">
        <v>0.1179976307640415</v>
      </c>
      <c r="S13" s="20">
        <v>0.1132606559494244</v>
      </c>
      <c r="T13" s="20">
        <v>9.0998094478361602E-2</v>
      </c>
      <c r="U13" s="20">
        <v>0.1259293320688494</v>
      </c>
      <c r="V13" s="20">
        <v>0.1416675630440912</v>
      </c>
      <c r="W13" s="20">
        <v>0.13507196028735491</v>
      </c>
      <c r="X13" s="20">
        <v>9.7356577585146833E-2</v>
      </c>
      <c r="Y13" s="20">
        <v>0.1230835023432528</v>
      </c>
      <c r="AA13" s="20">
        <v>0.1047808506878774</v>
      </c>
      <c r="AB13" s="20">
        <v>0.13618083221802721</v>
      </c>
      <c r="AC13" s="20">
        <v>0.13404058056554541</v>
      </c>
      <c r="AD13" s="20">
        <v>0.1242187610821635</v>
      </c>
      <c r="AF13" s="20">
        <v>0.1314970341355772</v>
      </c>
      <c r="AG13" s="20">
        <v>9.4584088626793072E-2</v>
      </c>
      <c r="AI13" s="20">
        <v>9.7917625834783834E-2</v>
      </c>
      <c r="AJ13" s="20">
        <v>0.112205165137279</v>
      </c>
      <c r="AK13" s="20">
        <v>0.15360849620790121</v>
      </c>
      <c r="AL13" s="20">
        <v>0.14340408037883351</v>
      </c>
      <c r="AM13" s="20">
        <v>0.1070565212721082</v>
      </c>
      <c r="AN13" s="20">
        <v>0.15040951137346359</v>
      </c>
      <c r="AO13" s="20">
        <v>0.1839285424814017</v>
      </c>
      <c r="AP13" s="20">
        <v>0.14407550747706321</v>
      </c>
      <c r="AQ13" s="20">
        <v>9.4103157057248921E-2</v>
      </c>
      <c r="AS13" s="20">
        <v>0.12567317735835709</v>
      </c>
      <c r="AT13" s="20">
        <v>8.0213285395211137E-2</v>
      </c>
    </row>
    <row r="14" spans="2:48" ht="60" customHeight="1" x14ac:dyDescent="0.35">
      <c r="B14" s="22" t="s">
        <v>277</v>
      </c>
      <c r="C14" s="20">
        <v>0.17045774088490201</v>
      </c>
      <c r="D14" s="20">
        <v>5.334210818314359E-2</v>
      </c>
      <c r="E14" s="20">
        <v>6.1023513523497587E-2</v>
      </c>
      <c r="F14" s="20">
        <v>0.17225742812126171</v>
      </c>
      <c r="G14" s="20">
        <v>0.19933703613375289</v>
      </c>
      <c r="H14" s="20">
        <v>0.2097520772192919</v>
      </c>
      <c r="I14" s="20">
        <v>0.27951157686576672</v>
      </c>
      <c r="K14" s="20">
        <v>0.16630542287173999</v>
      </c>
      <c r="L14" s="20">
        <v>0.1749526096113253</v>
      </c>
      <c r="N14" s="20">
        <v>0.20851549556648849</v>
      </c>
      <c r="O14" s="20">
        <v>8.9588666396310593E-2</v>
      </c>
      <c r="P14" s="20">
        <v>0.1104230509427976</v>
      </c>
      <c r="Q14" s="20">
        <v>5.7400393452849141E-2</v>
      </c>
      <c r="R14" s="20">
        <v>0.1600687365690503</v>
      </c>
      <c r="S14" s="20">
        <v>0.14153919701490669</v>
      </c>
      <c r="T14" s="20">
        <v>0.13862006278517799</v>
      </c>
      <c r="U14" s="20">
        <v>0.20796719184374199</v>
      </c>
      <c r="V14" s="20">
        <v>0.18748159337080661</v>
      </c>
      <c r="W14" s="20">
        <v>0.21879160706795489</v>
      </c>
      <c r="X14" s="20">
        <v>0.16693133223426829</v>
      </c>
      <c r="Y14" s="20">
        <v>0.16737741128991071</v>
      </c>
      <c r="AA14" s="20">
        <v>0.15660179797551119</v>
      </c>
      <c r="AB14" s="20">
        <v>0.2086297198816349</v>
      </c>
      <c r="AC14" s="20">
        <v>0.162560776670954</v>
      </c>
      <c r="AD14" s="20">
        <v>0.15567082335241181</v>
      </c>
      <c r="AF14" s="20">
        <v>0.18190105534798801</v>
      </c>
      <c r="AG14" s="20">
        <v>0.12907963708840581</v>
      </c>
      <c r="AI14" s="20">
        <v>0.15289514935298071</v>
      </c>
      <c r="AJ14" s="20">
        <v>0.13827807672245909</v>
      </c>
      <c r="AK14" s="20">
        <v>0.19884011064193419</v>
      </c>
      <c r="AL14" s="20">
        <v>9.5835719835440855E-2</v>
      </c>
      <c r="AM14" s="20">
        <v>0.2136634889089902</v>
      </c>
      <c r="AN14" s="20">
        <v>0.2275193441325975</v>
      </c>
      <c r="AO14" s="20">
        <v>0.18487343063180309</v>
      </c>
      <c r="AP14" s="20">
        <v>0.20866778961823951</v>
      </c>
      <c r="AQ14" s="20">
        <v>0.1464623973367063</v>
      </c>
      <c r="AS14" s="20">
        <v>0.17125521247662451</v>
      </c>
      <c r="AT14" s="20">
        <v>0.154716460919059</v>
      </c>
    </row>
    <row r="15" spans="2:48" ht="19" customHeight="1" x14ac:dyDescent="0.35">
      <c r="B15" s="22" t="s">
        <v>197</v>
      </c>
      <c r="C15" s="20">
        <v>4.4119567154393011E-2</v>
      </c>
      <c r="D15" s="20">
        <v>5.262647383474596E-2</v>
      </c>
      <c r="E15" s="20">
        <v>2.618288527551715E-2</v>
      </c>
      <c r="F15" s="20">
        <v>3.8673520677938993E-2</v>
      </c>
      <c r="G15" s="20">
        <v>5.2744624034706117E-2</v>
      </c>
      <c r="H15" s="20">
        <v>4.5946219080380393E-2</v>
      </c>
      <c r="I15" s="20">
        <v>4.955954606949247E-2</v>
      </c>
      <c r="K15" s="20">
        <v>2.7804796480346249E-2</v>
      </c>
      <c r="L15" s="20">
        <v>6.0550466245890243E-2</v>
      </c>
      <c r="N15" s="20">
        <v>2.163959244809498E-2</v>
      </c>
      <c r="O15" s="20">
        <v>0</v>
      </c>
      <c r="P15" s="20">
        <v>0</v>
      </c>
      <c r="Q15" s="20">
        <v>9.1976284747819562E-2</v>
      </c>
      <c r="R15" s="20">
        <v>3.7189289320646787E-2</v>
      </c>
      <c r="S15" s="20">
        <v>7.4141458379031397E-2</v>
      </c>
      <c r="T15" s="20">
        <v>4.9974673346175197E-2</v>
      </c>
      <c r="U15" s="20">
        <v>3.0663201225767371E-2</v>
      </c>
      <c r="V15" s="20">
        <v>5.3673798265932937E-2</v>
      </c>
      <c r="W15" s="20">
        <v>6.2205097644632057E-2</v>
      </c>
      <c r="X15" s="20">
        <v>4.0514274739652183E-2</v>
      </c>
      <c r="Y15" s="20">
        <v>4.0710252558339363E-2</v>
      </c>
      <c r="AA15" s="20">
        <v>2.7431511917163951E-2</v>
      </c>
      <c r="AB15" s="20">
        <v>5.312136673800559E-2</v>
      </c>
      <c r="AC15" s="20">
        <v>3.8010892754056932E-2</v>
      </c>
      <c r="AD15" s="20">
        <v>5.8895855406990563E-2</v>
      </c>
      <c r="AF15" s="20">
        <v>4.6384295528474007E-2</v>
      </c>
      <c r="AG15" s="20">
        <v>3.6153580027844731E-2</v>
      </c>
      <c r="AI15" s="20">
        <v>2.7913478371946378E-2</v>
      </c>
      <c r="AJ15" s="20">
        <v>8.001103410749404E-3</v>
      </c>
      <c r="AK15" s="20">
        <v>5.3529246214975533E-2</v>
      </c>
      <c r="AL15" s="20">
        <v>3.5420117841558983E-2</v>
      </c>
      <c r="AM15" s="20">
        <v>3.29623511194602E-2</v>
      </c>
      <c r="AN15" s="20">
        <v>0</v>
      </c>
      <c r="AO15" s="20">
        <v>8.7232732325239093E-2</v>
      </c>
      <c r="AP15" s="20">
        <v>0.17677595215144981</v>
      </c>
      <c r="AQ15" s="20">
        <v>3.4433138584211972E-2</v>
      </c>
      <c r="AS15" s="20">
        <v>3.7000062483448309E-2</v>
      </c>
      <c r="AT15" s="20">
        <v>0.18465136465878279</v>
      </c>
    </row>
    <row r="17" spans="2:2" x14ac:dyDescent="0.35">
      <c r="B17" s="24" t="s">
        <v>19</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1118</v>
      </c>
      <c r="D7" s="14">
        <v>168</v>
      </c>
      <c r="E7" s="14">
        <v>202</v>
      </c>
      <c r="F7" s="14">
        <v>196</v>
      </c>
      <c r="G7" s="14">
        <v>193</v>
      </c>
      <c r="H7" s="14">
        <v>140</v>
      </c>
      <c r="I7" s="14">
        <v>219</v>
      </c>
      <c r="K7" s="14">
        <v>564</v>
      </c>
      <c r="L7" s="14">
        <v>553</v>
      </c>
      <c r="N7" s="14">
        <v>104</v>
      </c>
      <c r="O7" s="14">
        <v>37</v>
      </c>
      <c r="P7" s="14">
        <v>56</v>
      </c>
      <c r="Q7" s="14">
        <v>42</v>
      </c>
      <c r="R7" s="14">
        <v>112</v>
      </c>
      <c r="S7" s="14">
        <v>95</v>
      </c>
      <c r="T7" s="14">
        <v>87</v>
      </c>
      <c r="U7" s="14">
        <v>106</v>
      </c>
      <c r="V7" s="14">
        <v>137</v>
      </c>
      <c r="W7" s="14">
        <v>157</v>
      </c>
      <c r="X7" s="14">
        <v>82</v>
      </c>
      <c r="Y7" s="14">
        <v>103</v>
      </c>
      <c r="AA7" s="14">
        <v>338</v>
      </c>
      <c r="AB7" s="14">
        <v>283</v>
      </c>
      <c r="AC7" s="14">
        <v>239</v>
      </c>
      <c r="AD7" s="14">
        <v>252</v>
      </c>
      <c r="AF7" s="14">
        <v>879</v>
      </c>
      <c r="AG7" s="14">
        <v>234</v>
      </c>
      <c r="AI7" s="14">
        <v>140</v>
      </c>
      <c r="AJ7" s="14">
        <v>268</v>
      </c>
      <c r="AK7" s="14">
        <v>73</v>
      </c>
      <c r="AL7" s="14">
        <v>109</v>
      </c>
      <c r="AM7" s="14">
        <v>246</v>
      </c>
      <c r="AN7" s="14">
        <v>34</v>
      </c>
      <c r="AO7" s="14">
        <v>86</v>
      </c>
      <c r="AP7" s="14">
        <v>97</v>
      </c>
      <c r="AQ7" s="14">
        <v>65</v>
      </c>
      <c r="AS7" s="14">
        <v>1063</v>
      </c>
      <c r="AT7" s="14">
        <v>55</v>
      </c>
    </row>
    <row r="8" spans="2:48" x14ac:dyDescent="0.35">
      <c r="B8" s="7" t="s">
        <v>68</v>
      </c>
      <c r="C8" s="16">
        <v>1118</v>
      </c>
      <c r="D8" s="16">
        <v>151</v>
      </c>
      <c r="E8" s="16">
        <v>192</v>
      </c>
      <c r="F8" s="16">
        <v>194</v>
      </c>
      <c r="G8" s="16">
        <v>184</v>
      </c>
      <c r="H8" s="16">
        <v>149</v>
      </c>
      <c r="I8" s="16">
        <v>249</v>
      </c>
      <c r="K8" s="16">
        <v>559</v>
      </c>
      <c r="L8" s="16">
        <v>558</v>
      </c>
      <c r="N8" s="16">
        <v>111</v>
      </c>
      <c r="O8" s="16">
        <v>35</v>
      </c>
      <c r="P8" s="16">
        <v>54</v>
      </c>
      <c r="Q8" s="16">
        <v>41</v>
      </c>
      <c r="R8" s="16">
        <v>113</v>
      </c>
      <c r="S8" s="16">
        <v>91</v>
      </c>
      <c r="T8" s="16">
        <v>87</v>
      </c>
      <c r="U8" s="16">
        <v>104</v>
      </c>
      <c r="V8" s="16">
        <v>139</v>
      </c>
      <c r="W8" s="16">
        <v>154</v>
      </c>
      <c r="X8" s="16">
        <v>87</v>
      </c>
      <c r="Y8" s="16">
        <v>101</v>
      </c>
      <c r="AA8" s="16">
        <v>322</v>
      </c>
      <c r="AB8" s="16">
        <v>283</v>
      </c>
      <c r="AC8" s="16">
        <v>242</v>
      </c>
      <c r="AD8" s="16">
        <v>269</v>
      </c>
      <c r="AF8" s="16">
        <v>888</v>
      </c>
      <c r="AG8" s="16">
        <v>226</v>
      </c>
      <c r="AI8" s="16">
        <v>140</v>
      </c>
      <c r="AJ8" s="16">
        <v>263</v>
      </c>
      <c r="AK8" s="16">
        <v>73</v>
      </c>
      <c r="AL8" s="16">
        <v>102</v>
      </c>
      <c r="AM8" s="16">
        <v>252</v>
      </c>
      <c r="AN8" s="16">
        <v>36</v>
      </c>
      <c r="AO8" s="16">
        <v>87</v>
      </c>
      <c r="AP8" s="16">
        <v>100</v>
      </c>
      <c r="AQ8" s="16">
        <v>63</v>
      </c>
      <c r="AS8" s="16">
        <v>1064</v>
      </c>
      <c r="AT8" s="16">
        <v>54</v>
      </c>
    </row>
    <row r="9" spans="2:48" ht="32" customHeight="1" x14ac:dyDescent="0.35">
      <c r="B9" s="22" t="s">
        <v>272</v>
      </c>
      <c r="C9" s="20">
        <v>6.0590574286235467E-2</v>
      </c>
      <c r="D9" s="20">
        <v>5.5990368043047203E-2</v>
      </c>
      <c r="E9" s="20">
        <v>0.1215956765263958</v>
      </c>
      <c r="F9" s="20">
        <v>5.12827552767499E-2</v>
      </c>
      <c r="G9" s="20">
        <v>5.7501457028168688E-2</v>
      </c>
      <c r="H9" s="20">
        <v>2.7949125841855861E-2</v>
      </c>
      <c r="I9" s="20">
        <v>4.547136517955358E-2</v>
      </c>
      <c r="K9" s="20">
        <v>5.039112282232764E-2</v>
      </c>
      <c r="L9" s="20">
        <v>7.0927509868163416E-2</v>
      </c>
      <c r="N9" s="20">
        <v>1.8622343091187241E-2</v>
      </c>
      <c r="O9" s="20">
        <v>5.8183915862848427E-2</v>
      </c>
      <c r="P9" s="20">
        <v>4.8850037667360929E-2</v>
      </c>
      <c r="Q9" s="20">
        <v>9.0472325293355013E-2</v>
      </c>
      <c r="R9" s="20">
        <v>0.10362638165549071</v>
      </c>
      <c r="S9" s="20">
        <v>6.6193602428884266E-2</v>
      </c>
      <c r="T9" s="20">
        <v>1.127361787625116E-2</v>
      </c>
      <c r="U9" s="20">
        <v>0.13948379724914001</v>
      </c>
      <c r="V9" s="20">
        <v>7.2065237386118308E-2</v>
      </c>
      <c r="W9" s="20">
        <v>1.982257093423561E-2</v>
      </c>
      <c r="X9" s="20">
        <v>7.1358450283451988E-2</v>
      </c>
      <c r="Y9" s="20">
        <v>4.6476331300468451E-2</v>
      </c>
      <c r="AA9" s="20">
        <v>8.2492757614686482E-2</v>
      </c>
      <c r="AB9" s="20">
        <v>3.0474606949308019E-2</v>
      </c>
      <c r="AC9" s="20">
        <v>5.3788040117416551E-2</v>
      </c>
      <c r="AD9" s="20">
        <v>7.2751499056668917E-2</v>
      </c>
      <c r="AF9" s="20">
        <v>4.4994640751535968E-2</v>
      </c>
      <c r="AG9" s="20">
        <v>0.1232766142277326</v>
      </c>
      <c r="AI9" s="20">
        <v>6.6718421031189509E-2</v>
      </c>
      <c r="AJ9" s="20">
        <v>9.0903847600022777E-2</v>
      </c>
      <c r="AK9" s="20">
        <v>3.1077841713775499E-2</v>
      </c>
      <c r="AL9" s="20">
        <v>5.6312617209878742E-2</v>
      </c>
      <c r="AM9" s="20">
        <v>6.5261546249551786E-2</v>
      </c>
      <c r="AN9" s="20">
        <v>2.9752784760096459E-2</v>
      </c>
      <c r="AO9" s="20">
        <v>3.6229312302748562E-2</v>
      </c>
      <c r="AP9" s="20">
        <v>2.0238810387279579E-2</v>
      </c>
      <c r="AQ9" s="20">
        <v>5.8335461423544142E-2</v>
      </c>
      <c r="AS9" s="20">
        <v>6.0785183855301683E-2</v>
      </c>
      <c r="AT9" s="20">
        <v>5.6749178877922288E-2</v>
      </c>
    </row>
    <row r="10" spans="2:48" ht="32" customHeight="1" x14ac:dyDescent="0.35">
      <c r="B10" s="22" t="s">
        <v>273</v>
      </c>
      <c r="C10" s="20">
        <v>8.1804272315883123E-2</v>
      </c>
      <c r="D10" s="20">
        <v>0.13897252494500309</v>
      </c>
      <c r="E10" s="20">
        <v>9.6272655400556587E-2</v>
      </c>
      <c r="F10" s="20">
        <v>0.10789726423837839</v>
      </c>
      <c r="G10" s="20">
        <v>0.1232979877496601</v>
      </c>
      <c r="H10" s="20">
        <v>1.7703209408227321E-2</v>
      </c>
      <c r="I10" s="20">
        <v>2.32745274803236E-2</v>
      </c>
      <c r="K10" s="20">
        <v>8.8844140323854723E-2</v>
      </c>
      <c r="L10" s="20">
        <v>7.4912518782754386E-2</v>
      </c>
      <c r="N10" s="20">
        <v>2.8143321858545879E-2</v>
      </c>
      <c r="O10" s="20">
        <v>7.7599417747008431E-2</v>
      </c>
      <c r="P10" s="20">
        <v>9.8061958474197547E-2</v>
      </c>
      <c r="Q10" s="20">
        <v>0.1676137367354576</v>
      </c>
      <c r="R10" s="20">
        <v>0.1115103910889674</v>
      </c>
      <c r="S10" s="20">
        <v>4.8592276795972493E-2</v>
      </c>
      <c r="T10" s="20">
        <v>8.7233455180642072E-2</v>
      </c>
      <c r="U10" s="20">
        <v>6.5684487671759439E-2</v>
      </c>
      <c r="V10" s="20">
        <v>0.1374796865073096</v>
      </c>
      <c r="W10" s="20">
        <v>3.9148209576058808E-2</v>
      </c>
      <c r="X10" s="20">
        <v>3.5934653724588837E-2</v>
      </c>
      <c r="Y10" s="20">
        <v>0.1347054906542485</v>
      </c>
      <c r="AA10" s="20">
        <v>8.1326536704631747E-2</v>
      </c>
      <c r="AB10" s="20">
        <v>5.1055379602046168E-2</v>
      </c>
      <c r="AC10" s="20">
        <v>0.1087070571602288</v>
      </c>
      <c r="AD10" s="20">
        <v>8.8159359488707872E-2</v>
      </c>
      <c r="AF10" s="20">
        <v>6.9292763397095697E-2</v>
      </c>
      <c r="AG10" s="20">
        <v>0.1242493179368588</v>
      </c>
      <c r="AI10" s="20">
        <v>0.13294979517486391</v>
      </c>
      <c r="AJ10" s="20">
        <v>0.113010164231351</v>
      </c>
      <c r="AK10" s="20">
        <v>7.036852313176116E-2</v>
      </c>
      <c r="AL10" s="20">
        <v>6.2919909743191949E-2</v>
      </c>
      <c r="AM10" s="20">
        <v>7.7618571785654469E-2</v>
      </c>
      <c r="AN10" s="20">
        <v>2.734373342652242E-2</v>
      </c>
      <c r="AO10" s="20">
        <v>6.6114410738604107E-2</v>
      </c>
      <c r="AP10" s="20">
        <v>2.1842432564874639E-2</v>
      </c>
      <c r="AQ10" s="20">
        <v>4.6471734008446522E-2</v>
      </c>
      <c r="AS10" s="20">
        <v>8.0407289437298066E-2</v>
      </c>
      <c r="AT10" s="20">
        <v>0.1093792967149278</v>
      </c>
    </row>
    <row r="11" spans="2:48" ht="32" customHeight="1" x14ac:dyDescent="0.35">
      <c r="B11" s="22" t="s">
        <v>274</v>
      </c>
      <c r="C11" s="20">
        <v>0.1584519717431157</v>
      </c>
      <c r="D11" s="20">
        <v>0.15859571802009481</v>
      </c>
      <c r="E11" s="20">
        <v>0.2071510008538533</v>
      </c>
      <c r="F11" s="20">
        <v>0.14193607991742241</v>
      </c>
      <c r="G11" s="20">
        <v>0.10396933573035221</v>
      </c>
      <c r="H11" s="20">
        <v>0.16815928027471799</v>
      </c>
      <c r="I11" s="20">
        <v>0.1682523628318591</v>
      </c>
      <c r="K11" s="20">
        <v>0.19609301355211051</v>
      </c>
      <c r="L11" s="20">
        <v>0.12105455975647419</v>
      </c>
      <c r="N11" s="20">
        <v>0.21285005707128979</v>
      </c>
      <c r="O11" s="20">
        <v>0.2130032274622144</v>
      </c>
      <c r="P11" s="20">
        <v>5.2765781073930373E-2</v>
      </c>
      <c r="Q11" s="20">
        <v>0.2583132778069594</v>
      </c>
      <c r="R11" s="20">
        <v>0.1199183029288573</v>
      </c>
      <c r="S11" s="20">
        <v>0.24598775715732701</v>
      </c>
      <c r="T11" s="20">
        <v>0.19612753009723469</v>
      </c>
      <c r="U11" s="20">
        <v>0.12840084778279559</v>
      </c>
      <c r="V11" s="20">
        <v>9.8168600080171781E-2</v>
      </c>
      <c r="W11" s="20">
        <v>0.17485827797258791</v>
      </c>
      <c r="X11" s="20">
        <v>0.12819829224757631</v>
      </c>
      <c r="Y11" s="20">
        <v>0.1429590988149213</v>
      </c>
      <c r="AA11" s="20">
        <v>0.18930619383752731</v>
      </c>
      <c r="AB11" s="20">
        <v>0.14056743945151659</v>
      </c>
      <c r="AC11" s="20">
        <v>0.17016795134809609</v>
      </c>
      <c r="AD11" s="20">
        <v>0.12982795932251209</v>
      </c>
      <c r="AF11" s="20">
        <v>0.16069840539050931</v>
      </c>
      <c r="AG11" s="20">
        <v>0.14862979037039439</v>
      </c>
      <c r="AI11" s="20">
        <v>0.14683389817230999</v>
      </c>
      <c r="AJ11" s="20">
        <v>0.19331704213788711</v>
      </c>
      <c r="AK11" s="20">
        <v>0.22451767892791891</v>
      </c>
      <c r="AL11" s="20">
        <v>0.11717014068836711</v>
      </c>
      <c r="AM11" s="20">
        <v>0.14838724476225601</v>
      </c>
      <c r="AN11" s="20">
        <v>0.18040501355174229</v>
      </c>
      <c r="AO11" s="20">
        <v>0.13569113330788671</v>
      </c>
      <c r="AP11" s="20">
        <v>9.952806896613603E-2</v>
      </c>
      <c r="AQ11" s="20">
        <v>0.18116779870890881</v>
      </c>
      <c r="AS11" s="20">
        <v>0.1573234659755994</v>
      </c>
      <c r="AT11" s="20">
        <v>0.18072753041370099</v>
      </c>
    </row>
    <row r="12" spans="2:48" ht="32" customHeight="1" x14ac:dyDescent="0.35">
      <c r="B12" s="22" t="s">
        <v>275</v>
      </c>
      <c r="C12" s="20">
        <v>0.18897639119828111</v>
      </c>
      <c r="D12" s="20">
        <v>0.24137941051626419</v>
      </c>
      <c r="E12" s="20">
        <v>0.2150034262526383</v>
      </c>
      <c r="F12" s="20">
        <v>0.15821496308663879</v>
      </c>
      <c r="G12" s="20">
        <v>0.1823975918900102</v>
      </c>
      <c r="H12" s="20">
        <v>0.17193408610147509</v>
      </c>
      <c r="I12" s="20">
        <v>0.1762424981086575</v>
      </c>
      <c r="K12" s="20">
        <v>0.1833256529699957</v>
      </c>
      <c r="L12" s="20">
        <v>0.19500878258587689</v>
      </c>
      <c r="N12" s="20">
        <v>0.17785344083800289</v>
      </c>
      <c r="O12" s="20">
        <v>0.2069956815607947</v>
      </c>
      <c r="P12" s="20">
        <v>0.30325729629518328</v>
      </c>
      <c r="Q12" s="20">
        <v>9.6663973829996641E-2</v>
      </c>
      <c r="R12" s="20">
        <v>0.19339200119392849</v>
      </c>
      <c r="S12" s="20">
        <v>0.18082738291533121</v>
      </c>
      <c r="T12" s="20">
        <v>0.21139473375480949</v>
      </c>
      <c r="U12" s="20">
        <v>0.180576210275251</v>
      </c>
      <c r="V12" s="20">
        <v>0.20548128914988681</v>
      </c>
      <c r="W12" s="20">
        <v>0.1437102373294161</v>
      </c>
      <c r="X12" s="20">
        <v>0.21685712798705739</v>
      </c>
      <c r="Y12" s="20">
        <v>0.1850363747280539</v>
      </c>
      <c r="AA12" s="20">
        <v>0.22003846469693311</v>
      </c>
      <c r="AB12" s="20">
        <v>0.1881720640665176</v>
      </c>
      <c r="AC12" s="20">
        <v>0.16061256181567921</v>
      </c>
      <c r="AD12" s="20">
        <v>0.17815419979766109</v>
      </c>
      <c r="AF12" s="20">
        <v>0.1900270944520708</v>
      </c>
      <c r="AG12" s="20">
        <v>0.1889006330626164</v>
      </c>
      <c r="AI12" s="20">
        <v>0.20881549804087679</v>
      </c>
      <c r="AJ12" s="20">
        <v>0.15636499386466249</v>
      </c>
      <c r="AK12" s="20">
        <v>0.12923572617704909</v>
      </c>
      <c r="AL12" s="20">
        <v>0.28546683941084761</v>
      </c>
      <c r="AM12" s="20">
        <v>0.2019035494969823</v>
      </c>
      <c r="AN12" s="20">
        <v>0.17573184310455789</v>
      </c>
      <c r="AO12" s="20">
        <v>0.10674941942619399</v>
      </c>
      <c r="AP12" s="20">
        <v>0.18957073929802359</v>
      </c>
      <c r="AQ12" s="20">
        <v>0.26217611459906609</v>
      </c>
      <c r="AS12" s="20">
        <v>0.19145617502808049</v>
      </c>
      <c r="AT12" s="20">
        <v>0.14002797482231491</v>
      </c>
    </row>
    <row r="13" spans="2:48" ht="32" customHeight="1" x14ac:dyDescent="0.35">
      <c r="B13" s="22" t="s">
        <v>276</v>
      </c>
      <c r="C13" s="20">
        <v>0.18054237977041071</v>
      </c>
      <c r="D13" s="20">
        <v>0.22975177882996081</v>
      </c>
      <c r="E13" s="20">
        <v>0.16431436352044829</v>
      </c>
      <c r="F13" s="20">
        <v>0.19620657935195121</v>
      </c>
      <c r="G13" s="20">
        <v>0.1797977434831925</v>
      </c>
      <c r="H13" s="20">
        <v>0.21935885998672161</v>
      </c>
      <c r="I13" s="20">
        <v>0.12826790159002671</v>
      </c>
      <c r="K13" s="20">
        <v>0.17695751778158711</v>
      </c>
      <c r="L13" s="20">
        <v>0.1825229018777603</v>
      </c>
      <c r="N13" s="20">
        <v>0.25921534719087791</v>
      </c>
      <c r="O13" s="20">
        <v>0.1631265746314268</v>
      </c>
      <c r="P13" s="20">
        <v>0.1463866970075656</v>
      </c>
      <c r="Q13" s="20">
        <v>0.2111511095793806</v>
      </c>
      <c r="R13" s="20">
        <v>0.18078878039307711</v>
      </c>
      <c r="S13" s="20">
        <v>0.1398088302603768</v>
      </c>
      <c r="T13" s="20">
        <v>0.16034061437409231</v>
      </c>
      <c r="U13" s="20">
        <v>0.1187075352879793</v>
      </c>
      <c r="V13" s="20">
        <v>0.1655606650698174</v>
      </c>
      <c r="W13" s="20">
        <v>0.15844956230864379</v>
      </c>
      <c r="X13" s="20">
        <v>0.2242323764060474</v>
      </c>
      <c r="Y13" s="20">
        <v>0.24010985045796759</v>
      </c>
      <c r="AA13" s="20">
        <v>0.16055100819294191</v>
      </c>
      <c r="AB13" s="20">
        <v>0.20280039674221159</v>
      </c>
      <c r="AC13" s="20">
        <v>0.1894249719001049</v>
      </c>
      <c r="AD13" s="20">
        <v>0.17483896288685899</v>
      </c>
      <c r="AF13" s="20">
        <v>0.18747310900113889</v>
      </c>
      <c r="AG13" s="20">
        <v>0.14860041743353211</v>
      </c>
      <c r="AI13" s="20">
        <v>0.1391546443944221</v>
      </c>
      <c r="AJ13" s="20">
        <v>0.18700268987301549</v>
      </c>
      <c r="AK13" s="20">
        <v>0.18242000632900779</v>
      </c>
      <c r="AL13" s="20">
        <v>0.20513333218887531</v>
      </c>
      <c r="AM13" s="20">
        <v>0.1746284729173595</v>
      </c>
      <c r="AN13" s="20">
        <v>0.33013279767244291</v>
      </c>
      <c r="AO13" s="20">
        <v>0.22984197223298089</v>
      </c>
      <c r="AP13" s="20">
        <v>0.1388062839079631</v>
      </c>
      <c r="AQ13" s="20">
        <v>0.13922583634551389</v>
      </c>
      <c r="AS13" s="20">
        <v>0.18188561140131251</v>
      </c>
      <c r="AT13" s="20">
        <v>0.15402835045517499</v>
      </c>
    </row>
    <row r="14" spans="2:48" ht="60" customHeight="1" x14ac:dyDescent="0.35">
      <c r="B14" s="22" t="s">
        <v>277</v>
      </c>
      <c r="C14" s="20">
        <v>0.28206008886382539</v>
      </c>
      <c r="D14" s="20">
        <v>0.1219260082569978</v>
      </c>
      <c r="E14" s="20">
        <v>0.1687031089007352</v>
      </c>
      <c r="F14" s="20">
        <v>0.28836465752382912</v>
      </c>
      <c r="G14" s="20">
        <v>0.30541871265636023</v>
      </c>
      <c r="H14" s="20">
        <v>0.35723333536195739</v>
      </c>
      <c r="I14" s="20">
        <v>0.39930456980665308</v>
      </c>
      <c r="K14" s="20">
        <v>0.27053639524813311</v>
      </c>
      <c r="L14" s="20">
        <v>0.29415899386135452</v>
      </c>
      <c r="N14" s="20">
        <v>0.28381245562686491</v>
      </c>
      <c r="O14" s="20">
        <v>0.28109118273570699</v>
      </c>
      <c r="P14" s="20">
        <v>0.35067822948176208</v>
      </c>
      <c r="Q14" s="20">
        <v>7.9650550430381953E-2</v>
      </c>
      <c r="R14" s="20">
        <v>0.23898941555532269</v>
      </c>
      <c r="S14" s="20">
        <v>0.2129643109621254</v>
      </c>
      <c r="T14" s="20">
        <v>0.28591294451286642</v>
      </c>
      <c r="U14" s="20">
        <v>0.32549362871222232</v>
      </c>
      <c r="V14" s="20">
        <v>0.25811531606235327</v>
      </c>
      <c r="W14" s="20">
        <v>0.4192387728970281</v>
      </c>
      <c r="X14" s="20">
        <v>0.28290482461162608</v>
      </c>
      <c r="Y14" s="20">
        <v>0.2116019694779904</v>
      </c>
      <c r="AA14" s="20">
        <v>0.23881485102275529</v>
      </c>
      <c r="AB14" s="20">
        <v>0.34408350991956382</v>
      </c>
      <c r="AC14" s="20">
        <v>0.26851334285093248</v>
      </c>
      <c r="AD14" s="20">
        <v>0.28354720925668891</v>
      </c>
      <c r="AF14" s="20">
        <v>0.30145575395891411</v>
      </c>
      <c r="AG14" s="20">
        <v>0.21177967062795941</v>
      </c>
      <c r="AI14" s="20">
        <v>0.2822160997835631</v>
      </c>
      <c r="AJ14" s="20">
        <v>0.23943894787664169</v>
      </c>
      <c r="AK14" s="20">
        <v>0.31912212580888449</v>
      </c>
      <c r="AL14" s="20">
        <v>0.2284480402946174</v>
      </c>
      <c r="AM14" s="20">
        <v>0.30337168345123328</v>
      </c>
      <c r="AN14" s="20">
        <v>0.2292178451826182</v>
      </c>
      <c r="AO14" s="20">
        <v>0.32547445149724208</v>
      </c>
      <c r="AP14" s="20">
        <v>0.3563783993264758</v>
      </c>
      <c r="AQ14" s="20">
        <v>0.2713657334838287</v>
      </c>
      <c r="AS14" s="20">
        <v>0.28768906627863627</v>
      </c>
      <c r="AT14" s="20">
        <v>0.17094978684473491</v>
      </c>
    </row>
    <row r="15" spans="2:48" ht="19" customHeight="1" x14ac:dyDescent="0.35">
      <c r="B15" s="22" t="s">
        <v>197</v>
      </c>
      <c r="C15" s="20">
        <v>4.7574321822248578E-2</v>
      </c>
      <c r="D15" s="20">
        <v>5.3384191388632068E-2</v>
      </c>
      <c r="E15" s="20">
        <v>2.6959768545372291E-2</v>
      </c>
      <c r="F15" s="20">
        <v>5.6097700605030137E-2</v>
      </c>
      <c r="G15" s="20">
        <v>4.7617171462255969E-2</v>
      </c>
      <c r="H15" s="20">
        <v>3.7662103025044621E-2</v>
      </c>
      <c r="I15" s="20">
        <v>5.9186775002926628E-2</v>
      </c>
      <c r="K15" s="20">
        <v>3.3852157301991141E-2</v>
      </c>
      <c r="L15" s="20">
        <v>6.1414733267616352E-2</v>
      </c>
      <c r="N15" s="20">
        <v>1.9503034323231479E-2</v>
      </c>
      <c r="O15" s="20">
        <v>0</v>
      </c>
      <c r="P15" s="20">
        <v>0</v>
      </c>
      <c r="Q15" s="20">
        <v>9.6135026324468922E-2</v>
      </c>
      <c r="R15" s="20">
        <v>5.1774727184356308E-2</v>
      </c>
      <c r="S15" s="20">
        <v>0.10562583947998271</v>
      </c>
      <c r="T15" s="20">
        <v>4.7717104204103723E-2</v>
      </c>
      <c r="U15" s="20">
        <v>4.1653493020852222E-2</v>
      </c>
      <c r="V15" s="20">
        <v>6.3129205744342956E-2</v>
      </c>
      <c r="W15" s="20">
        <v>4.4772368982029402E-2</v>
      </c>
      <c r="X15" s="20">
        <v>4.0514274739652183E-2</v>
      </c>
      <c r="Y15" s="20">
        <v>3.9110884566349598E-2</v>
      </c>
      <c r="AA15" s="20">
        <v>2.747018793052422E-2</v>
      </c>
      <c r="AB15" s="20">
        <v>4.2846603268836173E-2</v>
      </c>
      <c r="AC15" s="20">
        <v>4.8786074807541997E-2</v>
      </c>
      <c r="AD15" s="20">
        <v>7.2720810190901916E-2</v>
      </c>
      <c r="AF15" s="20">
        <v>4.6058233048735159E-2</v>
      </c>
      <c r="AG15" s="20">
        <v>5.4563556340906233E-2</v>
      </c>
      <c r="AI15" s="20">
        <v>2.3311643402774581E-2</v>
      </c>
      <c r="AJ15" s="20">
        <v>1.9962314416419401E-2</v>
      </c>
      <c r="AK15" s="20">
        <v>4.3258097911603233E-2</v>
      </c>
      <c r="AL15" s="20">
        <v>4.4549120464222061E-2</v>
      </c>
      <c r="AM15" s="20">
        <v>2.8828931336962731E-2</v>
      </c>
      <c r="AN15" s="20">
        <v>2.7415982302019661E-2</v>
      </c>
      <c r="AO15" s="20">
        <v>9.9899300494343812E-2</v>
      </c>
      <c r="AP15" s="20">
        <v>0.1736352655492473</v>
      </c>
      <c r="AQ15" s="20">
        <v>4.1257321430691822E-2</v>
      </c>
      <c r="AS15" s="20">
        <v>4.0453208023771503E-2</v>
      </c>
      <c r="AT15" s="20">
        <v>0.1881378818712241</v>
      </c>
    </row>
    <row r="17" spans="2:2" x14ac:dyDescent="0.35">
      <c r="B17" s="24" t="s">
        <v>19</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1118</v>
      </c>
      <c r="D7" s="14">
        <v>168</v>
      </c>
      <c r="E7" s="14">
        <v>202</v>
      </c>
      <c r="F7" s="14">
        <v>196</v>
      </c>
      <c r="G7" s="14">
        <v>193</v>
      </c>
      <c r="H7" s="14">
        <v>140</v>
      </c>
      <c r="I7" s="14">
        <v>219</v>
      </c>
      <c r="K7" s="14">
        <v>564</v>
      </c>
      <c r="L7" s="14">
        <v>553</v>
      </c>
      <c r="N7" s="14">
        <v>104</v>
      </c>
      <c r="O7" s="14">
        <v>37</v>
      </c>
      <c r="P7" s="14">
        <v>56</v>
      </c>
      <c r="Q7" s="14">
        <v>42</v>
      </c>
      <c r="R7" s="14">
        <v>112</v>
      </c>
      <c r="S7" s="14">
        <v>95</v>
      </c>
      <c r="T7" s="14">
        <v>87</v>
      </c>
      <c r="U7" s="14">
        <v>106</v>
      </c>
      <c r="V7" s="14">
        <v>137</v>
      </c>
      <c r="W7" s="14">
        <v>157</v>
      </c>
      <c r="X7" s="14">
        <v>82</v>
      </c>
      <c r="Y7" s="14">
        <v>103</v>
      </c>
      <c r="AA7" s="14">
        <v>338</v>
      </c>
      <c r="AB7" s="14">
        <v>283</v>
      </c>
      <c r="AC7" s="14">
        <v>239</v>
      </c>
      <c r="AD7" s="14">
        <v>252</v>
      </c>
      <c r="AF7" s="14">
        <v>879</v>
      </c>
      <c r="AG7" s="14">
        <v>234</v>
      </c>
      <c r="AI7" s="14">
        <v>140</v>
      </c>
      <c r="AJ7" s="14">
        <v>268</v>
      </c>
      <c r="AK7" s="14">
        <v>73</v>
      </c>
      <c r="AL7" s="14">
        <v>109</v>
      </c>
      <c r="AM7" s="14">
        <v>246</v>
      </c>
      <c r="AN7" s="14">
        <v>34</v>
      </c>
      <c r="AO7" s="14">
        <v>86</v>
      </c>
      <c r="AP7" s="14">
        <v>97</v>
      </c>
      <c r="AQ7" s="14">
        <v>65</v>
      </c>
      <c r="AS7" s="14">
        <v>1063</v>
      </c>
      <c r="AT7" s="14">
        <v>55</v>
      </c>
    </row>
    <row r="8" spans="2:48" x14ac:dyDescent="0.35">
      <c r="B8" s="7" t="s">
        <v>68</v>
      </c>
      <c r="C8" s="16">
        <v>1118</v>
      </c>
      <c r="D8" s="16">
        <v>151</v>
      </c>
      <c r="E8" s="16">
        <v>192</v>
      </c>
      <c r="F8" s="16">
        <v>194</v>
      </c>
      <c r="G8" s="16">
        <v>184</v>
      </c>
      <c r="H8" s="16">
        <v>149</v>
      </c>
      <c r="I8" s="16">
        <v>249</v>
      </c>
      <c r="K8" s="16">
        <v>559</v>
      </c>
      <c r="L8" s="16">
        <v>558</v>
      </c>
      <c r="N8" s="16">
        <v>111</v>
      </c>
      <c r="O8" s="16">
        <v>35</v>
      </c>
      <c r="P8" s="16">
        <v>54</v>
      </c>
      <c r="Q8" s="16">
        <v>41</v>
      </c>
      <c r="R8" s="16">
        <v>113</v>
      </c>
      <c r="S8" s="16">
        <v>91</v>
      </c>
      <c r="T8" s="16">
        <v>87</v>
      </c>
      <c r="U8" s="16">
        <v>104</v>
      </c>
      <c r="V8" s="16">
        <v>139</v>
      </c>
      <c r="W8" s="16">
        <v>154</v>
      </c>
      <c r="X8" s="16">
        <v>87</v>
      </c>
      <c r="Y8" s="16">
        <v>101</v>
      </c>
      <c r="AA8" s="16">
        <v>322</v>
      </c>
      <c r="AB8" s="16">
        <v>283</v>
      </c>
      <c r="AC8" s="16">
        <v>242</v>
      </c>
      <c r="AD8" s="16">
        <v>269</v>
      </c>
      <c r="AF8" s="16">
        <v>888</v>
      </c>
      <c r="AG8" s="16">
        <v>226</v>
      </c>
      <c r="AI8" s="16">
        <v>140</v>
      </c>
      <c r="AJ8" s="16">
        <v>263</v>
      </c>
      <c r="AK8" s="16">
        <v>73</v>
      </c>
      <c r="AL8" s="16">
        <v>102</v>
      </c>
      <c r="AM8" s="16">
        <v>252</v>
      </c>
      <c r="AN8" s="16">
        <v>36</v>
      </c>
      <c r="AO8" s="16">
        <v>87</v>
      </c>
      <c r="AP8" s="16">
        <v>100</v>
      </c>
      <c r="AQ8" s="16">
        <v>63</v>
      </c>
      <c r="AS8" s="16">
        <v>1064</v>
      </c>
      <c r="AT8" s="16">
        <v>54</v>
      </c>
    </row>
    <row r="9" spans="2:48" ht="32" customHeight="1" x14ac:dyDescent="0.35">
      <c r="B9" s="22" t="s">
        <v>272</v>
      </c>
      <c r="C9" s="20">
        <v>4.4409815257004763E-2</v>
      </c>
      <c r="D9" s="20">
        <v>5.27509474443906E-2</v>
      </c>
      <c r="E9" s="20">
        <v>7.2562707030554494E-2</v>
      </c>
      <c r="F9" s="20">
        <v>3.5249849600485557E-2</v>
      </c>
      <c r="G9" s="20">
        <v>6.3047262780279598E-2</v>
      </c>
      <c r="H9" s="20">
        <v>2.5041777782212209E-2</v>
      </c>
      <c r="I9" s="20">
        <v>2.2611257625326529E-2</v>
      </c>
      <c r="K9" s="20">
        <v>4.5920984633938802E-2</v>
      </c>
      <c r="L9" s="20">
        <v>4.2983218387732648E-2</v>
      </c>
      <c r="N9" s="20">
        <v>2.7219792930504159E-2</v>
      </c>
      <c r="O9" s="20">
        <v>2.580393601755418E-2</v>
      </c>
      <c r="P9" s="20">
        <v>3.2182936128967297E-2</v>
      </c>
      <c r="Q9" s="20">
        <v>4.3589270591058868E-2</v>
      </c>
      <c r="R9" s="20">
        <v>0.10948255112810309</v>
      </c>
      <c r="S9" s="20">
        <v>3.5619237364465782E-2</v>
      </c>
      <c r="T9" s="20">
        <v>1.1293082625043161E-2</v>
      </c>
      <c r="U9" s="20">
        <v>8.484990341226413E-2</v>
      </c>
      <c r="V9" s="20">
        <v>3.7854734832288503E-2</v>
      </c>
      <c r="W9" s="20">
        <v>3.7359662776301851E-2</v>
      </c>
      <c r="X9" s="20">
        <v>3.4994597095448492E-2</v>
      </c>
      <c r="Y9" s="20">
        <v>2.6189794079106009E-2</v>
      </c>
      <c r="AA9" s="20">
        <v>6.0134881790156462E-2</v>
      </c>
      <c r="AB9" s="20">
        <v>2.3427545270356901E-2</v>
      </c>
      <c r="AC9" s="20">
        <v>5.373995867528282E-2</v>
      </c>
      <c r="AD9" s="20">
        <v>3.8071926977695521E-2</v>
      </c>
      <c r="AF9" s="20">
        <v>3.6213517722509879E-2</v>
      </c>
      <c r="AG9" s="20">
        <v>7.7623852928911732E-2</v>
      </c>
      <c r="AI9" s="20">
        <v>4.4109649183689301E-2</v>
      </c>
      <c r="AJ9" s="20">
        <v>7.3319724203771419E-2</v>
      </c>
      <c r="AK9" s="20">
        <v>2.9474243514463629E-2</v>
      </c>
      <c r="AL9" s="20">
        <v>3.4934685822564912E-2</v>
      </c>
      <c r="AM9" s="20">
        <v>4.0836663534699183E-2</v>
      </c>
      <c r="AN9" s="20">
        <v>2.9752784760096459E-2</v>
      </c>
      <c r="AO9" s="20">
        <v>2.3808070956152869E-2</v>
      </c>
      <c r="AP9" s="20">
        <v>1.166679731588743E-2</v>
      </c>
      <c r="AQ9" s="20">
        <v>6.0091409579495499E-2</v>
      </c>
      <c r="AS9" s="20">
        <v>4.2977770091030619E-2</v>
      </c>
      <c r="AT9" s="20">
        <v>7.2676933628754214E-2</v>
      </c>
    </row>
    <row r="10" spans="2:48" ht="32" customHeight="1" x14ac:dyDescent="0.35">
      <c r="B10" s="22" t="s">
        <v>273</v>
      </c>
      <c r="C10" s="20">
        <v>7.5561915205856978E-2</v>
      </c>
      <c r="D10" s="20">
        <v>9.0970583637099353E-2</v>
      </c>
      <c r="E10" s="20">
        <v>0.143413326945804</v>
      </c>
      <c r="F10" s="20">
        <v>0.1019119762078395</v>
      </c>
      <c r="G10" s="20">
        <v>4.2667183544832378E-2</v>
      </c>
      <c r="H10" s="20">
        <v>4.382671950710279E-2</v>
      </c>
      <c r="I10" s="20">
        <v>3.669853487527068E-2</v>
      </c>
      <c r="K10" s="20">
        <v>8.5571317807013589E-2</v>
      </c>
      <c r="L10" s="20">
        <v>6.5683004748146534E-2</v>
      </c>
      <c r="N10" s="20">
        <v>5.7742588430884187E-2</v>
      </c>
      <c r="O10" s="20">
        <v>2.6415186696465989E-2</v>
      </c>
      <c r="P10" s="20">
        <v>8.0994976432026716E-2</v>
      </c>
      <c r="Q10" s="20">
        <v>0.12143421688780601</v>
      </c>
      <c r="R10" s="20">
        <v>3.4258472580470802E-2</v>
      </c>
      <c r="S10" s="20">
        <v>4.0476701133652371E-2</v>
      </c>
      <c r="T10" s="20">
        <v>8.0365920422743722E-2</v>
      </c>
      <c r="U10" s="20">
        <v>7.2189581943895881E-2</v>
      </c>
      <c r="V10" s="20">
        <v>0.13762780641008671</v>
      </c>
      <c r="W10" s="20">
        <v>5.2340910202188763E-2</v>
      </c>
      <c r="X10" s="20">
        <v>4.4628452187410232E-2</v>
      </c>
      <c r="Y10" s="20">
        <v>0.14426776800872351</v>
      </c>
      <c r="AA10" s="20">
        <v>9.9377881488040803E-2</v>
      </c>
      <c r="AB10" s="20">
        <v>4.7884138850058038E-2</v>
      </c>
      <c r="AC10" s="20">
        <v>7.3774269703698353E-2</v>
      </c>
      <c r="AD10" s="20">
        <v>7.6970309413146087E-2</v>
      </c>
      <c r="AF10" s="20">
        <v>6.3646976599120109E-2</v>
      </c>
      <c r="AG10" s="20">
        <v>0.1240814688681742</v>
      </c>
      <c r="AI10" s="20">
        <v>0.1155876427491872</v>
      </c>
      <c r="AJ10" s="20">
        <v>9.3535926788941404E-2</v>
      </c>
      <c r="AK10" s="20">
        <v>4.4316456251588789E-2</v>
      </c>
      <c r="AL10" s="20">
        <v>2.8468719639894859E-2</v>
      </c>
      <c r="AM10" s="20">
        <v>9.4187857890003848E-2</v>
      </c>
      <c r="AN10" s="20">
        <v>2.8594309970990571E-2</v>
      </c>
      <c r="AO10" s="20">
        <v>4.6451975674585907E-2</v>
      </c>
      <c r="AP10" s="20">
        <v>3.0506388604342589E-2</v>
      </c>
      <c r="AQ10" s="20">
        <v>8.8508068007871449E-2</v>
      </c>
      <c r="AS10" s="20">
        <v>7.769161560980678E-2</v>
      </c>
      <c r="AT10" s="20">
        <v>3.3523790400023151E-2</v>
      </c>
    </row>
    <row r="11" spans="2:48" ht="32" customHeight="1" x14ac:dyDescent="0.35">
      <c r="B11" s="22" t="s">
        <v>274</v>
      </c>
      <c r="C11" s="20">
        <v>0.1197718233677641</v>
      </c>
      <c r="D11" s="20">
        <v>0.1121309228437363</v>
      </c>
      <c r="E11" s="20">
        <v>0.16180875002904491</v>
      </c>
      <c r="F11" s="20">
        <v>9.721438763559892E-2</v>
      </c>
      <c r="G11" s="20">
        <v>0.1019461148607058</v>
      </c>
      <c r="H11" s="20">
        <v>0.12049611361769939</v>
      </c>
      <c r="I11" s="20">
        <v>0.12239053589165499</v>
      </c>
      <c r="K11" s="20">
        <v>0.12996665269023011</v>
      </c>
      <c r="L11" s="20">
        <v>0.1097940550342726</v>
      </c>
      <c r="N11" s="20">
        <v>0.13558414273317149</v>
      </c>
      <c r="O11" s="20">
        <v>0.13457828252666951</v>
      </c>
      <c r="P11" s="20">
        <v>3.1648574113803778E-2</v>
      </c>
      <c r="Q11" s="20">
        <v>0.1742851363931531</v>
      </c>
      <c r="R11" s="20">
        <v>0.1365058686841838</v>
      </c>
      <c r="S11" s="20">
        <v>0.16473200509840771</v>
      </c>
      <c r="T11" s="20">
        <v>0.14746200024311421</v>
      </c>
      <c r="U11" s="20">
        <v>9.5269928451074681E-2</v>
      </c>
      <c r="V11" s="20">
        <v>0.13627458985299251</v>
      </c>
      <c r="W11" s="20">
        <v>8.0455626204219463E-2</v>
      </c>
      <c r="X11" s="20">
        <v>0.1137662819298372</v>
      </c>
      <c r="Y11" s="20">
        <v>0.10706388780088311</v>
      </c>
      <c r="AA11" s="20">
        <v>0.12891131328110039</v>
      </c>
      <c r="AB11" s="20">
        <v>0.11314475455749221</v>
      </c>
      <c r="AC11" s="20">
        <v>0.1177931808552313</v>
      </c>
      <c r="AD11" s="20">
        <v>0.1172495717594223</v>
      </c>
      <c r="AF11" s="20">
        <v>0.1148985513398167</v>
      </c>
      <c r="AG11" s="20">
        <v>0.13296900554457131</v>
      </c>
      <c r="AI11" s="20">
        <v>0.1327013662256758</v>
      </c>
      <c r="AJ11" s="20">
        <v>0.14583915089085139</v>
      </c>
      <c r="AK11" s="20">
        <v>0.15444449169445179</v>
      </c>
      <c r="AL11" s="20">
        <v>0.1270744657046988</v>
      </c>
      <c r="AM11" s="20">
        <v>8.9085195024478217E-2</v>
      </c>
      <c r="AN11" s="20">
        <v>9.7285725545043375E-2</v>
      </c>
      <c r="AO11" s="20">
        <v>0.11213971521493001</v>
      </c>
      <c r="AP11" s="20">
        <v>6.0674353928829937E-2</v>
      </c>
      <c r="AQ11" s="20">
        <v>0.16938669553273689</v>
      </c>
      <c r="AS11" s="20">
        <v>0.11476463655356881</v>
      </c>
      <c r="AT11" s="20">
        <v>0.21860860990866821</v>
      </c>
    </row>
    <row r="12" spans="2:48" ht="32" customHeight="1" x14ac:dyDescent="0.35">
      <c r="B12" s="22" t="s">
        <v>275</v>
      </c>
      <c r="C12" s="20">
        <v>0.14289403848424681</v>
      </c>
      <c r="D12" s="20">
        <v>0.18487956127347691</v>
      </c>
      <c r="E12" s="20">
        <v>0.1842366528271269</v>
      </c>
      <c r="F12" s="20">
        <v>7.7991687717679184E-2</v>
      </c>
      <c r="G12" s="20">
        <v>0.13044132068596681</v>
      </c>
      <c r="H12" s="20">
        <v>0.14055186395489319</v>
      </c>
      <c r="I12" s="20">
        <v>0.14688721143926889</v>
      </c>
      <c r="K12" s="20">
        <v>0.15307068982705199</v>
      </c>
      <c r="L12" s="20">
        <v>0.13297993202596531</v>
      </c>
      <c r="N12" s="20">
        <v>0.11396233616383659</v>
      </c>
      <c r="O12" s="20">
        <v>0.18241018498941339</v>
      </c>
      <c r="P12" s="20">
        <v>0.15220314090345799</v>
      </c>
      <c r="Q12" s="20">
        <v>0.17902497610198209</v>
      </c>
      <c r="R12" s="20">
        <v>0.1394970981212437</v>
      </c>
      <c r="S12" s="20">
        <v>0.16850536612681449</v>
      </c>
      <c r="T12" s="20">
        <v>0.13425221829417169</v>
      </c>
      <c r="U12" s="20">
        <v>0.16081459242957641</v>
      </c>
      <c r="V12" s="20">
        <v>0.1126079161084839</v>
      </c>
      <c r="W12" s="20">
        <v>0.1392548805126132</v>
      </c>
      <c r="X12" s="20">
        <v>0.1347588539508433</v>
      </c>
      <c r="Y12" s="20">
        <v>0.1651811817468441</v>
      </c>
      <c r="AA12" s="20">
        <v>0.16112960051379019</v>
      </c>
      <c r="AB12" s="20">
        <v>0.1137184397668434</v>
      </c>
      <c r="AC12" s="20">
        <v>0.1644482507791912</v>
      </c>
      <c r="AD12" s="20">
        <v>0.1321410027772745</v>
      </c>
      <c r="AF12" s="20">
        <v>0.14201172649834251</v>
      </c>
      <c r="AG12" s="20">
        <v>0.14943650422427629</v>
      </c>
      <c r="AI12" s="20">
        <v>0.15074452927615631</v>
      </c>
      <c r="AJ12" s="20">
        <v>0.16405410381447541</v>
      </c>
      <c r="AK12" s="20">
        <v>0.1323951837689489</v>
      </c>
      <c r="AL12" s="20">
        <v>0.1366815800592657</v>
      </c>
      <c r="AM12" s="20">
        <v>0.1287414096887603</v>
      </c>
      <c r="AN12" s="20">
        <v>0.14618582148719861</v>
      </c>
      <c r="AO12" s="20">
        <v>0.1405790347984929</v>
      </c>
      <c r="AP12" s="20">
        <v>0.10222910395495891</v>
      </c>
      <c r="AQ12" s="20">
        <v>0.1814629401488897</v>
      </c>
      <c r="AS12" s="20">
        <v>0.14296273579805671</v>
      </c>
      <c r="AT12" s="20">
        <v>0.1415380232220029</v>
      </c>
    </row>
    <row r="13" spans="2:48" ht="32" customHeight="1" x14ac:dyDescent="0.35">
      <c r="B13" s="22" t="s">
        <v>276</v>
      </c>
      <c r="C13" s="20">
        <v>0.19373296078379201</v>
      </c>
      <c r="D13" s="20">
        <v>0.262787282442702</v>
      </c>
      <c r="E13" s="20">
        <v>0.18989534015434539</v>
      </c>
      <c r="F13" s="20">
        <v>0.21683424070919269</v>
      </c>
      <c r="G13" s="20">
        <v>0.21159515808594689</v>
      </c>
      <c r="H13" s="20">
        <v>0.12875028333292779</v>
      </c>
      <c r="I13" s="20">
        <v>0.1624639628945353</v>
      </c>
      <c r="K13" s="20">
        <v>0.1976892149154135</v>
      </c>
      <c r="L13" s="20">
        <v>0.18818470455224701</v>
      </c>
      <c r="N13" s="20">
        <v>0.22995914012827171</v>
      </c>
      <c r="O13" s="20">
        <v>0.1819709481885152</v>
      </c>
      <c r="P13" s="20">
        <v>0.28144621580997548</v>
      </c>
      <c r="Q13" s="20">
        <v>0.16452476767695101</v>
      </c>
      <c r="R13" s="20">
        <v>0.18632596496751699</v>
      </c>
      <c r="S13" s="20">
        <v>0.17304134664220541</v>
      </c>
      <c r="T13" s="20">
        <v>0.1769142549080224</v>
      </c>
      <c r="U13" s="20">
        <v>0.1591768586711082</v>
      </c>
      <c r="V13" s="20">
        <v>0.2200236664791265</v>
      </c>
      <c r="W13" s="20">
        <v>0.13654604040114851</v>
      </c>
      <c r="X13" s="20">
        <v>0.2076076032228294</v>
      </c>
      <c r="Y13" s="20">
        <v>0.23858370957118991</v>
      </c>
      <c r="AA13" s="20">
        <v>0.19193873460457259</v>
      </c>
      <c r="AB13" s="20">
        <v>0.20923554542977721</v>
      </c>
      <c r="AC13" s="20">
        <v>0.1935592046254288</v>
      </c>
      <c r="AD13" s="20">
        <v>0.17978225224644359</v>
      </c>
      <c r="AF13" s="20">
        <v>0.19702499308141319</v>
      </c>
      <c r="AG13" s="20">
        <v>0.17639599803429759</v>
      </c>
      <c r="AI13" s="20">
        <v>0.1524362630489968</v>
      </c>
      <c r="AJ13" s="20">
        <v>0.19395199392945789</v>
      </c>
      <c r="AK13" s="20">
        <v>0.17612897451552251</v>
      </c>
      <c r="AL13" s="20">
        <v>0.28181760078340262</v>
      </c>
      <c r="AM13" s="20">
        <v>0.20124688607125291</v>
      </c>
      <c r="AN13" s="20">
        <v>0.35250920697773352</v>
      </c>
      <c r="AO13" s="20">
        <v>0.1691343136684558</v>
      </c>
      <c r="AP13" s="20">
        <v>0.17474095804418879</v>
      </c>
      <c r="AQ13" s="20">
        <v>0.10506433915659109</v>
      </c>
      <c r="AS13" s="20">
        <v>0.19542510753194689</v>
      </c>
      <c r="AT13" s="20">
        <v>0.16033170112454739</v>
      </c>
    </row>
    <row r="14" spans="2:48" ht="60" customHeight="1" x14ac:dyDescent="0.35">
      <c r="B14" s="22" t="s">
        <v>277</v>
      </c>
      <c r="C14" s="20">
        <v>0.38128654917633981</v>
      </c>
      <c r="D14" s="20">
        <v>0.24791862125212419</v>
      </c>
      <c r="E14" s="20">
        <v>0.22738380569735789</v>
      </c>
      <c r="F14" s="20">
        <v>0.41670508919916138</v>
      </c>
      <c r="G14" s="20">
        <v>0.40924121268352731</v>
      </c>
      <c r="H14" s="20">
        <v>0.50367113878011982</v>
      </c>
      <c r="I14" s="20">
        <v>0.4591222684255678</v>
      </c>
      <c r="K14" s="20">
        <v>0.35112995423175303</v>
      </c>
      <c r="L14" s="20">
        <v>0.41224698485996308</v>
      </c>
      <c r="N14" s="20">
        <v>0.40712279888518332</v>
      </c>
      <c r="O14" s="20">
        <v>0.42301752556382738</v>
      </c>
      <c r="P14" s="20">
        <v>0.42152415661176862</v>
      </c>
      <c r="Q14" s="20">
        <v>0.22100660602458011</v>
      </c>
      <c r="R14" s="20">
        <v>0.34596397350660529</v>
      </c>
      <c r="S14" s="20">
        <v>0.33693681322734048</v>
      </c>
      <c r="T14" s="20">
        <v>0.40183888842748472</v>
      </c>
      <c r="U14" s="20">
        <v>0.38604564207122849</v>
      </c>
      <c r="V14" s="20">
        <v>0.30901049067340008</v>
      </c>
      <c r="W14" s="20">
        <v>0.52124704114838583</v>
      </c>
      <c r="X14" s="20">
        <v>0.4237299368739792</v>
      </c>
      <c r="Y14" s="20">
        <v>0.28884845575873508</v>
      </c>
      <c r="AA14" s="20">
        <v>0.33173527602805891</v>
      </c>
      <c r="AB14" s="20">
        <v>0.45278202069235579</v>
      </c>
      <c r="AC14" s="20">
        <v>0.35350210929338621</v>
      </c>
      <c r="AD14" s="20">
        <v>0.39413963763023141</v>
      </c>
      <c r="AF14" s="20">
        <v>0.40207259719664479</v>
      </c>
      <c r="AG14" s="20">
        <v>0.30328097341611288</v>
      </c>
      <c r="AI14" s="20">
        <v>0.38352018511482289</v>
      </c>
      <c r="AJ14" s="20">
        <v>0.32159254716504659</v>
      </c>
      <c r="AK14" s="20">
        <v>0.4199825523434213</v>
      </c>
      <c r="AL14" s="20">
        <v>0.34576576728086128</v>
      </c>
      <c r="AM14" s="20">
        <v>0.41707305645384268</v>
      </c>
      <c r="AN14" s="20">
        <v>0.34567215125893752</v>
      </c>
      <c r="AO14" s="20">
        <v>0.43187855136673697</v>
      </c>
      <c r="AP14" s="20">
        <v>0.44411093195852991</v>
      </c>
      <c r="AQ14" s="20">
        <v>0.34666828485597961</v>
      </c>
      <c r="AS14" s="20">
        <v>0.39020632552820361</v>
      </c>
      <c r="AT14" s="20">
        <v>0.20521921556249159</v>
      </c>
    </row>
    <row r="15" spans="2:48" ht="19" customHeight="1" x14ac:dyDescent="0.35">
      <c r="B15" s="22" t="s">
        <v>197</v>
      </c>
      <c r="C15" s="20">
        <v>4.2342897724995658E-2</v>
      </c>
      <c r="D15" s="20">
        <v>4.8562081106470832E-2</v>
      </c>
      <c r="E15" s="20">
        <v>2.069941731576639E-2</v>
      </c>
      <c r="F15" s="20">
        <v>5.409276893004248E-2</v>
      </c>
      <c r="G15" s="20">
        <v>4.1061747358741102E-2</v>
      </c>
      <c r="H15" s="20">
        <v>3.7662103025044621E-2</v>
      </c>
      <c r="I15" s="20">
        <v>4.9826228848375897E-2</v>
      </c>
      <c r="K15" s="20">
        <v>3.665118589459903E-2</v>
      </c>
      <c r="L15" s="20">
        <v>4.8128100391672909E-2</v>
      </c>
      <c r="N15" s="20">
        <v>2.8409200728148561E-2</v>
      </c>
      <c r="O15" s="20">
        <v>2.580393601755418E-2</v>
      </c>
      <c r="P15" s="20">
        <v>0</v>
      </c>
      <c r="Q15" s="20">
        <v>9.6135026324468922E-2</v>
      </c>
      <c r="R15" s="20">
        <v>4.7966071011876277E-2</v>
      </c>
      <c r="S15" s="20">
        <v>8.0688530407113615E-2</v>
      </c>
      <c r="T15" s="20">
        <v>4.7873635079419913E-2</v>
      </c>
      <c r="U15" s="20">
        <v>4.1653493020852222E-2</v>
      </c>
      <c r="V15" s="20">
        <v>4.6600795643621712E-2</v>
      </c>
      <c r="W15" s="20">
        <v>3.2795838755142213E-2</v>
      </c>
      <c r="X15" s="20">
        <v>4.0514274739652183E-2</v>
      </c>
      <c r="Y15" s="20">
        <v>2.9865203034517972E-2</v>
      </c>
      <c r="AA15" s="20">
        <v>2.677231229428071E-2</v>
      </c>
      <c r="AB15" s="20">
        <v>3.9807555433116572E-2</v>
      </c>
      <c r="AC15" s="20">
        <v>4.3183026067781377E-2</v>
      </c>
      <c r="AD15" s="20">
        <v>6.1645299195786547E-2</v>
      </c>
      <c r="AF15" s="20">
        <v>4.4131637562152708E-2</v>
      </c>
      <c r="AG15" s="20">
        <v>3.621219698365577E-2</v>
      </c>
      <c r="AI15" s="20">
        <v>2.0900364401471808E-2</v>
      </c>
      <c r="AJ15" s="20">
        <v>7.7065532074559132E-3</v>
      </c>
      <c r="AK15" s="20">
        <v>4.3258097911603233E-2</v>
      </c>
      <c r="AL15" s="20">
        <v>4.5257180709311652E-2</v>
      </c>
      <c r="AM15" s="20">
        <v>2.8828931336962731E-2</v>
      </c>
      <c r="AN15" s="20">
        <v>0</v>
      </c>
      <c r="AO15" s="20">
        <v>7.600833832064563E-2</v>
      </c>
      <c r="AP15" s="20">
        <v>0.17607146619326261</v>
      </c>
      <c r="AQ15" s="20">
        <v>4.8818262718435743E-2</v>
      </c>
      <c r="AS15" s="20">
        <v>3.5971808887386568E-2</v>
      </c>
      <c r="AT15" s="20">
        <v>0.16810172615351249</v>
      </c>
    </row>
    <row r="17" spans="2:2" x14ac:dyDescent="0.35">
      <c r="B17" s="24" t="s">
        <v>19</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1118</v>
      </c>
      <c r="D7" s="14">
        <v>168</v>
      </c>
      <c r="E7" s="14">
        <v>202</v>
      </c>
      <c r="F7" s="14">
        <v>196</v>
      </c>
      <c r="G7" s="14">
        <v>193</v>
      </c>
      <c r="H7" s="14">
        <v>140</v>
      </c>
      <c r="I7" s="14">
        <v>219</v>
      </c>
      <c r="K7" s="14">
        <v>564</v>
      </c>
      <c r="L7" s="14">
        <v>553</v>
      </c>
      <c r="N7" s="14">
        <v>104</v>
      </c>
      <c r="O7" s="14">
        <v>37</v>
      </c>
      <c r="P7" s="14">
        <v>56</v>
      </c>
      <c r="Q7" s="14">
        <v>42</v>
      </c>
      <c r="R7" s="14">
        <v>112</v>
      </c>
      <c r="S7" s="14">
        <v>95</v>
      </c>
      <c r="T7" s="14">
        <v>87</v>
      </c>
      <c r="U7" s="14">
        <v>106</v>
      </c>
      <c r="V7" s="14">
        <v>137</v>
      </c>
      <c r="W7" s="14">
        <v>157</v>
      </c>
      <c r="X7" s="14">
        <v>82</v>
      </c>
      <c r="Y7" s="14">
        <v>103</v>
      </c>
      <c r="AA7" s="14">
        <v>338</v>
      </c>
      <c r="AB7" s="14">
        <v>283</v>
      </c>
      <c r="AC7" s="14">
        <v>239</v>
      </c>
      <c r="AD7" s="14">
        <v>252</v>
      </c>
      <c r="AF7" s="14">
        <v>879</v>
      </c>
      <c r="AG7" s="14">
        <v>234</v>
      </c>
      <c r="AI7" s="14">
        <v>140</v>
      </c>
      <c r="AJ7" s="14">
        <v>268</v>
      </c>
      <c r="AK7" s="14">
        <v>73</v>
      </c>
      <c r="AL7" s="14">
        <v>109</v>
      </c>
      <c r="AM7" s="14">
        <v>246</v>
      </c>
      <c r="AN7" s="14">
        <v>34</v>
      </c>
      <c r="AO7" s="14">
        <v>86</v>
      </c>
      <c r="AP7" s="14">
        <v>97</v>
      </c>
      <c r="AQ7" s="14">
        <v>65</v>
      </c>
      <c r="AS7" s="14">
        <v>1063</v>
      </c>
      <c r="AT7" s="14">
        <v>55</v>
      </c>
    </row>
    <row r="8" spans="2:48" x14ac:dyDescent="0.35">
      <c r="B8" s="7" t="s">
        <v>68</v>
      </c>
      <c r="C8" s="16">
        <v>1118</v>
      </c>
      <c r="D8" s="16">
        <v>151</v>
      </c>
      <c r="E8" s="16">
        <v>192</v>
      </c>
      <c r="F8" s="16">
        <v>194</v>
      </c>
      <c r="G8" s="16">
        <v>184</v>
      </c>
      <c r="H8" s="16">
        <v>149</v>
      </c>
      <c r="I8" s="16">
        <v>249</v>
      </c>
      <c r="K8" s="16">
        <v>559</v>
      </c>
      <c r="L8" s="16">
        <v>558</v>
      </c>
      <c r="N8" s="16">
        <v>111</v>
      </c>
      <c r="O8" s="16">
        <v>35</v>
      </c>
      <c r="P8" s="16">
        <v>54</v>
      </c>
      <c r="Q8" s="16">
        <v>41</v>
      </c>
      <c r="R8" s="16">
        <v>113</v>
      </c>
      <c r="S8" s="16">
        <v>91</v>
      </c>
      <c r="T8" s="16">
        <v>87</v>
      </c>
      <c r="U8" s="16">
        <v>104</v>
      </c>
      <c r="V8" s="16">
        <v>139</v>
      </c>
      <c r="W8" s="16">
        <v>154</v>
      </c>
      <c r="X8" s="16">
        <v>87</v>
      </c>
      <c r="Y8" s="16">
        <v>101</v>
      </c>
      <c r="AA8" s="16">
        <v>322</v>
      </c>
      <c r="AB8" s="16">
        <v>283</v>
      </c>
      <c r="AC8" s="16">
        <v>242</v>
      </c>
      <c r="AD8" s="16">
        <v>269</v>
      </c>
      <c r="AF8" s="16">
        <v>888</v>
      </c>
      <c r="AG8" s="16">
        <v>226</v>
      </c>
      <c r="AI8" s="16">
        <v>140</v>
      </c>
      <c r="AJ8" s="16">
        <v>263</v>
      </c>
      <c r="AK8" s="16">
        <v>73</v>
      </c>
      <c r="AL8" s="16">
        <v>102</v>
      </c>
      <c r="AM8" s="16">
        <v>252</v>
      </c>
      <c r="AN8" s="16">
        <v>36</v>
      </c>
      <c r="AO8" s="16">
        <v>87</v>
      </c>
      <c r="AP8" s="16">
        <v>100</v>
      </c>
      <c r="AQ8" s="16">
        <v>63</v>
      </c>
      <c r="AS8" s="16">
        <v>1064</v>
      </c>
      <c r="AT8" s="16">
        <v>54</v>
      </c>
    </row>
    <row r="9" spans="2:48" ht="32" customHeight="1" x14ac:dyDescent="0.35">
      <c r="B9" s="22" t="s">
        <v>272</v>
      </c>
      <c r="C9" s="20">
        <v>4.0207868748475532E-2</v>
      </c>
      <c r="D9" s="20">
        <v>4.0957846958926757E-2</v>
      </c>
      <c r="E9" s="20">
        <v>7.8240640531999445E-2</v>
      </c>
      <c r="F9" s="20">
        <v>3.5853239886136312E-2</v>
      </c>
      <c r="G9" s="20">
        <v>4.1385282282555197E-2</v>
      </c>
      <c r="H9" s="20">
        <v>2.4111256739414302E-2</v>
      </c>
      <c r="I9" s="20">
        <v>2.2611257625326529E-2</v>
      </c>
      <c r="K9" s="20">
        <v>3.3268272677125253E-2</v>
      </c>
      <c r="L9" s="20">
        <v>4.7239007823142803E-2</v>
      </c>
      <c r="N9" s="20">
        <v>8.3115680917991933E-3</v>
      </c>
      <c r="O9" s="20">
        <v>4.632180786350161E-2</v>
      </c>
      <c r="P9" s="20">
        <v>1.5489791009325231E-2</v>
      </c>
      <c r="Q9" s="20">
        <v>4.4909063489441188E-2</v>
      </c>
      <c r="R9" s="20">
        <v>7.6671403379929712E-2</v>
      </c>
      <c r="S9" s="20">
        <v>5.5970474415396883E-2</v>
      </c>
      <c r="T9" s="20">
        <v>2.311886589924439E-2</v>
      </c>
      <c r="U9" s="20">
        <v>4.9872836895340167E-2</v>
      </c>
      <c r="V9" s="20">
        <v>4.2350233724775962E-2</v>
      </c>
      <c r="W9" s="20">
        <v>3.780299511676375E-2</v>
      </c>
      <c r="X9" s="20">
        <v>2.5787656694915891E-2</v>
      </c>
      <c r="Y9" s="20">
        <v>4.7357265797191968E-2</v>
      </c>
      <c r="AA9" s="20">
        <v>5.830837941868975E-2</v>
      </c>
      <c r="AB9" s="20">
        <v>1.9970934731264389E-2</v>
      </c>
      <c r="AC9" s="20">
        <v>3.2586851938427967E-2</v>
      </c>
      <c r="AD9" s="20">
        <v>4.5451818118495968E-2</v>
      </c>
      <c r="AF9" s="20">
        <v>3.4933080985420632E-2</v>
      </c>
      <c r="AG9" s="20">
        <v>6.1832800474523983E-2</v>
      </c>
      <c r="AI9" s="20">
        <v>4.308336858389563E-2</v>
      </c>
      <c r="AJ9" s="20">
        <v>5.7792869070708172E-2</v>
      </c>
      <c r="AK9" s="20">
        <v>2.9474243514463629E-2</v>
      </c>
      <c r="AL9" s="20">
        <v>3.522546373754417E-2</v>
      </c>
      <c r="AM9" s="20">
        <v>4.4613755642190743E-2</v>
      </c>
      <c r="AN9" s="20">
        <v>0</v>
      </c>
      <c r="AO9" s="20">
        <v>3.3540708517547348E-2</v>
      </c>
      <c r="AP9" s="20">
        <v>9.9417334566630523E-3</v>
      </c>
      <c r="AQ9" s="20">
        <v>4.36682272858889E-2</v>
      </c>
      <c r="AS9" s="20">
        <v>4.0627576288721143E-2</v>
      </c>
      <c r="AT9" s="20">
        <v>3.1923267813023633E-2</v>
      </c>
    </row>
    <row r="10" spans="2:48" ht="32" customHeight="1" x14ac:dyDescent="0.35">
      <c r="B10" s="22" t="s">
        <v>273</v>
      </c>
      <c r="C10" s="20">
        <v>5.9764540900055417E-2</v>
      </c>
      <c r="D10" s="20">
        <v>8.5820852907493292E-2</v>
      </c>
      <c r="E10" s="20">
        <v>0.10767749937699719</v>
      </c>
      <c r="F10" s="20">
        <v>6.759675256112517E-2</v>
      </c>
      <c r="G10" s="20">
        <v>4.9599203257481211E-2</v>
      </c>
      <c r="H10" s="20">
        <v>2.7417150610355399E-2</v>
      </c>
      <c r="I10" s="20">
        <v>2.78160239856685E-2</v>
      </c>
      <c r="K10" s="20">
        <v>7.3074315874229717E-2</v>
      </c>
      <c r="L10" s="20">
        <v>4.6548257278922471E-2</v>
      </c>
      <c r="N10" s="20">
        <v>4.5847690288357827E-2</v>
      </c>
      <c r="O10" s="20">
        <v>0</v>
      </c>
      <c r="P10" s="20">
        <v>6.5695389392970469E-2</v>
      </c>
      <c r="Q10" s="20">
        <v>9.296826646040339E-2</v>
      </c>
      <c r="R10" s="20">
        <v>4.2262807318893689E-2</v>
      </c>
      <c r="S10" s="20">
        <v>5.2056302095761842E-2</v>
      </c>
      <c r="T10" s="20">
        <v>6.9629410950983101E-2</v>
      </c>
      <c r="U10" s="20">
        <v>3.6042354383198152E-2</v>
      </c>
      <c r="V10" s="20">
        <v>0.14552984939928701</v>
      </c>
      <c r="W10" s="20">
        <v>3.3357626564189412E-2</v>
      </c>
      <c r="X10" s="20">
        <v>1.0903444030070311E-2</v>
      </c>
      <c r="Y10" s="20">
        <v>8.585989886567634E-2</v>
      </c>
      <c r="AA10" s="20">
        <v>8.1204103985269366E-2</v>
      </c>
      <c r="AB10" s="20">
        <v>2.4156086063650679E-2</v>
      </c>
      <c r="AC10" s="20">
        <v>6.900474771318113E-2</v>
      </c>
      <c r="AD10" s="20">
        <v>6.2282619948189177E-2</v>
      </c>
      <c r="AF10" s="20">
        <v>4.4509568443633143E-2</v>
      </c>
      <c r="AG10" s="20">
        <v>0.1210908389375715</v>
      </c>
      <c r="AI10" s="20">
        <v>8.3051880087022925E-2</v>
      </c>
      <c r="AJ10" s="20">
        <v>7.1045890395118175E-2</v>
      </c>
      <c r="AK10" s="20">
        <v>3.1681126105373429E-2</v>
      </c>
      <c r="AL10" s="20">
        <v>3.7465807523032607E-2</v>
      </c>
      <c r="AM10" s="20">
        <v>7.3707036409455001E-2</v>
      </c>
      <c r="AN10" s="20">
        <v>8.3836840044052591E-2</v>
      </c>
      <c r="AO10" s="20">
        <v>5.4222252497754482E-2</v>
      </c>
      <c r="AP10" s="20">
        <v>2.124183660667649E-2</v>
      </c>
      <c r="AQ10" s="20">
        <v>2.899653661710325E-2</v>
      </c>
      <c r="AS10" s="20">
        <v>5.8310594284031951E-2</v>
      </c>
      <c r="AT10" s="20">
        <v>8.8463971670719968E-2</v>
      </c>
    </row>
    <row r="11" spans="2:48" ht="32" customHeight="1" x14ac:dyDescent="0.35">
      <c r="B11" s="22" t="s">
        <v>274</v>
      </c>
      <c r="C11" s="20">
        <v>9.4055128175833683E-2</v>
      </c>
      <c r="D11" s="20">
        <v>0.13137172738993669</v>
      </c>
      <c r="E11" s="20">
        <v>0.10403108459204639</v>
      </c>
      <c r="F11" s="20">
        <v>8.0609449381159035E-2</v>
      </c>
      <c r="G11" s="20">
        <v>5.3139886141778461E-2</v>
      </c>
      <c r="H11" s="20">
        <v>9.9009183667983697E-2</v>
      </c>
      <c r="I11" s="20">
        <v>0.1015603367710258</v>
      </c>
      <c r="K11" s="20">
        <v>0.113997720190652</v>
      </c>
      <c r="L11" s="20">
        <v>7.4261478356168656E-2</v>
      </c>
      <c r="N11" s="20">
        <v>0.14710579667613941</v>
      </c>
      <c r="O11" s="20">
        <v>0.1127103868588849</v>
      </c>
      <c r="P11" s="20">
        <v>6.4533141912573477E-2</v>
      </c>
      <c r="Q11" s="20">
        <v>0.12265618784681349</v>
      </c>
      <c r="R11" s="20">
        <v>8.2086166707119018E-2</v>
      </c>
      <c r="S11" s="20">
        <v>0.16741001709417941</v>
      </c>
      <c r="T11" s="20">
        <v>6.7780500435791258E-2</v>
      </c>
      <c r="U11" s="20">
        <v>8.3192755418426981E-2</v>
      </c>
      <c r="V11" s="20">
        <v>7.4668047015893246E-2</v>
      </c>
      <c r="W11" s="20">
        <v>5.4144333137403702E-2</v>
      </c>
      <c r="X11" s="20">
        <v>0.11219065795297919</v>
      </c>
      <c r="Y11" s="20">
        <v>8.6715003698178014E-2</v>
      </c>
      <c r="AA11" s="20">
        <v>8.9219976092626441E-2</v>
      </c>
      <c r="AB11" s="20">
        <v>0.10132370315918129</v>
      </c>
      <c r="AC11" s="20">
        <v>9.6722047484654669E-2</v>
      </c>
      <c r="AD11" s="20">
        <v>9.0718231778534497E-2</v>
      </c>
      <c r="AF11" s="20">
        <v>9.9473183950946634E-2</v>
      </c>
      <c r="AG11" s="20">
        <v>7.0089177653618329E-2</v>
      </c>
      <c r="AI11" s="20">
        <v>8.5704681322745335E-2</v>
      </c>
      <c r="AJ11" s="20">
        <v>0.10526628501654289</v>
      </c>
      <c r="AK11" s="20">
        <v>0.11431690467617291</v>
      </c>
      <c r="AL11" s="20">
        <v>8.3069823946299443E-2</v>
      </c>
      <c r="AM11" s="20">
        <v>9.7073899417804269E-2</v>
      </c>
      <c r="AN11" s="20">
        <v>0.1246294589715658</v>
      </c>
      <c r="AO11" s="20">
        <v>8.9815115902414089E-2</v>
      </c>
      <c r="AP11" s="20">
        <v>6.0596234862430487E-2</v>
      </c>
      <c r="AQ11" s="20">
        <v>8.9332316817918117E-2</v>
      </c>
      <c r="AS11" s="20">
        <v>9.3041910160177266E-2</v>
      </c>
      <c r="AT11" s="20">
        <v>0.1140550236159098</v>
      </c>
    </row>
    <row r="12" spans="2:48" ht="32" customHeight="1" x14ac:dyDescent="0.35">
      <c r="B12" s="22" t="s">
        <v>275</v>
      </c>
      <c r="C12" s="20">
        <v>0.10928437020076159</v>
      </c>
      <c r="D12" s="20">
        <v>9.4603591336697448E-2</v>
      </c>
      <c r="E12" s="20">
        <v>0.1333879238165146</v>
      </c>
      <c r="F12" s="20">
        <v>7.6001047036497613E-2</v>
      </c>
      <c r="G12" s="20">
        <v>0.1107841106970482</v>
      </c>
      <c r="H12" s="20">
        <v>0.1115746057990369</v>
      </c>
      <c r="I12" s="20">
        <v>0.1231285031319533</v>
      </c>
      <c r="K12" s="20">
        <v>0.1176737354614245</v>
      </c>
      <c r="L12" s="20">
        <v>0.10109470469663361</v>
      </c>
      <c r="N12" s="20">
        <v>9.2670494849629151E-2</v>
      </c>
      <c r="O12" s="20">
        <v>5.0505250439769209E-2</v>
      </c>
      <c r="P12" s="20">
        <v>0.1123985133407845</v>
      </c>
      <c r="Q12" s="20">
        <v>0.2206309522866762</v>
      </c>
      <c r="R12" s="20">
        <v>0.10452749133426199</v>
      </c>
      <c r="S12" s="20">
        <v>0.1191738866413463</v>
      </c>
      <c r="T12" s="20">
        <v>0.1386205225158702</v>
      </c>
      <c r="U12" s="20">
        <v>0.1216902268179416</v>
      </c>
      <c r="V12" s="20">
        <v>0.1004581952362321</v>
      </c>
      <c r="W12" s="20">
        <v>0.1019029774047225</v>
      </c>
      <c r="X12" s="20">
        <v>8.9074502636655922E-2</v>
      </c>
      <c r="Y12" s="20">
        <v>0.1001831993954599</v>
      </c>
      <c r="AA12" s="20">
        <v>0.1265001850169149</v>
      </c>
      <c r="AB12" s="20">
        <v>9.3202247565028165E-2</v>
      </c>
      <c r="AC12" s="20">
        <v>0.1073051505787903</v>
      </c>
      <c r="AD12" s="20">
        <v>0.1084329429910378</v>
      </c>
      <c r="AF12" s="20">
        <v>0.1085740481177988</v>
      </c>
      <c r="AG12" s="20">
        <v>0.1105326666153504</v>
      </c>
      <c r="AI12" s="20">
        <v>0.12986757927597481</v>
      </c>
      <c r="AJ12" s="20">
        <v>0.1215285905135875</v>
      </c>
      <c r="AK12" s="20">
        <v>0.1090136574566828</v>
      </c>
      <c r="AL12" s="20">
        <v>8.9405529811299303E-2</v>
      </c>
      <c r="AM12" s="20">
        <v>0.1008025683047942</v>
      </c>
      <c r="AN12" s="20">
        <v>8.8585545500027674E-2</v>
      </c>
      <c r="AO12" s="20">
        <v>8.6881900439795878E-2</v>
      </c>
      <c r="AP12" s="20">
        <v>0.11426060924941719</v>
      </c>
      <c r="AQ12" s="20">
        <v>0.11374321088045029</v>
      </c>
      <c r="AS12" s="20">
        <v>0.11212270159485641</v>
      </c>
      <c r="AT12" s="20">
        <v>5.3258588750945947E-2</v>
      </c>
    </row>
    <row r="13" spans="2:48" ht="32" customHeight="1" x14ac:dyDescent="0.35">
      <c r="B13" s="22" t="s">
        <v>276</v>
      </c>
      <c r="C13" s="20">
        <v>0.1762347553875947</v>
      </c>
      <c r="D13" s="20">
        <v>0.25121377804447159</v>
      </c>
      <c r="E13" s="20">
        <v>0.19966865026077291</v>
      </c>
      <c r="F13" s="20">
        <v>0.18110016831461531</v>
      </c>
      <c r="G13" s="20">
        <v>0.2066209687898185</v>
      </c>
      <c r="H13" s="20">
        <v>0.1381648898925561</v>
      </c>
      <c r="I13" s="20">
        <v>0.1092054479169598</v>
      </c>
      <c r="K13" s="20">
        <v>0.18440711522054909</v>
      </c>
      <c r="L13" s="20">
        <v>0.1683940901875253</v>
      </c>
      <c r="N13" s="20">
        <v>0.16411183072739849</v>
      </c>
      <c r="O13" s="20">
        <v>0.15664505414243299</v>
      </c>
      <c r="P13" s="20">
        <v>0.19211564942373269</v>
      </c>
      <c r="Q13" s="20">
        <v>0.13480889189895001</v>
      </c>
      <c r="R13" s="20">
        <v>0.1631362720349393</v>
      </c>
      <c r="S13" s="20">
        <v>0.16175437842725321</v>
      </c>
      <c r="T13" s="20">
        <v>0.22014952466469481</v>
      </c>
      <c r="U13" s="20">
        <v>0.1963920252247956</v>
      </c>
      <c r="V13" s="20">
        <v>0.1561329682604741</v>
      </c>
      <c r="W13" s="20">
        <v>0.1346739324646955</v>
      </c>
      <c r="X13" s="20">
        <v>0.2081301028083419</v>
      </c>
      <c r="Y13" s="20">
        <v>0.23722918510584631</v>
      </c>
      <c r="AA13" s="20">
        <v>0.20263008947914571</v>
      </c>
      <c r="AB13" s="20">
        <v>0.1607075567167206</v>
      </c>
      <c r="AC13" s="20">
        <v>0.21928876724707461</v>
      </c>
      <c r="AD13" s="20">
        <v>0.1224492847446685</v>
      </c>
      <c r="AF13" s="20">
        <v>0.16775180714995619</v>
      </c>
      <c r="AG13" s="20">
        <v>0.20486729676376481</v>
      </c>
      <c r="AI13" s="20">
        <v>0.15844649680607389</v>
      </c>
      <c r="AJ13" s="20">
        <v>0.2046560800994659</v>
      </c>
      <c r="AK13" s="20">
        <v>0.18836634822106321</v>
      </c>
      <c r="AL13" s="20">
        <v>0.29778766489857211</v>
      </c>
      <c r="AM13" s="20">
        <v>0.1427897529224415</v>
      </c>
      <c r="AN13" s="20">
        <v>0.1505690949722075</v>
      </c>
      <c r="AO13" s="20">
        <v>0.1014990877446614</v>
      </c>
      <c r="AP13" s="20">
        <v>0.15704899742813799</v>
      </c>
      <c r="AQ13" s="20">
        <v>0.16745387891384481</v>
      </c>
      <c r="AS13" s="20">
        <v>0.17549849947369189</v>
      </c>
      <c r="AT13" s="20">
        <v>0.19076769999345339</v>
      </c>
    </row>
    <row r="14" spans="2:48" ht="60" customHeight="1" x14ac:dyDescent="0.35">
      <c r="B14" s="22" t="s">
        <v>277</v>
      </c>
      <c r="C14" s="20">
        <v>0.47252681345048192</v>
      </c>
      <c r="D14" s="20">
        <v>0.35339103064770461</v>
      </c>
      <c r="E14" s="20">
        <v>0.3404118687139836</v>
      </c>
      <c r="F14" s="20">
        <v>0.5099191529042103</v>
      </c>
      <c r="G14" s="20">
        <v>0.48160407755854368</v>
      </c>
      <c r="H14" s="20">
        <v>0.5625718775111278</v>
      </c>
      <c r="I14" s="20">
        <v>0.55674296534589907</v>
      </c>
      <c r="K14" s="20">
        <v>0.43236699063015321</v>
      </c>
      <c r="L14" s="20">
        <v>0.51172216411930826</v>
      </c>
      <c r="N14" s="20">
        <v>0.52313057937594742</v>
      </c>
      <c r="O14" s="20">
        <v>0.58094578942464559</v>
      </c>
      <c r="P14" s="20">
        <v>0.54976751492061349</v>
      </c>
      <c r="Q14" s="20">
        <v>0.2878916116932469</v>
      </c>
      <c r="R14" s="20">
        <v>0.47364835287981832</v>
      </c>
      <c r="S14" s="20">
        <v>0.36091299079624378</v>
      </c>
      <c r="T14" s="20">
        <v>0.42050609948040651</v>
      </c>
      <c r="U14" s="20">
        <v>0.46224223446787949</v>
      </c>
      <c r="V14" s="20">
        <v>0.41923642370437592</v>
      </c>
      <c r="W14" s="20">
        <v>0.60532229655708292</v>
      </c>
      <c r="X14" s="20">
        <v>0.50208899776768845</v>
      </c>
      <c r="Y14" s="20">
        <v>0.41279024410312931</v>
      </c>
      <c r="AA14" s="20">
        <v>0.41157191426506268</v>
      </c>
      <c r="AB14" s="20">
        <v>0.55698265647308109</v>
      </c>
      <c r="AC14" s="20">
        <v>0.42466176512940312</v>
      </c>
      <c r="AD14" s="20">
        <v>0.50091111718441717</v>
      </c>
      <c r="AF14" s="20">
        <v>0.49705082325768729</v>
      </c>
      <c r="AG14" s="20">
        <v>0.38176899889536903</v>
      </c>
      <c r="AI14" s="20">
        <v>0.47894562952281572</v>
      </c>
      <c r="AJ14" s="20">
        <v>0.42147230096356042</v>
      </c>
      <c r="AK14" s="20">
        <v>0.48388962211464071</v>
      </c>
      <c r="AL14" s="20">
        <v>0.41995106028748019</v>
      </c>
      <c r="AM14" s="20">
        <v>0.50321762983323692</v>
      </c>
      <c r="AN14" s="20">
        <v>0.49467026718911528</v>
      </c>
      <c r="AO14" s="20">
        <v>0.53414163440348328</v>
      </c>
      <c r="AP14" s="20">
        <v>0.4813767478305882</v>
      </c>
      <c r="AQ14" s="20">
        <v>0.50919029897385026</v>
      </c>
      <c r="AS14" s="20">
        <v>0.4794313359466974</v>
      </c>
      <c r="AT14" s="20">
        <v>0.33623854591656421</v>
      </c>
    </row>
    <row r="15" spans="2:48" ht="19" customHeight="1" x14ac:dyDescent="0.35">
      <c r="B15" s="22" t="s">
        <v>197</v>
      </c>
      <c r="C15" s="20">
        <v>4.7926523136797287E-2</v>
      </c>
      <c r="D15" s="20">
        <v>4.2641172714769637E-2</v>
      </c>
      <c r="E15" s="20">
        <v>3.6582332707685718E-2</v>
      </c>
      <c r="F15" s="20">
        <v>4.8920189916256233E-2</v>
      </c>
      <c r="G15" s="20">
        <v>5.6866471272774728E-2</v>
      </c>
      <c r="H15" s="20">
        <v>3.7151035779525839E-2</v>
      </c>
      <c r="I15" s="20">
        <v>5.893546522316713E-2</v>
      </c>
      <c r="K15" s="20">
        <v>4.5211849945866203E-2</v>
      </c>
      <c r="L15" s="20">
        <v>5.0740297538299083E-2</v>
      </c>
      <c r="N15" s="20">
        <v>1.8822039990728501E-2</v>
      </c>
      <c r="O15" s="20">
        <v>5.2871711270765509E-2</v>
      </c>
      <c r="P15" s="20">
        <v>0</v>
      </c>
      <c r="Q15" s="20">
        <v>9.6135026324468922E-2</v>
      </c>
      <c r="R15" s="20">
        <v>5.7667506345037992E-2</v>
      </c>
      <c r="S15" s="20">
        <v>8.2721950529818344E-2</v>
      </c>
      <c r="T15" s="20">
        <v>6.019507605300968E-2</v>
      </c>
      <c r="U15" s="20">
        <v>5.0567566792418001E-2</v>
      </c>
      <c r="V15" s="20">
        <v>6.1624282658961783E-2</v>
      </c>
      <c r="W15" s="20">
        <v>3.2795838755142213E-2</v>
      </c>
      <c r="X15" s="20">
        <v>5.1824638109348398E-2</v>
      </c>
      <c r="Y15" s="20">
        <v>2.9865203034517972E-2</v>
      </c>
      <c r="AA15" s="20">
        <v>3.056535174229115E-2</v>
      </c>
      <c r="AB15" s="20">
        <v>4.3656815291073667E-2</v>
      </c>
      <c r="AC15" s="20">
        <v>5.0430669908468367E-2</v>
      </c>
      <c r="AD15" s="20">
        <v>6.9753985234656604E-2</v>
      </c>
      <c r="AF15" s="20">
        <v>4.7707488094557271E-2</v>
      </c>
      <c r="AG15" s="20">
        <v>4.9818220659801939E-2</v>
      </c>
      <c r="AI15" s="20">
        <v>2.0900364401471808E-2</v>
      </c>
      <c r="AJ15" s="20">
        <v>1.823798394101692E-2</v>
      </c>
      <c r="AK15" s="20">
        <v>4.3258097911603233E-2</v>
      </c>
      <c r="AL15" s="20">
        <v>3.7094649795772143E-2</v>
      </c>
      <c r="AM15" s="20">
        <v>3.7795357470077277E-2</v>
      </c>
      <c r="AN15" s="20">
        <v>5.7708793323030957E-2</v>
      </c>
      <c r="AO15" s="20">
        <v>9.9899300494343812E-2</v>
      </c>
      <c r="AP15" s="20">
        <v>0.1555338405660866</v>
      </c>
      <c r="AQ15" s="20">
        <v>4.7615530510944359E-2</v>
      </c>
      <c r="AS15" s="20">
        <v>4.0967382251823767E-2</v>
      </c>
      <c r="AT15" s="20">
        <v>0.18529290223938299</v>
      </c>
    </row>
    <row r="17" spans="2:2" x14ac:dyDescent="0.35">
      <c r="B17" s="24" t="s">
        <v>19</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1118</v>
      </c>
      <c r="D7" s="14">
        <v>168</v>
      </c>
      <c r="E7" s="14">
        <v>202</v>
      </c>
      <c r="F7" s="14">
        <v>196</v>
      </c>
      <c r="G7" s="14">
        <v>193</v>
      </c>
      <c r="H7" s="14">
        <v>140</v>
      </c>
      <c r="I7" s="14">
        <v>219</v>
      </c>
      <c r="K7" s="14">
        <v>564</v>
      </c>
      <c r="L7" s="14">
        <v>553</v>
      </c>
      <c r="N7" s="14">
        <v>104</v>
      </c>
      <c r="O7" s="14">
        <v>37</v>
      </c>
      <c r="P7" s="14">
        <v>56</v>
      </c>
      <c r="Q7" s="14">
        <v>42</v>
      </c>
      <c r="R7" s="14">
        <v>112</v>
      </c>
      <c r="S7" s="14">
        <v>95</v>
      </c>
      <c r="T7" s="14">
        <v>87</v>
      </c>
      <c r="U7" s="14">
        <v>106</v>
      </c>
      <c r="V7" s="14">
        <v>137</v>
      </c>
      <c r="W7" s="14">
        <v>157</v>
      </c>
      <c r="X7" s="14">
        <v>82</v>
      </c>
      <c r="Y7" s="14">
        <v>103</v>
      </c>
      <c r="AA7" s="14">
        <v>338</v>
      </c>
      <c r="AB7" s="14">
        <v>283</v>
      </c>
      <c r="AC7" s="14">
        <v>239</v>
      </c>
      <c r="AD7" s="14">
        <v>252</v>
      </c>
      <c r="AF7" s="14">
        <v>879</v>
      </c>
      <c r="AG7" s="14">
        <v>234</v>
      </c>
      <c r="AI7" s="14">
        <v>140</v>
      </c>
      <c r="AJ7" s="14">
        <v>268</v>
      </c>
      <c r="AK7" s="14">
        <v>73</v>
      </c>
      <c r="AL7" s="14">
        <v>109</v>
      </c>
      <c r="AM7" s="14">
        <v>246</v>
      </c>
      <c r="AN7" s="14">
        <v>34</v>
      </c>
      <c r="AO7" s="14">
        <v>86</v>
      </c>
      <c r="AP7" s="14">
        <v>97</v>
      </c>
      <c r="AQ7" s="14">
        <v>65</v>
      </c>
      <c r="AS7" s="14">
        <v>1063</v>
      </c>
      <c r="AT7" s="14">
        <v>55</v>
      </c>
    </row>
    <row r="8" spans="2:48" x14ac:dyDescent="0.35">
      <c r="B8" s="7" t="s">
        <v>68</v>
      </c>
      <c r="C8" s="16">
        <v>1118</v>
      </c>
      <c r="D8" s="16">
        <v>151</v>
      </c>
      <c r="E8" s="16">
        <v>192</v>
      </c>
      <c r="F8" s="16">
        <v>194</v>
      </c>
      <c r="G8" s="16">
        <v>184</v>
      </c>
      <c r="H8" s="16">
        <v>149</v>
      </c>
      <c r="I8" s="16">
        <v>249</v>
      </c>
      <c r="K8" s="16">
        <v>559</v>
      </c>
      <c r="L8" s="16">
        <v>558</v>
      </c>
      <c r="N8" s="16">
        <v>111</v>
      </c>
      <c r="O8" s="16">
        <v>35</v>
      </c>
      <c r="P8" s="16">
        <v>54</v>
      </c>
      <c r="Q8" s="16">
        <v>41</v>
      </c>
      <c r="R8" s="16">
        <v>113</v>
      </c>
      <c r="S8" s="16">
        <v>91</v>
      </c>
      <c r="T8" s="16">
        <v>87</v>
      </c>
      <c r="U8" s="16">
        <v>104</v>
      </c>
      <c r="V8" s="16">
        <v>139</v>
      </c>
      <c r="W8" s="16">
        <v>154</v>
      </c>
      <c r="X8" s="16">
        <v>87</v>
      </c>
      <c r="Y8" s="16">
        <v>101</v>
      </c>
      <c r="AA8" s="16">
        <v>322</v>
      </c>
      <c r="AB8" s="16">
        <v>283</v>
      </c>
      <c r="AC8" s="16">
        <v>242</v>
      </c>
      <c r="AD8" s="16">
        <v>269</v>
      </c>
      <c r="AF8" s="16">
        <v>888</v>
      </c>
      <c r="AG8" s="16">
        <v>226</v>
      </c>
      <c r="AI8" s="16">
        <v>140</v>
      </c>
      <c r="AJ8" s="16">
        <v>263</v>
      </c>
      <c r="AK8" s="16">
        <v>73</v>
      </c>
      <c r="AL8" s="16">
        <v>102</v>
      </c>
      <c r="AM8" s="16">
        <v>252</v>
      </c>
      <c r="AN8" s="16">
        <v>36</v>
      </c>
      <c r="AO8" s="16">
        <v>87</v>
      </c>
      <c r="AP8" s="16">
        <v>100</v>
      </c>
      <c r="AQ8" s="16">
        <v>63</v>
      </c>
      <c r="AS8" s="16">
        <v>1064</v>
      </c>
      <c r="AT8" s="16">
        <v>54</v>
      </c>
    </row>
    <row r="9" spans="2:48" ht="32" customHeight="1" x14ac:dyDescent="0.35">
      <c r="B9" s="22" t="s">
        <v>272</v>
      </c>
      <c r="C9" s="20">
        <v>3.8068028164058347E-2</v>
      </c>
      <c r="D9" s="20">
        <v>3.6538510392655238E-2</v>
      </c>
      <c r="E9" s="20">
        <v>7.6386292254503663E-2</v>
      </c>
      <c r="F9" s="20">
        <v>2.5821745894900511E-2</v>
      </c>
      <c r="G9" s="20">
        <v>4.5867151799369253E-2</v>
      </c>
      <c r="H9" s="20">
        <v>1.429071181919786E-2</v>
      </c>
      <c r="I9" s="20">
        <v>2.7497199716187609E-2</v>
      </c>
      <c r="K9" s="20">
        <v>4.6890662367400013E-2</v>
      </c>
      <c r="L9" s="20">
        <v>2.9304323530444001E-2</v>
      </c>
      <c r="N9" s="20">
        <v>2.797484068069403E-2</v>
      </c>
      <c r="O9" s="20">
        <v>2.580393601755418E-2</v>
      </c>
      <c r="P9" s="20">
        <v>0</v>
      </c>
      <c r="Q9" s="20">
        <v>4.2180849215508763E-2</v>
      </c>
      <c r="R9" s="20">
        <v>4.3541024369415378E-2</v>
      </c>
      <c r="S9" s="20">
        <v>2.5334632300160191E-2</v>
      </c>
      <c r="T9" s="20">
        <v>2.5245307838500011E-2</v>
      </c>
      <c r="U9" s="20">
        <v>5.3725136490470372E-2</v>
      </c>
      <c r="V9" s="20">
        <v>6.6116204702641554E-2</v>
      </c>
      <c r="W9" s="20">
        <v>3.7043414462474097E-2</v>
      </c>
      <c r="X9" s="20">
        <v>4.5898041125518797E-2</v>
      </c>
      <c r="Y9" s="20">
        <v>2.8685026659464541E-2</v>
      </c>
      <c r="AA9" s="20">
        <v>4.7715564394236451E-2</v>
      </c>
      <c r="AB9" s="20">
        <v>1.348644044578228E-2</v>
      </c>
      <c r="AC9" s="20">
        <v>4.0521485015271259E-2</v>
      </c>
      <c r="AD9" s="20">
        <v>5.0533064753596847E-2</v>
      </c>
      <c r="AF9" s="20">
        <v>3.2827868169028662E-2</v>
      </c>
      <c r="AG9" s="20">
        <v>5.9510698055300203E-2</v>
      </c>
      <c r="AI9" s="20">
        <v>5.1080906757522658E-2</v>
      </c>
      <c r="AJ9" s="20">
        <v>3.8538789707144513E-2</v>
      </c>
      <c r="AK9" s="20">
        <v>1.6009719165605681E-2</v>
      </c>
      <c r="AL9" s="20">
        <v>5.469574667919827E-2</v>
      </c>
      <c r="AM9" s="20">
        <v>4.1989934574292488E-2</v>
      </c>
      <c r="AN9" s="20">
        <v>2.8017046037035021E-2</v>
      </c>
      <c r="AO9" s="20">
        <v>4.5320873056832613E-2</v>
      </c>
      <c r="AP9" s="20">
        <v>1.1048590028284981E-2</v>
      </c>
      <c r="AQ9" s="20">
        <v>2.875425754236318E-2</v>
      </c>
      <c r="AS9" s="20">
        <v>3.7253890246250448E-2</v>
      </c>
      <c r="AT9" s="20">
        <v>5.4138284494242753E-2</v>
      </c>
    </row>
    <row r="10" spans="2:48" ht="32" customHeight="1" x14ac:dyDescent="0.35">
      <c r="B10" s="22" t="s">
        <v>273</v>
      </c>
      <c r="C10" s="20">
        <v>5.4777267865929742E-2</v>
      </c>
      <c r="D10" s="20">
        <v>8.9659962831772841E-2</v>
      </c>
      <c r="E10" s="20">
        <v>0.1073157758450313</v>
      </c>
      <c r="F10" s="20">
        <v>7.0689139540709989E-2</v>
      </c>
      <c r="G10" s="20">
        <v>4.378064925366193E-2</v>
      </c>
      <c r="H10" s="20">
        <v>1.368914324256363E-2</v>
      </c>
      <c r="I10" s="20">
        <v>1.344990175143498E-2</v>
      </c>
      <c r="K10" s="20">
        <v>4.7929027609656817E-2</v>
      </c>
      <c r="L10" s="20">
        <v>6.1745525420858448E-2</v>
      </c>
      <c r="N10" s="20">
        <v>3.5412862244865569E-2</v>
      </c>
      <c r="O10" s="20">
        <v>0</v>
      </c>
      <c r="P10" s="20">
        <v>9.8274883763094095E-2</v>
      </c>
      <c r="Q10" s="20">
        <v>7.0910565420253355E-2</v>
      </c>
      <c r="R10" s="20">
        <v>4.0610241420340969E-2</v>
      </c>
      <c r="S10" s="20">
        <v>7.1575209962540937E-2</v>
      </c>
      <c r="T10" s="20">
        <v>6.6347503434941391E-2</v>
      </c>
      <c r="U10" s="20">
        <v>4.4917857002840483E-2</v>
      </c>
      <c r="V10" s="20">
        <v>8.3966071294075809E-2</v>
      </c>
      <c r="W10" s="20">
        <v>4.0560220273023757E-2</v>
      </c>
      <c r="X10" s="20">
        <v>2.2919912822452839E-2</v>
      </c>
      <c r="Y10" s="20">
        <v>7.5084904885963491E-2</v>
      </c>
      <c r="AA10" s="20">
        <v>8.0312745955752426E-2</v>
      </c>
      <c r="AB10" s="20">
        <v>2.996812884557706E-2</v>
      </c>
      <c r="AC10" s="20">
        <v>6.8486356510717203E-2</v>
      </c>
      <c r="AD10" s="20">
        <v>3.6965363677986487E-2</v>
      </c>
      <c r="AF10" s="20">
        <v>4.2579709246265932E-2</v>
      </c>
      <c r="AG10" s="20">
        <v>0.10396268110288159</v>
      </c>
      <c r="AI10" s="20">
        <v>6.5854847751661089E-2</v>
      </c>
      <c r="AJ10" s="20">
        <v>8.4114236193477243E-2</v>
      </c>
      <c r="AK10" s="20">
        <v>8.4383643854937421E-2</v>
      </c>
      <c r="AL10" s="20">
        <v>2.8600498212693851E-2</v>
      </c>
      <c r="AM10" s="20">
        <v>2.5237857727885098E-2</v>
      </c>
      <c r="AN10" s="20">
        <v>2.734373342652242E-2</v>
      </c>
      <c r="AO10" s="20">
        <v>3.181993797858497E-2</v>
      </c>
      <c r="AP10" s="20">
        <v>5.0074526157933168E-2</v>
      </c>
      <c r="AQ10" s="20">
        <v>8.8418086143014982E-2</v>
      </c>
      <c r="AS10" s="20">
        <v>5.3961007640442232E-2</v>
      </c>
      <c r="AT10" s="20">
        <v>7.0889416396043042E-2</v>
      </c>
    </row>
    <row r="11" spans="2:48" ht="32" customHeight="1" x14ac:dyDescent="0.35">
      <c r="B11" s="22" t="s">
        <v>274</v>
      </c>
      <c r="C11" s="20">
        <v>8.3209827749033446E-2</v>
      </c>
      <c r="D11" s="20">
        <v>7.7610553673849406E-2</v>
      </c>
      <c r="E11" s="20">
        <v>0.11253562207843371</v>
      </c>
      <c r="F11" s="20">
        <v>7.1011252295304556E-2</v>
      </c>
      <c r="G11" s="20">
        <v>4.9327493596714671E-2</v>
      </c>
      <c r="H11" s="20">
        <v>0.10219312632336559</v>
      </c>
      <c r="I11" s="20">
        <v>8.7245273544944976E-2</v>
      </c>
      <c r="K11" s="20">
        <v>9.6256663379095289E-2</v>
      </c>
      <c r="L11" s="20">
        <v>7.0303043543150298E-2</v>
      </c>
      <c r="N11" s="20">
        <v>0.12737429362964581</v>
      </c>
      <c r="O11" s="20">
        <v>4.9585171776477102E-2</v>
      </c>
      <c r="P11" s="20">
        <v>3.1648574113803778E-2</v>
      </c>
      <c r="Q11" s="20">
        <v>0.1736521879405277</v>
      </c>
      <c r="R11" s="20">
        <v>7.3172119138082345E-2</v>
      </c>
      <c r="S11" s="20">
        <v>0.15726598334858891</v>
      </c>
      <c r="T11" s="20">
        <v>7.8828797418462271E-2</v>
      </c>
      <c r="U11" s="20">
        <v>6.1100625541993539E-2</v>
      </c>
      <c r="V11" s="20">
        <v>6.7173232922717069E-2</v>
      </c>
      <c r="W11" s="20">
        <v>3.6556273668854118E-2</v>
      </c>
      <c r="X11" s="20">
        <v>8.7300159835837304E-2</v>
      </c>
      <c r="Y11" s="20">
        <v>9.8220753997785015E-2</v>
      </c>
      <c r="AA11" s="20">
        <v>0.1013014213461427</v>
      </c>
      <c r="AB11" s="20">
        <v>7.4309960492298988E-2</v>
      </c>
      <c r="AC11" s="20">
        <v>7.7162772254642742E-2</v>
      </c>
      <c r="AD11" s="20">
        <v>7.5545386322618507E-2</v>
      </c>
      <c r="AF11" s="20">
        <v>8.9583344750218077E-2</v>
      </c>
      <c r="AG11" s="20">
        <v>5.991173162989636E-2</v>
      </c>
      <c r="AI11" s="20">
        <v>9.4389710445871786E-2</v>
      </c>
      <c r="AJ11" s="20">
        <v>7.0787110149863539E-2</v>
      </c>
      <c r="AK11" s="20">
        <v>0.1127427611232006</v>
      </c>
      <c r="AL11" s="20">
        <v>5.4257425473245177E-2</v>
      </c>
      <c r="AM11" s="20">
        <v>0.11967011658291229</v>
      </c>
      <c r="AN11" s="20">
        <v>9.1100146119413666E-2</v>
      </c>
      <c r="AO11" s="20">
        <v>4.5466099036375253E-2</v>
      </c>
      <c r="AP11" s="20">
        <v>5.188073313505577E-2</v>
      </c>
      <c r="AQ11" s="20">
        <v>7.4606433937149136E-2</v>
      </c>
      <c r="AS11" s="20">
        <v>7.7329471909429695E-2</v>
      </c>
      <c r="AT11" s="20">
        <v>0.19928208478082721</v>
      </c>
    </row>
    <row r="12" spans="2:48" ht="32" customHeight="1" x14ac:dyDescent="0.35">
      <c r="B12" s="22" t="s">
        <v>275</v>
      </c>
      <c r="C12" s="20">
        <v>9.8533753395480872E-2</v>
      </c>
      <c r="D12" s="20">
        <v>0.12247023672614819</v>
      </c>
      <c r="E12" s="20">
        <v>7.7995535177472305E-2</v>
      </c>
      <c r="F12" s="20">
        <v>9.0583858142504331E-2</v>
      </c>
      <c r="G12" s="20">
        <v>8.9718088674389226E-2</v>
      </c>
      <c r="H12" s="20">
        <v>0.1039007547201822</v>
      </c>
      <c r="I12" s="20">
        <v>0.10936796523772691</v>
      </c>
      <c r="K12" s="20">
        <v>0.11270339751316311</v>
      </c>
      <c r="L12" s="20">
        <v>8.4532259248289013E-2</v>
      </c>
      <c r="N12" s="20">
        <v>6.1833013873645502E-2</v>
      </c>
      <c r="O12" s="20">
        <v>0.18165859617413799</v>
      </c>
      <c r="P12" s="20">
        <v>7.2508210429235373E-2</v>
      </c>
      <c r="Q12" s="20">
        <v>0.10424941646291459</v>
      </c>
      <c r="R12" s="20">
        <v>0.11356930561441519</v>
      </c>
      <c r="S12" s="20">
        <v>7.3539234646739213E-2</v>
      </c>
      <c r="T12" s="20">
        <v>0.12638951743240559</v>
      </c>
      <c r="U12" s="20">
        <v>0.151577879766392</v>
      </c>
      <c r="V12" s="20">
        <v>0.1090306794146724</v>
      </c>
      <c r="W12" s="20">
        <v>6.9189011275836709E-2</v>
      </c>
      <c r="X12" s="20">
        <v>7.7181805745768842E-2</v>
      </c>
      <c r="Y12" s="20">
        <v>9.6840296715629437E-2</v>
      </c>
      <c r="AA12" s="20">
        <v>0.1157314679555777</v>
      </c>
      <c r="AB12" s="20">
        <v>9.3458432128568983E-2</v>
      </c>
      <c r="AC12" s="20">
        <v>0.10681392016981919</v>
      </c>
      <c r="AD12" s="20">
        <v>7.6793691767937197E-2</v>
      </c>
      <c r="AF12" s="20">
        <v>9.5043681724380422E-2</v>
      </c>
      <c r="AG12" s="20">
        <v>0.1097257171144258</v>
      </c>
      <c r="AI12" s="20">
        <v>0.1198385362314562</v>
      </c>
      <c r="AJ12" s="20">
        <v>0.11901405212045819</v>
      </c>
      <c r="AK12" s="20">
        <v>9.5606527046849132E-2</v>
      </c>
      <c r="AL12" s="20">
        <v>8.73459651591387E-2</v>
      </c>
      <c r="AM12" s="20">
        <v>8.2212740997761144E-2</v>
      </c>
      <c r="AN12" s="20">
        <v>2.9752784760096459E-2</v>
      </c>
      <c r="AO12" s="20">
        <v>6.9878943680752703E-2</v>
      </c>
      <c r="AP12" s="20">
        <v>7.1188200832660975E-2</v>
      </c>
      <c r="AQ12" s="20">
        <v>0.17456479550332221</v>
      </c>
      <c r="AS12" s="20">
        <v>0.10101085042790441</v>
      </c>
      <c r="AT12" s="20">
        <v>4.9638371673218898E-2</v>
      </c>
    </row>
    <row r="13" spans="2:48" ht="32" customHeight="1" x14ac:dyDescent="0.35">
      <c r="B13" s="22" t="s">
        <v>276</v>
      </c>
      <c r="C13" s="20">
        <v>0.14937831697772591</v>
      </c>
      <c r="D13" s="20">
        <v>0.1702354468992722</v>
      </c>
      <c r="E13" s="20">
        <v>0.17276274745003881</v>
      </c>
      <c r="F13" s="20">
        <v>0.14118764730866559</v>
      </c>
      <c r="G13" s="20">
        <v>0.1907565630877506</v>
      </c>
      <c r="H13" s="20">
        <v>0.106955291159025</v>
      </c>
      <c r="I13" s="20">
        <v>0.119881188224621</v>
      </c>
      <c r="K13" s="20">
        <v>0.15176421934131859</v>
      </c>
      <c r="L13" s="20">
        <v>0.14728174631106861</v>
      </c>
      <c r="N13" s="20">
        <v>0.1721190137726232</v>
      </c>
      <c r="O13" s="20">
        <v>8.1527764548663867E-2</v>
      </c>
      <c r="P13" s="20">
        <v>0.19231931492417359</v>
      </c>
      <c r="Q13" s="20">
        <v>0.16243563526734819</v>
      </c>
      <c r="R13" s="20">
        <v>0.1624481838767281</v>
      </c>
      <c r="S13" s="20">
        <v>0.15573431441912289</v>
      </c>
      <c r="T13" s="20">
        <v>0.17756637991892971</v>
      </c>
      <c r="U13" s="20">
        <v>0.1150086020358656</v>
      </c>
      <c r="V13" s="20">
        <v>0.1531643774439925</v>
      </c>
      <c r="W13" s="20">
        <v>0.12929486270407631</v>
      </c>
      <c r="X13" s="20">
        <v>0.13981711131605709</v>
      </c>
      <c r="Y13" s="20">
        <v>0.1440204733974238</v>
      </c>
      <c r="AA13" s="20">
        <v>0.1617919510475373</v>
      </c>
      <c r="AB13" s="20">
        <v>0.146145319057262</v>
      </c>
      <c r="AC13" s="20">
        <v>0.1767812164515086</v>
      </c>
      <c r="AD13" s="20">
        <v>0.1132217737219044</v>
      </c>
      <c r="AF13" s="20">
        <v>0.15143778520458909</v>
      </c>
      <c r="AG13" s="20">
        <v>0.13623116706923319</v>
      </c>
      <c r="AI13" s="20">
        <v>0.1120976024153811</v>
      </c>
      <c r="AJ13" s="20">
        <v>0.19598130234663211</v>
      </c>
      <c r="AK13" s="20">
        <v>0.15358382488878961</v>
      </c>
      <c r="AL13" s="20">
        <v>0.1978683188077065</v>
      </c>
      <c r="AM13" s="20">
        <v>0.1082457118707346</v>
      </c>
      <c r="AN13" s="20">
        <v>0.23749771358159619</v>
      </c>
      <c r="AO13" s="20">
        <v>0.1615139484448174</v>
      </c>
      <c r="AP13" s="20">
        <v>0.1392355928762426</v>
      </c>
      <c r="AQ13" s="20">
        <v>6.7073196957783951E-2</v>
      </c>
      <c r="AS13" s="20">
        <v>0.15153772478958741</v>
      </c>
      <c r="AT13" s="20">
        <v>0.1067537980860698</v>
      </c>
    </row>
    <row r="14" spans="2:48" ht="60" customHeight="1" x14ac:dyDescent="0.35">
      <c r="B14" s="22" t="s">
        <v>277</v>
      </c>
      <c r="C14" s="20">
        <v>0.52714836883969463</v>
      </c>
      <c r="D14" s="20">
        <v>0.44193254121254338</v>
      </c>
      <c r="E14" s="20">
        <v>0.42109478373559422</v>
      </c>
      <c r="F14" s="20">
        <v>0.55186990279972548</v>
      </c>
      <c r="G14" s="20">
        <v>0.52196112039257181</v>
      </c>
      <c r="H14" s="20">
        <v>0.62920618667347405</v>
      </c>
      <c r="I14" s="20">
        <v>0.58396805760252701</v>
      </c>
      <c r="K14" s="20">
        <v>0.50224103000476616</v>
      </c>
      <c r="L14" s="20">
        <v>0.55117111614593561</v>
      </c>
      <c r="N14" s="20">
        <v>0.54766820235593494</v>
      </c>
      <c r="O14" s="20">
        <v>0.66142453148316671</v>
      </c>
      <c r="P14" s="20">
        <v>0.60524901676969312</v>
      </c>
      <c r="Q14" s="20">
        <v>0.35043631936897862</v>
      </c>
      <c r="R14" s="20">
        <v>0.50113269574433439</v>
      </c>
      <c r="S14" s="20">
        <v>0.45338776743420239</v>
      </c>
      <c r="T14" s="20">
        <v>0.49008094601827218</v>
      </c>
      <c r="U14" s="20">
        <v>0.50387803451591773</v>
      </c>
      <c r="V14" s="20">
        <v>0.45942416797148239</v>
      </c>
      <c r="W14" s="20">
        <v>0.64815696328716055</v>
      </c>
      <c r="X14" s="20">
        <v>0.56189243929623323</v>
      </c>
      <c r="Y14" s="20">
        <v>0.51818925671125193</v>
      </c>
      <c r="AA14" s="20">
        <v>0.45857638447646137</v>
      </c>
      <c r="AB14" s="20">
        <v>0.60611863461753346</v>
      </c>
      <c r="AC14" s="20">
        <v>0.47592637308130559</v>
      </c>
      <c r="AD14" s="20">
        <v>0.57397399826286444</v>
      </c>
      <c r="AF14" s="20">
        <v>0.54406764755064907</v>
      </c>
      <c r="AG14" s="20">
        <v>0.46330901054483048</v>
      </c>
      <c r="AI14" s="20">
        <v>0.53320820901134947</v>
      </c>
      <c r="AJ14" s="20">
        <v>0.46976283591029983</v>
      </c>
      <c r="AK14" s="20">
        <v>0.49441542600901428</v>
      </c>
      <c r="AL14" s="20">
        <v>0.53066312902533419</v>
      </c>
      <c r="AM14" s="20">
        <v>0.59380866058921389</v>
      </c>
      <c r="AN14" s="20">
        <v>0.52857978275230499</v>
      </c>
      <c r="AO14" s="20">
        <v>0.53414345691263487</v>
      </c>
      <c r="AP14" s="20">
        <v>0.50086369543014231</v>
      </c>
      <c r="AQ14" s="20">
        <v>0.55073542926424901</v>
      </c>
      <c r="AS14" s="20">
        <v>0.53704328121705136</v>
      </c>
      <c r="AT14" s="20">
        <v>0.331832839626922</v>
      </c>
    </row>
    <row r="15" spans="2:48" ht="19" customHeight="1" x14ac:dyDescent="0.35">
      <c r="B15" s="22" t="s">
        <v>197</v>
      </c>
      <c r="C15" s="20">
        <v>4.8884437008077042E-2</v>
      </c>
      <c r="D15" s="20">
        <v>6.1552748263758818E-2</v>
      </c>
      <c r="E15" s="20">
        <v>3.1909243458925977E-2</v>
      </c>
      <c r="F15" s="20">
        <v>4.88364540181895E-2</v>
      </c>
      <c r="G15" s="20">
        <v>5.8588933195542543E-2</v>
      </c>
      <c r="H15" s="20">
        <v>2.9764786062191649E-2</v>
      </c>
      <c r="I15" s="20">
        <v>5.8590413922557538E-2</v>
      </c>
      <c r="K15" s="20">
        <v>4.2214999784599853E-2</v>
      </c>
      <c r="L15" s="20">
        <v>5.5661985800254082E-2</v>
      </c>
      <c r="N15" s="20">
        <v>2.7617773442591032E-2</v>
      </c>
      <c r="O15" s="20">
        <v>0</v>
      </c>
      <c r="P15" s="20">
        <v>0</v>
      </c>
      <c r="Q15" s="20">
        <v>9.6135026324468922E-2</v>
      </c>
      <c r="R15" s="20">
        <v>6.5526429836683664E-2</v>
      </c>
      <c r="S15" s="20">
        <v>6.3162857888645355E-2</v>
      </c>
      <c r="T15" s="20">
        <v>3.5541547938488703E-2</v>
      </c>
      <c r="U15" s="20">
        <v>6.979186464652018E-2</v>
      </c>
      <c r="V15" s="20">
        <v>6.1125266250418343E-2</v>
      </c>
      <c r="W15" s="20">
        <v>3.9199254328574358E-2</v>
      </c>
      <c r="X15" s="20">
        <v>6.4990529858132057E-2</v>
      </c>
      <c r="Y15" s="20">
        <v>3.8959287632481597E-2</v>
      </c>
      <c r="AA15" s="20">
        <v>3.4570464824291977E-2</v>
      </c>
      <c r="AB15" s="20">
        <v>3.6513084412977272E-2</v>
      </c>
      <c r="AC15" s="20">
        <v>5.43078765167355E-2</v>
      </c>
      <c r="AD15" s="20">
        <v>7.2966721493091857E-2</v>
      </c>
      <c r="AF15" s="20">
        <v>4.4459963354868702E-2</v>
      </c>
      <c r="AG15" s="20">
        <v>6.7348994483432192E-2</v>
      </c>
      <c r="AI15" s="20">
        <v>2.3530187386757679E-2</v>
      </c>
      <c r="AJ15" s="20">
        <v>2.180167357212456E-2</v>
      </c>
      <c r="AK15" s="20">
        <v>4.3258097911603233E-2</v>
      </c>
      <c r="AL15" s="20">
        <v>4.6568916642683263E-2</v>
      </c>
      <c r="AM15" s="20">
        <v>2.8834977657200399E-2</v>
      </c>
      <c r="AN15" s="20">
        <v>5.7708793323030957E-2</v>
      </c>
      <c r="AO15" s="20">
        <v>0.1118567408900025</v>
      </c>
      <c r="AP15" s="20">
        <v>0.17570866153968029</v>
      </c>
      <c r="AQ15" s="20">
        <v>1.5847800652117681E-2</v>
      </c>
      <c r="AS15" s="20">
        <v>4.1863773769334492E-2</v>
      </c>
      <c r="AT15" s="20">
        <v>0.18746520494267641</v>
      </c>
    </row>
    <row r="17" spans="2:2" x14ac:dyDescent="0.35">
      <c r="B17" s="24" t="s">
        <v>19</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V25"/>
  <sheetViews>
    <sheetView showGridLines="0" topLeftCell="A7"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289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32" customHeight="1" x14ac:dyDescent="0.35">
      <c r="B9" s="22" t="s">
        <v>290</v>
      </c>
      <c r="C9" s="20">
        <v>0.28691046782954222</v>
      </c>
      <c r="D9" s="20">
        <v>0.22861541117069201</v>
      </c>
      <c r="E9" s="20">
        <v>0.23019691687905791</v>
      </c>
      <c r="F9" s="20">
        <v>0.2316235450179753</v>
      </c>
      <c r="G9" s="20">
        <v>0.3277167650282809</v>
      </c>
      <c r="H9" s="20">
        <v>0.36436617814168532</v>
      </c>
      <c r="I9" s="20">
        <v>0.33166372114804599</v>
      </c>
      <c r="K9" s="20">
        <v>0.28982087465711331</v>
      </c>
      <c r="L9" s="20">
        <v>0.28523396455506311</v>
      </c>
      <c r="N9" s="20">
        <v>0.26190481017885381</v>
      </c>
      <c r="O9" s="20">
        <v>0.23815862758641429</v>
      </c>
      <c r="P9" s="20">
        <v>0.27382200790767169</v>
      </c>
      <c r="Q9" s="20">
        <v>0.23894301107575311</v>
      </c>
      <c r="R9" s="20">
        <v>0.31946413307526461</v>
      </c>
      <c r="S9" s="20">
        <v>0.27186896475053579</v>
      </c>
      <c r="T9" s="20">
        <v>0.3063156382720123</v>
      </c>
      <c r="U9" s="20">
        <v>0.27149152203988891</v>
      </c>
      <c r="V9" s="20">
        <v>0.29185884943930429</v>
      </c>
      <c r="W9" s="20">
        <v>0.3018057579848808</v>
      </c>
      <c r="X9" s="20">
        <v>0.28229062135499411</v>
      </c>
      <c r="Y9" s="20">
        <v>0.30531186838251639</v>
      </c>
      <c r="AA9" s="20">
        <v>0.31398138993293229</v>
      </c>
      <c r="AB9" s="20">
        <v>0.31175141607933338</v>
      </c>
      <c r="AC9" s="20">
        <v>0.28485132883435532</v>
      </c>
      <c r="AD9" s="20">
        <v>0.2339817325183372</v>
      </c>
      <c r="AF9" s="20">
        <v>0.29034260450328181</v>
      </c>
      <c r="AG9" s="20">
        <v>0.27700060539180871</v>
      </c>
      <c r="AI9" s="20">
        <v>0.3290403400939888</v>
      </c>
      <c r="AJ9" s="20">
        <v>0.32529200198835362</v>
      </c>
      <c r="AK9" s="20">
        <v>0.2838862045378599</v>
      </c>
      <c r="AL9" s="20">
        <v>0.2237717646864186</v>
      </c>
      <c r="AM9" s="20">
        <v>0.29452789100589277</v>
      </c>
      <c r="AN9" s="20">
        <v>0.14576195406284359</v>
      </c>
      <c r="AO9" s="20">
        <v>0.2204635211746071</v>
      </c>
      <c r="AP9" s="20">
        <v>0.24923856966565999</v>
      </c>
      <c r="AQ9" s="20">
        <v>0.31557894170295059</v>
      </c>
      <c r="AS9" s="20">
        <v>0.29041178826117559</v>
      </c>
      <c r="AT9" s="20">
        <v>0.22074533183964529</v>
      </c>
    </row>
    <row r="10" spans="2:48" ht="32" customHeight="1" x14ac:dyDescent="0.35">
      <c r="B10" s="22" t="s">
        <v>291</v>
      </c>
      <c r="C10" s="20">
        <v>0.2291992856829706</v>
      </c>
      <c r="D10" s="20">
        <v>0.2191062702107516</v>
      </c>
      <c r="E10" s="20">
        <v>0.2141977812301897</v>
      </c>
      <c r="F10" s="20">
        <v>0.20858626773650679</v>
      </c>
      <c r="G10" s="20">
        <v>0.213431882804896</v>
      </c>
      <c r="H10" s="20">
        <v>0.27641286660585168</v>
      </c>
      <c r="I10" s="20">
        <v>0.2459535742298046</v>
      </c>
      <c r="K10" s="20">
        <v>0.24577676885570479</v>
      </c>
      <c r="L10" s="20">
        <v>0.21290693788879439</v>
      </c>
      <c r="N10" s="20">
        <v>0.22140680735811211</v>
      </c>
      <c r="O10" s="20">
        <v>0.22109499046827011</v>
      </c>
      <c r="P10" s="20">
        <v>0.24702049435446199</v>
      </c>
      <c r="Q10" s="20">
        <v>0.23556854371860711</v>
      </c>
      <c r="R10" s="20">
        <v>0.26988914645900502</v>
      </c>
      <c r="S10" s="20">
        <v>0.22127885672972181</v>
      </c>
      <c r="T10" s="20">
        <v>0.18055693720687899</v>
      </c>
      <c r="U10" s="20">
        <v>0.23093506462295799</v>
      </c>
      <c r="V10" s="20">
        <v>0.26074387336079657</v>
      </c>
      <c r="W10" s="20">
        <v>0.22572677598495089</v>
      </c>
      <c r="X10" s="20">
        <v>0.19298359884232899</v>
      </c>
      <c r="Y10" s="20">
        <v>0.20851939878568709</v>
      </c>
      <c r="AA10" s="20">
        <v>0.24835677440789911</v>
      </c>
      <c r="AB10" s="20">
        <v>0.2341048464518391</v>
      </c>
      <c r="AC10" s="20">
        <v>0.2115137622814687</v>
      </c>
      <c r="AD10" s="20">
        <v>0.218948510629906</v>
      </c>
      <c r="AF10" s="20">
        <v>0.2208878839376858</v>
      </c>
      <c r="AG10" s="20">
        <v>0.26124809125169579</v>
      </c>
      <c r="AI10" s="20">
        <v>0.24372615825436811</v>
      </c>
      <c r="AJ10" s="20">
        <v>0.25127961869712989</v>
      </c>
      <c r="AK10" s="20">
        <v>0.22498670383912669</v>
      </c>
      <c r="AL10" s="20">
        <v>0.2322612402207041</v>
      </c>
      <c r="AM10" s="20">
        <v>0.23062152594382801</v>
      </c>
      <c r="AN10" s="20">
        <v>0.24950709257960921</v>
      </c>
      <c r="AO10" s="20">
        <v>0.16380472176704411</v>
      </c>
      <c r="AP10" s="20">
        <v>0.19016373821364249</v>
      </c>
      <c r="AQ10" s="20">
        <v>0.23423990769424449</v>
      </c>
      <c r="AS10" s="20">
        <v>0.23348658681827361</v>
      </c>
      <c r="AT10" s="20">
        <v>0.14818131883706601</v>
      </c>
    </row>
    <row r="11" spans="2:48" ht="32" customHeight="1" x14ac:dyDescent="0.35">
      <c r="B11" s="22" t="s">
        <v>292</v>
      </c>
      <c r="C11" s="20">
        <v>0.40174831339587058</v>
      </c>
      <c r="D11" s="20">
        <v>0.33818001368430678</v>
      </c>
      <c r="E11" s="20">
        <v>0.34409369267990281</v>
      </c>
      <c r="F11" s="20">
        <v>0.39980701246002109</v>
      </c>
      <c r="G11" s="20">
        <v>0.46387811553695152</v>
      </c>
      <c r="H11" s="20">
        <v>0.41324916789933058</v>
      </c>
      <c r="I11" s="20">
        <v>0.43437102565809133</v>
      </c>
      <c r="K11" s="20">
        <v>0.38641051021816608</v>
      </c>
      <c r="L11" s="20">
        <v>0.4173196938919545</v>
      </c>
      <c r="N11" s="20">
        <v>0.42570833532589641</v>
      </c>
      <c r="O11" s="20">
        <v>0.43743657729049162</v>
      </c>
      <c r="P11" s="20">
        <v>0.41801070182520572</v>
      </c>
      <c r="Q11" s="20">
        <v>0.40857422189753551</v>
      </c>
      <c r="R11" s="20">
        <v>0.36202790008486069</v>
      </c>
      <c r="S11" s="20">
        <v>0.43969767192715342</v>
      </c>
      <c r="T11" s="20">
        <v>0.4473325394922687</v>
      </c>
      <c r="U11" s="20">
        <v>0.33783505324476959</v>
      </c>
      <c r="V11" s="20">
        <v>0.36093168196279762</v>
      </c>
      <c r="W11" s="20">
        <v>0.42856123108855682</v>
      </c>
      <c r="X11" s="20">
        <v>0.40655557366101808</v>
      </c>
      <c r="Y11" s="20">
        <v>0.41735870329763869</v>
      </c>
      <c r="AA11" s="20">
        <v>0.39492871585304068</v>
      </c>
      <c r="AB11" s="20">
        <v>0.43613217881660332</v>
      </c>
      <c r="AC11" s="20">
        <v>0.40097492550805502</v>
      </c>
      <c r="AD11" s="20">
        <v>0.37178787915132849</v>
      </c>
      <c r="AF11" s="20">
        <v>0.40653259355450549</v>
      </c>
      <c r="AG11" s="20">
        <v>0.38153241639289642</v>
      </c>
      <c r="AI11" s="20">
        <v>0.42931378153479749</v>
      </c>
      <c r="AJ11" s="20">
        <v>0.39552247601554252</v>
      </c>
      <c r="AK11" s="20">
        <v>0.46358812460449172</v>
      </c>
      <c r="AL11" s="20">
        <v>0.41296363712217682</v>
      </c>
      <c r="AM11" s="20">
        <v>0.37350385174215128</v>
      </c>
      <c r="AN11" s="20">
        <v>0.41026015165232949</v>
      </c>
      <c r="AO11" s="20">
        <v>0.41492667018596668</v>
      </c>
      <c r="AP11" s="20">
        <v>0.41868778385861449</v>
      </c>
      <c r="AQ11" s="20">
        <v>0.33986694799031508</v>
      </c>
      <c r="AS11" s="20">
        <v>0.40992326319103878</v>
      </c>
      <c r="AT11" s="20">
        <v>0.24726469058287601</v>
      </c>
    </row>
    <row r="12" spans="2:48" ht="46" customHeight="1" x14ac:dyDescent="0.35">
      <c r="B12" s="22" t="s">
        <v>293</v>
      </c>
      <c r="C12" s="20">
        <v>0.25816959748834228</v>
      </c>
      <c r="D12" s="20">
        <v>0.22777346399702139</v>
      </c>
      <c r="E12" s="20">
        <v>0.25933040798060703</v>
      </c>
      <c r="F12" s="20">
        <v>0.25098806227385762</v>
      </c>
      <c r="G12" s="20">
        <v>0.26729585577615028</v>
      </c>
      <c r="H12" s="20">
        <v>0.30866760012286693</v>
      </c>
      <c r="I12" s="20">
        <v>0.2420871293495003</v>
      </c>
      <c r="K12" s="20">
        <v>0.24981641048582551</v>
      </c>
      <c r="L12" s="20">
        <v>0.26546459543362932</v>
      </c>
      <c r="N12" s="20">
        <v>0.28134317507569551</v>
      </c>
      <c r="O12" s="20">
        <v>0.36229493287527859</v>
      </c>
      <c r="P12" s="20">
        <v>0.24228328752464151</v>
      </c>
      <c r="Q12" s="20">
        <v>0.25454727709333591</v>
      </c>
      <c r="R12" s="20">
        <v>0.2256653752265336</v>
      </c>
      <c r="S12" s="20">
        <v>0.26018036090537411</v>
      </c>
      <c r="T12" s="20">
        <v>0.29448067021619723</v>
      </c>
      <c r="U12" s="20">
        <v>0.23127790165350801</v>
      </c>
      <c r="V12" s="20">
        <v>0.2397147561447483</v>
      </c>
      <c r="W12" s="20">
        <v>0.25321414698404832</v>
      </c>
      <c r="X12" s="20">
        <v>0.28423776154026248</v>
      </c>
      <c r="Y12" s="20">
        <v>0.26021563238882878</v>
      </c>
      <c r="AA12" s="20">
        <v>0.27445351427410081</v>
      </c>
      <c r="AB12" s="20">
        <v>0.2441210167349665</v>
      </c>
      <c r="AC12" s="20">
        <v>0.26827219416809039</v>
      </c>
      <c r="AD12" s="20">
        <v>0.24629374218056391</v>
      </c>
      <c r="AF12" s="20">
        <v>0.25536558848856411</v>
      </c>
      <c r="AG12" s="20">
        <v>0.26762909261159412</v>
      </c>
      <c r="AI12" s="20">
        <v>0.24756639380071729</v>
      </c>
      <c r="AJ12" s="20">
        <v>0.24517758457674599</v>
      </c>
      <c r="AK12" s="20">
        <v>0.31247914827490031</v>
      </c>
      <c r="AL12" s="20">
        <v>0.28493517350823921</v>
      </c>
      <c r="AM12" s="20">
        <v>0.23381817345383649</v>
      </c>
      <c r="AN12" s="20">
        <v>0.32806443215462211</v>
      </c>
      <c r="AO12" s="20">
        <v>0.25129338769842108</v>
      </c>
      <c r="AP12" s="20">
        <v>0.24596180476464771</v>
      </c>
      <c r="AQ12" s="20">
        <v>0.3117549507964596</v>
      </c>
      <c r="AS12" s="20">
        <v>0.26279863649253538</v>
      </c>
      <c r="AT12" s="20">
        <v>0.17069374339403581</v>
      </c>
    </row>
    <row r="13" spans="2:48" ht="46" customHeight="1" x14ac:dyDescent="0.35">
      <c r="B13" s="22" t="s">
        <v>294</v>
      </c>
      <c r="C13" s="20">
        <v>0.2270046658394726</v>
      </c>
      <c r="D13" s="20">
        <v>0.21295747755703409</v>
      </c>
      <c r="E13" s="20">
        <v>0.25394875650352972</v>
      </c>
      <c r="F13" s="20">
        <v>0.24884192309590011</v>
      </c>
      <c r="G13" s="20">
        <v>0.21190316887148841</v>
      </c>
      <c r="H13" s="20">
        <v>0.22905565416550119</v>
      </c>
      <c r="I13" s="20">
        <v>0.2076581508828885</v>
      </c>
      <c r="K13" s="20">
        <v>0.2104319651174017</v>
      </c>
      <c r="L13" s="20">
        <v>0.24307210694968129</v>
      </c>
      <c r="N13" s="20">
        <v>0.22091918666943719</v>
      </c>
      <c r="O13" s="20">
        <v>0.17246620433233231</v>
      </c>
      <c r="P13" s="20">
        <v>0.20638818858224819</v>
      </c>
      <c r="Q13" s="20">
        <v>0.26836579882686529</v>
      </c>
      <c r="R13" s="20">
        <v>0.22912249446724969</v>
      </c>
      <c r="S13" s="20">
        <v>0.21327623248014821</v>
      </c>
      <c r="T13" s="20">
        <v>0.21378796492823041</v>
      </c>
      <c r="U13" s="20">
        <v>0.26665599676171231</v>
      </c>
      <c r="V13" s="20">
        <v>0.2229829793075524</v>
      </c>
      <c r="W13" s="20">
        <v>0.23852690121447101</v>
      </c>
      <c r="X13" s="20">
        <v>0.24168617714870741</v>
      </c>
      <c r="Y13" s="20">
        <v>0.20114229463096589</v>
      </c>
      <c r="AA13" s="20">
        <v>0.26588933034038881</v>
      </c>
      <c r="AB13" s="20">
        <v>0.2357695791795279</v>
      </c>
      <c r="AC13" s="20">
        <v>0.2029476429734621</v>
      </c>
      <c r="AD13" s="20">
        <v>0.19781953822324019</v>
      </c>
      <c r="AF13" s="20">
        <v>0.21724757982991541</v>
      </c>
      <c r="AG13" s="20">
        <v>0.25810149571184399</v>
      </c>
      <c r="AI13" s="20">
        <v>0.2330109074179359</v>
      </c>
      <c r="AJ13" s="20">
        <v>0.25359564557749442</v>
      </c>
      <c r="AK13" s="20">
        <v>0.1943601275498098</v>
      </c>
      <c r="AL13" s="20">
        <v>0.23388390214125571</v>
      </c>
      <c r="AM13" s="20">
        <v>0.22213690166721861</v>
      </c>
      <c r="AN13" s="20">
        <v>0.1800392032945439</v>
      </c>
      <c r="AO13" s="20">
        <v>0.24975827449029231</v>
      </c>
      <c r="AP13" s="20">
        <v>0.19374841339382781</v>
      </c>
      <c r="AQ13" s="20">
        <v>0.19365429009738591</v>
      </c>
      <c r="AS13" s="20">
        <v>0.22921432242158379</v>
      </c>
      <c r="AT13" s="20">
        <v>0.1852483538705752</v>
      </c>
    </row>
    <row r="14" spans="2:48" ht="32" customHeight="1" x14ac:dyDescent="0.35">
      <c r="B14" s="22" t="s">
        <v>295</v>
      </c>
      <c r="C14" s="20">
        <v>0.41674023688926032</v>
      </c>
      <c r="D14" s="20">
        <v>0.32062406320072429</v>
      </c>
      <c r="E14" s="20">
        <v>0.36047522220982647</v>
      </c>
      <c r="F14" s="20">
        <v>0.36185636702490348</v>
      </c>
      <c r="G14" s="20">
        <v>0.44595299388976378</v>
      </c>
      <c r="H14" s="20">
        <v>0.47248668403511118</v>
      </c>
      <c r="I14" s="20">
        <v>0.50996027807607058</v>
      </c>
      <c r="K14" s="20">
        <v>0.41309010592811712</v>
      </c>
      <c r="L14" s="20">
        <v>0.41988694347192002</v>
      </c>
      <c r="N14" s="20">
        <v>0.42196500400056941</v>
      </c>
      <c r="O14" s="20">
        <v>0.4901565245876135</v>
      </c>
      <c r="P14" s="20">
        <v>0.45818549984590151</v>
      </c>
      <c r="Q14" s="20">
        <v>0.36991635210379159</v>
      </c>
      <c r="R14" s="20">
        <v>0.42701202313124892</v>
      </c>
      <c r="S14" s="20">
        <v>0.40282759298625848</v>
      </c>
      <c r="T14" s="20">
        <v>0.41175766651077728</v>
      </c>
      <c r="U14" s="20">
        <v>0.3658279482227304</v>
      </c>
      <c r="V14" s="20">
        <v>0.37855317907375502</v>
      </c>
      <c r="W14" s="20">
        <v>0.46255871349845601</v>
      </c>
      <c r="X14" s="20">
        <v>0.4159418428840479</v>
      </c>
      <c r="Y14" s="20">
        <v>0.4332918907510131</v>
      </c>
      <c r="AA14" s="20">
        <v>0.47573206232581428</v>
      </c>
      <c r="AB14" s="20">
        <v>0.46167002370184801</v>
      </c>
      <c r="AC14" s="20">
        <v>0.38809676577028668</v>
      </c>
      <c r="AD14" s="20">
        <v>0.33092952336286469</v>
      </c>
      <c r="AF14" s="20">
        <v>0.43098092045729519</v>
      </c>
      <c r="AG14" s="20">
        <v>0.35858732940383781</v>
      </c>
      <c r="AI14" s="20">
        <v>0.46972297971669769</v>
      </c>
      <c r="AJ14" s="20">
        <v>0.3922155040691111</v>
      </c>
      <c r="AK14" s="20">
        <v>0.48703819088816119</v>
      </c>
      <c r="AL14" s="20">
        <v>0.43619049748099642</v>
      </c>
      <c r="AM14" s="20">
        <v>0.44210935988434169</v>
      </c>
      <c r="AN14" s="20">
        <v>0.37858581708950279</v>
      </c>
      <c r="AO14" s="20">
        <v>0.32459337667245008</v>
      </c>
      <c r="AP14" s="20">
        <v>0.39219594269934688</v>
      </c>
      <c r="AQ14" s="20">
        <v>0.36716549639241558</v>
      </c>
      <c r="AS14" s="20">
        <v>0.42563100358426048</v>
      </c>
      <c r="AT14" s="20">
        <v>0.2487296823240773</v>
      </c>
    </row>
    <row r="15" spans="2:48" ht="46" customHeight="1" x14ac:dyDescent="0.35">
      <c r="B15" s="22" t="s">
        <v>498</v>
      </c>
      <c r="C15" s="20">
        <v>0.25381634234548411</v>
      </c>
      <c r="D15" s="20">
        <v>0.21556887912503811</v>
      </c>
      <c r="E15" s="20">
        <v>0.2326503682078693</v>
      </c>
      <c r="F15" s="20">
        <v>0.27528617444859182</v>
      </c>
      <c r="G15" s="20">
        <v>0.25941597165766539</v>
      </c>
      <c r="H15" s="20">
        <v>0.23073511471840841</v>
      </c>
      <c r="I15" s="20">
        <v>0.28995092680033241</v>
      </c>
      <c r="K15" s="20">
        <v>0.24582107834141179</v>
      </c>
      <c r="L15" s="20">
        <v>0.26074417410933071</v>
      </c>
      <c r="N15" s="20">
        <v>0.30792853829486599</v>
      </c>
      <c r="O15" s="20">
        <v>0.20187162947330439</v>
      </c>
      <c r="P15" s="20">
        <v>0.25279664829719928</v>
      </c>
      <c r="Q15" s="20">
        <v>0.30573323518756079</v>
      </c>
      <c r="R15" s="20">
        <v>0.2325318918610472</v>
      </c>
      <c r="S15" s="20">
        <v>0.2246303248777462</v>
      </c>
      <c r="T15" s="20">
        <v>0.2594778260042031</v>
      </c>
      <c r="U15" s="20">
        <v>0.2189585970293563</v>
      </c>
      <c r="V15" s="20">
        <v>0.2445410263091809</v>
      </c>
      <c r="W15" s="20">
        <v>0.2751970589958122</v>
      </c>
      <c r="X15" s="20">
        <v>0.23846051403542401</v>
      </c>
      <c r="Y15" s="20">
        <v>0.27409797846127698</v>
      </c>
      <c r="AA15" s="20">
        <v>0.27834671991851623</v>
      </c>
      <c r="AB15" s="20">
        <v>0.2870750458237511</v>
      </c>
      <c r="AC15" s="20">
        <v>0.23007101557866311</v>
      </c>
      <c r="AD15" s="20">
        <v>0.21362286748976431</v>
      </c>
      <c r="AF15" s="20">
        <v>0.2623782818373423</v>
      </c>
      <c r="AG15" s="20">
        <v>0.22362064405235441</v>
      </c>
      <c r="AI15" s="20">
        <v>0.29002887597075239</v>
      </c>
      <c r="AJ15" s="20">
        <v>0.26942528183243097</v>
      </c>
      <c r="AK15" s="20">
        <v>0.27128992038388478</v>
      </c>
      <c r="AL15" s="20">
        <v>0.25778809314580242</v>
      </c>
      <c r="AM15" s="20">
        <v>0.24814930666000279</v>
      </c>
      <c r="AN15" s="20">
        <v>0.35049457828827679</v>
      </c>
      <c r="AO15" s="20">
        <v>0.19234942342118369</v>
      </c>
      <c r="AP15" s="20">
        <v>0.2158922338113887</v>
      </c>
      <c r="AQ15" s="20">
        <v>0.197277085232823</v>
      </c>
      <c r="AS15" s="20">
        <v>0.26232249999659613</v>
      </c>
      <c r="AT15" s="20">
        <v>9.3073819995202575E-2</v>
      </c>
    </row>
    <row r="16" spans="2:48" ht="46" customHeight="1" x14ac:dyDescent="0.35">
      <c r="B16" s="22" t="s">
        <v>296</v>
      </c>
      <c r="C16" s="20">
        <v>7.2878146217703554E-2</v>
      </c>
      <c r="D16" s="20">
        <v>0.12531339369344169</v>
      </c>
      <c r="E16" s="20">
        <v>0.1171299713424737</v>
      </c>
      <c r="F16" s="20">
        <v>0.1165454220490058</v>
      </c>
      <c r="G16" s="20">
        <v>5.6187625409999442E-2</v>
      </c>
      <c r="H16" s="20">
        <v>2.801830687804242E-2</v>
      </c>
      <c r="I16" s="20">
        <v>1.0183367577732491E-2</v>
      </c>
      <c r="K16" s="20">
        <v>7.6831685445283196E-2</v>
      </c>
      <c r="L16" s="20">
        <v>6.7283686400205572E-2</v>
      </c>
      <c r="N16" s="20">
        <v>5.9644773569132108E-2</v>
      </c>
      <c r="O16" s="20">
        <v>5.4455775554255632E-2</v>
      </c>
      <c r="P16" s="20">
        <v>6.991387675731324E-2</v>
      </c>
      <c r="Q16" s="20">
        <v>6.5456404727857728E-2</v>
      </c>
      <c r="R16" s="20">
        <v>9.8333715406315927E-2</v>
      </c>
      <c r="S16" s="20">
        <v>5.8907694951030563E-2</v>
      </c>
      <c r="T16" s="20">
        <v>4.5071112076906117E-2</v>
      </c>
      <c r="U16" s="20">
        <v>9.9354305893611564E-2</v>
      </c>
      <c r="V16" s="20">
        <v>0.1023684689575057</v>
      </c>
      <c r="W16" s="20">
        <v>4.9001304548626598E-2</v>
      </c>
      <c r="X16" s="20">
        <v>8.1979041826941365E-2</v>
      </c>
      <c r="Y16" s="20">
        <v>5.432527057888456E-2</v>
      </c>
      <c r="AA16" s="20">
        <v>7.2187748736493404E-2</v>
      </c>
      <c r="AB16" s="20">
        <v>6.3257218447379832E-2</v>
      </c>
      <c r="AC16" s="20">
        <v>8.9137350141231864E-2</v>
      </c>
      <c r="AD16" s="20">
        <v>6.9790848812194675E-2</v>
      </c>
      <c r="AF16" s="20">
        <v>6.2946441387134136E-2</v>
      </c>
      <c r="AG16" s="20">
        <v>0.1108826449021322</v>
      </c>
      <c r="AI16" s="20">
        <v>7.4059195341142622E-2</v>
      </c>
      <c r="AJ16" s="20">
        <v>7.5784373994861987E-2</v>
      </c>
      <c r="AK16" s="20">
        <v>6.9755639996226401E-2</v>
      </c>
      <c r="AL16" s="20">
        <v>0.1172501294339532</v>
      </c>
      <c r="AM16" s="20">
        <v>6.1588998128582498E-2</v>
      </c>
      <c r="AN16" s="20">
        <v>0.1022046259308822</v>
      </c>
      <c r="AO16" s="20">
        <v>4.533993737190397E-2</v>
      </c>
      <c r="AP16" s="20">
        <v>3.3288938341937517E-2</v>
      </c>
      <c r="AQ16" s="20">
        <v>0.1098859349064339</v>
      </c>
      <c r="AS16" s="20">
        <v>7.3029917101116879E-2</v>
      </c>
      <c r="AT16" s="20">
        <v>7.0010102193619569E-2</v>
      </c>
    </row>
    <row r="17" spans="2:46" ht="32" customHeight="1" x14ac:dyDescent="0.35">
      <c r="B17" s="22" t="s">
        <v>297</v>
      </c>
      <c r="C17" s="20">
        <v>0.2021778596249228</v>
      </c>
      <c r="D17" s="20">
        <v>0.1958620584452308</v>
      </c>
      <c r="E17" s="20">
        <v>0.2160726168609963</v>
      </c>
      <c r="F17" s="20">
        <v>0.20516039559177179</v>
      </c>
      <c r="G17" s="20">
        <v>0.2037423546568545</v>
      </c>
      <c r="H17" s="20">
        <v>0.19576421244535119</v>
      </c>
      <c r="I17" s="20">
        <v>0.19574144283183381</v>
      </c>
      <c r="K17" s="20">
        <v>0.20771390789079519</v>
      </c>
      <c r="L17" s="20">
        <v>0.19647833769907841</v>
      </c>
      <c r="N17" s="20">
        <v>0.19879171701293091</v>
      </c>
      <c r="O17" s="20">
        <v>0.1419905713371814</v>
      </c>
      <c r="P17" s="20">
        <v>0.24646393160511151</v>
      </c>
      <c r="Q17" s="20">
        <v>0.1782120198102371</v>
      </c>
      <c r="R17" s="20">
        <v>0.17815558070142501</v>
      </c>
      <c r="S17" s="20">
        <v>0.18236515854422919</v>
      </c>
      <c r="T17" s="20">
        <v>0.16703514290183261</v>
      </c>
      <c r="U17" s="20">
        <v>0.21090405583507749</v>
      </c>
      <c r="V17" s="20">
        <v>0.19220868658090351</v>
      </c>
      <c r="W17" s="20">
        <v>0.25940275704262472</v>
      </c>
      <c r="X17" s="20">
        <v>0.18086459264425139</v>
      </c>
      <c r="Y17" s="20">
        <v>0.22886140640000671</v>
      </c>
      <c r="AA17" s="20">
        <v>0.19969048651505239</v>
      </c>
      <c r="AB17" s="20">
        <v>0.1820307186406073</v>
      </c>
      <c r="AC17" s="20">
        <v>0.23137028935767431</v>
      </c>
      <c r="AD17" s="20">
        <v>0.19973231310614639</v>
      </c>
      <c r="AF17" s="20">
        <v>0.20408618634665579</v>
      </c>
      <c r="AG17" s="20">
        <v>0.19450385391439909</v>
      </c>
      <c r="AI17" s="20">
        <v>0.19906906607736591</v>
      </c>
      <c r="AJ17" s="20">
        <v>0.22518613719523181</v>
      </c>
      <c r="AK17" s="20">
        <v>0.20674730159714669</v>
      </c>
      <c r="AL17" s="20">
        <v>0.23640063633076869</v>
      </c>
      <c r="AM17" s="20">
        <v>0.21210988712791909</v>
      </c>
      <c r="AN17" s="20">
        <v>0.17513052559598771</v>
      </c>
      <c r="AO17" s="20">
        <v>0.15341670029658469</v>
      </c>
      <c r="AP17" s="20">
        <v>0.1469067426528172</v>
      </c>
      <c r="AQ17" s="20">
        <v>0.1815960105782472</v>
      </c>
      <c r="AS17" s="20">
        <v>0.20429340685807529</v>
      </c>
      <c r="AT17" s="20">
        <v>0.1621999504024613</v>
      </c>
    </row>
    <row r="18" spans="2:46" ht="60" customHeight="1" x14ac:dyDescent="0.35">
      <c r="B18" s="22" t="s">
        <v>499</v>
      </c>
      <c r="C18" s="20">
        <v>0.11195937247101399</v>
      </c>
      <c r="D18" s="20">
        <v>0.196338804793321</v>
      </c>
      <c r="E18" s="20">
        <v>0.18398302058993629</v>
      </c>
      <c r="F18" s="20">
        <v>0.13488015595595401</v>
      </c>
      <c r="G18" s="20">
        <v>8.5843554396255045E-2</v>
      </c>
      <c r="H18" s="20">
        <v>6.7138773295064069E-2</v>
      </c>
      <c r="I18" s="20">
        <v>2.993764007825192E-2</v>
      </c>
      <c r="K18" s="20">
        <v>0.1030768230721623</v>
      </c>
      <c r="L18" s="20">
        <v>0.1210872505642957</v>
      </c>
      <c r="N18" s="20">
        <v>9.7753774307094976E-2</v>
      </c>
      <c r="O18" s="20">
        <v>0.1034832389626867</v>
      </c>
      <c r="P18" s="20">
        <v>8.5388759292579941E-2</v>
      </c>
      <c r="Q18" s="20">
        <v>6.3586618536028677E-2</v>
      </c>
      <c r="R18" s="20">
        <v>0.11616857334926051</v>
      </c>
      <c r="S18" s="20">
        <v>9.2974669758767517E-2</v>
      </c>
      <c r="T18" s="20">
        <v>9.7263814151410999E-2</v>
      </c>
      <c r="U18" s="20">
        <v>0.14058043933510059</v>
      </c>
      <c r="V18" s="20">
        <v>0.14134965769628091</v>
      </c>
      <c r="W18" s="20">
        <v>0.1083884316313326</v>
      </c>
      <c r="X18" s="20">
        <v>0.1296782685882682</v>
      </c>
      <c r="Y18" s="20">
        <v>0.1035806554380625</v>
      </c>
      <c r="AA18" s="20">
        <v>0.1190298573169969</v>
      </c>
      <c r="AB18" s="20">
        <v>9.4796625984955737E-2</v>
      </c>
      <c r="AC18" s="20">
        <v>0.1169480735508894</v>
      </c>
      <c r="AD18" s="20">
        <v>0.11852807542067401</v>
      </c>
      <c r="AF18" s="20">
        <v>0.10230305088269059</v>
      </c>
      <c r="AG18" s="20">
        <v>0.1517537775681054</v>
      </c>
      <c r="AI18" s="20">
        <v>0.1233629689732008</v>
      </c>
      <c r="AJ18" s="20">
        <v>0.1230885466252168</v>
      </c>
      <c r="AK18" s="20">
        <v>0.1128403987386685</v>
      </c>
      <c r="AL18" s="20">
        <v>0.13119253570949069</v>
      </c>
      <c r="AM18" s="20">
        <v>0.1114796523657131</v>
      </c>
      <c r="AN18" s="20">
        <v>0.1027940741126127</v>
      </c>
      <c r="AO18" s="20">
        <v>7.2884173076385894E-2</v>
      </c>
      <c r="AP18" s="20">
        <v>5.6892894402349237E-2</v>
      </c>
      <c r="AQ18" s="20">
        <v>0.14391035788028969</v>
      </c>
      <c r="AS18" s="20">
        <v>0.11222362592806739</v>
      </c>
      <c r="AT18" s="20">
        <v>0.1069657232854738</v>
      </c>
    </row>
    <row r="19" spans="2:46" ht="19" customHeight="1" x14ac:dyDescent="0.35">
      <c r="B19" s="22" t="s">
        <v>298</v>
      </c>
      <c r="C19" s="20">
        <v>2.613656170363126E-2</v>
      </c>
      <c r="D19" s="20">
        <v>2.4510953297285989E-2</v>
      </c>
      <c r="E19" s="20">
        <v>1.3514145664726191E-2</v>
      </c>
      <c r="F19" s="20">
        <v>1.6633323052978381E-2</v>
      </c>
      <c r="G19" s="20">
        <v>2.1683183510632399E-2</v>
      </c>
      <c r="H19" s="20">
        <v>3.2167705227612191E-2</v>
      </c>
      <c r="I19" s="20">
        <v>4.473152074062154E-2</v>
      </c>
      <c r="K19" s="20">
        <v>2.7710121507714191E-2</v>
      </c>
      <c r="L19" s="20">
        <v>2.4706251221989519E-2</v>
      </c>
      <c r="N19" s="20">
        <v>2.230381212699831E-2</v>
      </c>
      <c r="O19" s="20">
        <v>0</v>
      </c>
      <c r="P19" s="20">
        <v>1.072387842473563E-2</v>
      </c>
      <c r="Q19" s="20">
        <v>3.3030991286907847E-2</v>
      </c>
      <c r="R19" s="20">
        <v>4.2362859850696398E-2</v>
      </c>
      <c r="S19" s="20">
        <v>2.388320635782475E-2</v>
      </c>
      <c r="T19" s="20">
        <v>4.2939004415219383E-2</v>
      </c>
      <c r="U19" s="20">
        <v>2.7483532062945241E-2</v>
      </c>
      <c r="V19" s="20">
        <v>1.6828017356600639E-2</v>
      </c>
      <c r="W19" s="20">
        <v>2.2280820744726981E-2</v>
      </c>
      <c r="X19" s="20">
        <v>3.819632960778372E-2</v>
      </c>
      <c r="Y19" s="20">
        <v>2.1194022418095849E-2</v>
      </c>
      <c r="AA19" s="20">
        <v>1.2774767826804249E-2</v>
      </c>
      <c r="AB19" s="20">
        <v>2.603486433245945E-2</v>
      </c>
      <c r="AC19" s="20">
        <v>1.9105903693475122E-2</v>
      </c>
      <c r="AD19" s="20">
        <v>4.7022162207692703E-2</v>
      </c>
      <c r="AF19" s="20">
        <v>3.014056833348467E-2</v>
      </c>
      <c r="AG19" s="20">
        <v>1.111737231685417E-2</v>
      </c>
      <c r="AI19" s="20">
        <v>2.5481258818945411E-2</v>
      </c>
      <c r="AJ19" s="20">
        <v>1.432640798274608E-2</v>
      </c>
      <c r="AK19" s="20">
        <v>2.399331276808447E-2</v>
      </c>
      <c r="AL19" s="20">
        <v>1.0617749564324149E-2</v>
      </c>
      <c r="AM19" s="20">
        <v>3.0507500682358048E-2</v>
      </c>
      <c r="AN19" s="20">
        <v>3.6289697201599552E-2</v>
      </c>
      <c r="AO19" s="20">
        <v>6.8078891847174097E-2</v>
      </c>
      <c r="AP19" s="20">
        <v>3.9470735778711907E-2</v>
      </c>
      <c r="AQ19" s="20">
        <v>7.8386531117012465E-3</v>
      </c>
      <c r="AS19" s="20">
        <v>2.2672270748322159E-2</v>
      </c>
      <c r="AT19" s="20">
        <v>9.1601944447725167E-2</v>
      </c>
    </row>
    <row r="20" spans="2:46" ht="19" customHeight="1" x14ac:dyDescent="0.35">
      <c r="B20" s="22" t="s">
        <v>197</v>
      </c>
      <c r="C20" s="20">
        <v>3.8375081255265793E-2</v>
      </c>
      <c r="D20" s="20">
        <v>3.016608771551068E-2</v>
      </c>
      <c r="E20" s="20">
        <v>1.8858572921097431E-2</v>
      </c>
      <c r="F20" s="20">
        <v>4.9915711124159129E-2</v>
      </c>
      <c r="G20" s="20">
        <v>3.1806571898622897E-2</v>
      </c>
      <c r="H20" s="20">
        <v>2.4721357765696211E-2</v>
      </c>
      <c r="I20" s="20">
        <v>6.4752856433826611E-2</v>
      </c>
      <c r="K20" s="20">
        <v>3.4292252224285447E-2</v>
      </c>
      <c r="L20" s="20">
        <v>4.251752309857252E-2</v>
      </c>
      <c r="N20" s="20">
        <v>4.3826109860738358E-2</v>
      </c>
      <c r="O20" s="20">
        <v>6.4049445120366158E-2</v>
      </c>
      <c r="P20" s="20">
        <v>3.8020214216507489E-2</v>
      </c>
      <c r="Q20" s="20">
        <v>4.8064483274505111E-2</v>
      </c>
      <c r="R20" s="20">
        <v>2.3204451938659131E-2</v>
      </c>
      <c r="S20" s="20">
        <v>5.0247303754452237E-2</v>
      </c>
      <c r="T20" s="20">
        <v>3.5210734085818707E-2</v>
      </c>
      <c r="U20" s="20">
        <v>3.6587516636212972E-2</v>
      </c>
      <c r="V20" s="20">
        <v>4.6808232937271897E-2</v>
      </c>
      <c r="W20" s="20">
        <v>2.8279983206803069E-2</v>
      </c>
      <c r="X20" s="20">
        <v>4.0378508535187492E-2</v>
      </c>
      <c r="Y20" s="20">
        <v>3.2265783064534488E-2</v>
      </c>
      <c r="AA20" s="20">
        <v>2.1911342813893099E-2</v>
      </c>
      <c r="AB20" s="20">
        <v>2.7358055177377171E-2</v>
      </c>
      <c r="AC20" s="20">
        <v>3.9469890300144368E-2</v>
      </c>
      <c r="AD20" s="20">
        <v>6.6887306715539344E-2</v>
      </c>
      <c r="AF20" s="20">
        <v>4.167084042988646E-2</v>
      </c>
      <c r="AG20" s="20">
        <v>2.6356854483982541E-2</v>
      </c>
      <c r="AI20" s="20">
        <v>7.3372544870250736E-3</v>
      </c>
      <c r="AJ20" s="20">
        <v>2.8516349342551602E-2</v>
      </c>
      <c r="AK20" s="20">
        <v>1.6362616572900751E-2</v>
      </c>
      <c r="AL20" s="20">
        <v>9.2645375884235336E-3</v>
      </c>
      <c r="AM20" s="20">
        <v>2.9969439812321579E-2</v>
      </c>
      <c r="AN20" s="20">
        <v>6.8362792504615494E-2</v>
      </c>
      <c r="AO20" s="20">
        <v>9.2540948048228308E-2</v>
      </c>
      <c r="AP20" s="20">
        <v>0.12749741390020999</v>
      </c>
      <c r="AQ20" s="20">
        <v>3.7189319657680457E-2</v>
      </c>
      <c r="AS20" s="20">
        <v>3.0596786985991071E-2</v>
      </c>
      <c r="AT20" s="20">
        <v>0.18536302713027589</v>
      </c>
    </row>
    <row r="22" spans="2:46" x14ac:dyDescent="0.35">
      <c r="B22" t="s">
        <v>409</v>
      </c>
    </row>
    <row r="23" spans="2:46" x14ac:dyDescent="0.35">
      <c r="B23" t="s">
        <v>9</v>
      </c>
    </row>
    <row r="25" spans="2:46" x14ac:dyDescent="0.35">
      <c r="B25"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I19"/>
  <sheetViews>
    <sheetView showGridLines="0" workbookViewId="0"/>
  </sheetViews>
  <sheetFormatPr defaultRowHeight="14.5" x14ac:dyDescent="0.35"/>
  <cols>
    <col min="1" max="1" width="5" customWidth="1"/>
    <col min="2" max="2" width="25" customWidth="1"/>
    <col min="3" max="9" width="20" customWidth="1"/>
  </cols>
  <sheetData>
    <row r="2" spans="2:9" ht="40" customHeight="1" x14ac:dyDescent="0.35">
      <c r="D2" s="21" t="s">
        <v>429</v>
      </c>
    </row>
    <row r="6" spans="2:9" ht="60" customHeight="1" x14ac:dyDescent="0.35">
      <c r="C6" s="23" t="s">
        <v>430</v>
      </c>
      <c r="D6" s="23" t="s">
        <v>431</v>
      </c>
      <c r="E6" s="23" t="s">
        <v>432</v>
      </c>
      <c r="F6" s="23" t="s">
        <v>433</v>
      </c>
      <c r="G6" s="23" t="s">
        <v>434</v>
      </c>
      <c r="H6" s="23" t="s">
        <v>435</v>
      </c>
      <c r="I6" s="23" t="s">
        <v>436</v>
      </c>
    </row>
    <row r="7" spans="2:9" ht="29" x14ac:dyDescent="0.35">
      <c r="B7" s="22" t="s">
        <v>300</v>
      </c>
      <c r="C7" s="20">
        <v>0.20587131053171639</v>
      </c>
      <c r="D7" s="20">
        <v>0.28145179854737301</v>
      </c>
      <c r="E7" s="20">
        <v>0.28667233483964261</v>
      </c>
      <c r="F7" s="20">
        <v>0.25927026311099211</v>
      </c>
      <c r="G7" s="20">
        <v>0.15400524776383051</v>
      </c>
      <c r="H7" s="20">
        <v>0.19859633707364011</v>
      </c>
      <c r="I7" s="20">
        <v>0.2453157884972377</v>
      </c>
    </row>
    <row r="8" spans="2:9" x14ac:dyDescent="0.35">
      <c r="B8" s="22" t="s">
        <v>301</v>
      </c>
      <c r="C8" s="20">
        <v>0.158720268073093</v>
      </c>
      <c r="D8" s="20">
        <v>0.22018397204726881</v>
      </c>
      <c r="E8" s="20">
        <v>0.2344885372379773</v>
      </c>
      <c r="F8" s="20">
        <v>0.21017221245583359</v>
      </c>
      <c r="G8" s="20">
        <v>0.13797005994158559</v>
      </c>
      <c r="H8" s="20">
        <v>0.14217932568497629</v>
      </c>
      <c r="I8" s="20">
        <v>0.18836542398624051</v>
      </c>
    </row>
    <row r="9" spans="2:9" ht="29" x14ac:dyDescent="0.35">
      <c r="B9" s="22" t="s">
        <v>302</v>
      </c>
      <c r="C9" s="20">
        <v>0.3400458186102901</v>
      </c>
      <c r="D9" s="20">
        <v>0.231437935412142</v>
      </c>
      <c r="E9" s="20">
        <v>0.2674271409475597</v>
      </c>
      <c r="F9" s="20">
        <v>0.32976660838814459</v>
      </c>
      <c r="G9" s="20">
        <v>0.23284972159334541</v>
      </c>
      <c r="H9" s="20">
        <v>0.23300596423518979</v>
      </c>
      <c r="I9" s="20">
        <v>0.19980529633514729</v>
      </c>
    </row>
    <row r="10" spans="2:9" x14ac:dyDescent="0.35">
      <c r="B10" s="22" t="s">
        <v>303</v>
      </c>
      <c r="C10" s="20">
        <v>0.21790861904534381</v>
      </c>
      <c r="D10" s="20">
        <v>0.1689672918530685</v>
      </c>
      <c r="E10" s="20">
        <v>0.13018601085092779</v>
      </c>
      <c r="F10" s="20">
        <v>0.12792042226662209</v>
      </c>
      <c r="G10" s="20">
        <v>0.39482271119084011</v>
      </c>
      <c r="H10" s="20">
        <v>0.2303215168544909</v>
      </c>
      <c r="I10" s="20">
        <v>0.23178996789182321</v>
      </c>
    </row>
    <row r="11" spans="2:9" x14ac:dyDescent="0.35">
      <c r="B11" s="22" t="s">
        <v>304</v>
      </c>
      <c r="C11" s="20">
        <v>2.253903394638964E-2</v>
      </c>
      <c r="D11" s="20">
        <v>2.98509425548832E-2</v>
      </c>
      <c r="E11" s="20">
        <v>1.8788055682713821E-2</v>
      </c>
      <c r="F11" s="20">
        <v>2.189746977035412E-2</v>
      </c>
      <c r="G11" s="20">
        <v>2.3363036307756529E-2</v>
      </c>
      <c r="H11" s="20">
        <v>2.2983258034873291E-2</v>
      </c>
      <c r="I11" s="20">
        <v>2.9319725030698379E-2</v>
      </c>
    </row>
    <row r="12" spans="2:9" ht="29" x14ac:dyDescent="0.35">
      <c r="B12" s="22" t="s">
        <v>305</v>
      </c>
      <c r="C12" s="20">
        <v>5.4914949793167023E-2</v>
      </c>
      <c r="D12" s="20">
        <v>6.810805958526446E-2</v>
      </c>
      <c r="E12" s="20">
        <v>6.2437920441178803E-2</v>
      </c>
      <c r="F12" s="20">
        <v>5.0973024008053307E-2</v>
      </c>
      <c r="G12" s="20">
        <v>5.6989223202641798E-2</v>
      </c>
      <c r="H12" s="20">
        <v>0.1729135981168296</v>
      </c>
      <c r="I12" s="20">
        <v>0.10540379825885279</v>
      </c>
    </row>
    <row r="15" spans="2:9" x14ac:dyDescent="0.35">
      <c r="B15" t="s">
        <v>409</v>
      </c>
    </row>
    <row r="16" spans="2:9" x14ac:dyDescent="0.35">
      <c r="B16" t="s">
        <v>9</v>
      </c>
    </row>
    <row r="19" spans="2:2" x14ac:dyDescent="0.35">
      <c r="B19" t="str">
        <f>HYPERLINK("#Contents!A1", "Return to Contents")</f>
        <v>Return to Contents</v>
      </c>
    </row>
  </sheetData>
  <pageMargins left="0.75" right="0.75" top="1" bottom="1" header="0.5" footer="0.5"/>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299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32" customHeight="1" x14ac:dyDescent="0.35">
      <c r="B9" s="22" t="s">
        <v>300</v>
      </c>
      <c r="C9" s="20">
        <v>0.20587131053171639</v>
      </c>
      <c r="D9" s="20">
        <v>0.13785868752602801</v>
      </c>
      <c r="E9" s="20">
        <v>0.2004169502191501</v>
      </c>
      <c r="F9" s="20">
        <v>0.18904069649690741</v>
      </c>
      <c r="G9" s="20">
        <v>0.22397174931457539</v>
      </c>
      <c r="H9" s="20">
        <v>0.23415832996410441</v>
      </c>
      <c r="I9" s="20">
        <v>0.23568439857528731</v>
      </c>
      <c r="K9" s="20">
        <v>0.20982157086759051</v>
      </c>
      <c r="L9" s="20">
        <v>0.20285032475639511</v>
      </c>
      <c r="N9" s="20">
        <v>0.2423368160084636</v>
      </c>
      <c r="O9" s="20">
        <v>0.2018809096433406</v>
      </c>
      <c r="P9" s="20">
        <v>0.2569476173507762</v>
      </c>
      <c r="Q9" s="20">
        <v>0.16088098469647619</v>
      </c>
      <c r="R9" s="20">
        <v>0.16253340954301251</v>
      </c>
      <c r="S9" s="20">
        <v>0.16793390923922191</v>
      </c>
      <c r="T9" s="20">
        <v>0.2421876518196599</v>
      </c>
      <c r="U9" s="20">
        <v>0.1515224993330245</v>
      </c>
      <c r="V9" s="20">
        <v>0.21241153086198419</v>
      </c>
      <c r="W9" s="20">
        <v>0.23623633234157851</v>
      </c>
      <c r="X9" s="20">
        <v>0.20618918847578999</v>
      </c>
      <c r="Y9" s="20">
        <v>0.2207756194099561</v>
      </c>
      <c r="AA9" s="20">
        <v>0.2302817494123825</v>
      </c>
      <c r="AB9" s="20">
        <v>0.1903838147021486</v>
      </c>
      <c r="AC9" s="20">
        <v>0.20740673562233769</v>
      </c>
      <c r="AD9" s="20">
        <v>0.194738323684535</v>
      </c>
      <c r="AF9" s="20">
        <v>0.2069138122858741</v>
      </c>
      <c r="AG9" s="20">
        <v>0.2038043831582117</v>
      </c>
      <c r="AI9" s="20">
        <v>0.22461455282580201</v>
      </c>
      <c r="AJ9" s="20">
        <v>0.23769242315483269</v>
      </c>
      <c r="AK9" s="20">
        <v>0.17363638905830481</v>
      </c>
      <c r="AL9" s="20">
        <v>0.17734835620172981</v>
      </c>
      <c r="AM9" s="20">
        <v>0.21640487476968751</v>
      </c>
      <c r="AN9" s="20">
        <v>0.18946636641288789</v>
      </c>
      <c r="AO9" s="20">
        <v>0.17934058140137099</v>
      </c>
      <c r="AP9" s="20">
        <v>0.15333703800992049</v>
      </c>
      <c r="AQ9" s="20">
        <v>0.19646232984452139</v>
      </c>
      <c r="AS9" s="20">
        <v>0.20932026388086819</v>
      </c>
      <c r="AT9" s="20">
        <v>0.14069576552654789</v>
      </c>
    </row>
    <row r="10" spans="2:48" ht="19" customHeight="1" x14ac:dyDescent="0.35">
      <c r="B10" s="22" t="s">
        <v>301</v>
      </c>
      <c r="C10" s="20">
        <v>0.158720268073093</v>
      </c>
      <c r="D10" s="20">
        <v>0.21186362720769211</v>
      </c>
      <c r="E10" s="20">
        <v>0.2092250549136298</v>
      </c>
      <c r="F10" s="20">
        <v>0.15774982317276201</v>
      </c>
      <c r="G10" s="20">
        <v>0.14437696141085651</v>
      </c>
      <c r="H10" s="20">
        <v>0.113839150579627</v>
      </c>
      <c r="I10" s="20">
        <v>0.12487100226046779</v>
      </c>
      <c r="K10" s="20">
        <v>0.17728968435422091</v>
      </c>
      <c r="L10" s="20">
        <v>0.1401181223336424</v>
      </c>
      <c r="N10" s="20">
        <v>0.13455195561221039</v>
      </c>
      <c r="O10" s="20">
        <v>0.16540192484158889</v>
      </c>
      <c r="P10" s="20">
        <v>0.12359872357079189</v>
      </c>
      <c r="Q10" s="20">
        <v>0.22275588550077879</v>
      </c>
      <c r="R10" s="20">
        <v>0.16661296565460029</v>
      </c>
      <c r="S10" s="20">
        <v>0.13141713312060341</v>
      </c>
      <c r="T10" s="20">
        <v>9.8463696595316383E-2</v>
      </c>
      <c r="U10" s="20">
        <v>0.1612511429176699</v>
      </c>
      <c r="V10" s="20">
        <v>0.19359757454021301</v>
      </c>
      <c r="W10" s="20">
        <v>0.18060010006329019</v>
      </c>
      <c r="X10" s="20">
        <v>0.1435436070080191</v>
      </c>
      <c r="Y10" s="20">
        <v>0.15849667884004731</v>
      </c>
      <c r="AA10" s="20">
        <v>0.15554546919167081</v>
      </c>
      <c r="AB10" s="20">
        <v>0.16577108480196259</v>
      </c>
      <c r="AC10" s="20">
        <v>0.17603024245094659</v>
      </c>
      <c r="AD10" s="20">
        <v>0.1397822337241944</v>
      </c>
      <c r="AF10" s="20">
        <v>0.15150375767497731</v>
      </c>
      <c r="AG10" s="20">
        <v>0.1856575228907395</v>
      </c>
      <c r="AI10" s="20">
        <v>0.1616480830188069</v>
      </c>
      <c r="AJ10" s="20">
        <v>0.16943815848079349</v>
      </c>
      <c r="AK10" s="20">
        <v>0.2008614218849831</v>
      </c>
      <c r="AL10" s="20">
        <v>0.16661625366942481</v>
      </c>
      <c r="AM10" s="20">
        <v>0.15927116135988911</v>
      </c>
      <c r="AN10" s="20">
        <v>0.19522812009107759</v>
      </c>
      <c r="AO10" s="20">
        <v>0.12031106809853689</v>
      </c>
      <c r="AP10" s="20">
        <v>0.1374977796501492</v>
      </c>
      <c r="AQ10" s="20">
        <v>0.1167189655431565</v>
      </c>
      <c r="AS10" s="20">
        <v>0.1614626483828768</v>
      </c>
      <c r="AT10" s="20">
        <v>0.1068969717836372</v>
      </c>
    </row>
    <row r="11" spans="2:48" ht="32" customHeight="1" x14ac:dyDescent="0.35">
      <c r="B11" s="22" t="s">
        <v>302</v>
      </c>
      <c r="C11" s="20">
        <v>0.3400458186102901</v>
      </c>
      <c r="D11" s="20">
        <v>0.29983243619420707</v>
      </c>
      <c r="E11" s="20">
        <v>0.30527726708972103</v>
      </c>
      <c r="F11" s="20">
        <v>0.3302576288289556</v>
      </c>
      <c r="G11" s="20">
        <v>0.33864687477865052</v>
      </c>
      <c r="H11" s="20">
        <v>0.40874903140055402</v>
      </c>
      <c r="I11" s="20">
        <v>0.35805353239237281</v>
      </c>
      <c r="K11" s="20">
        <v>0.33782488710334169</v>
      </c>
      <c r="L11" s="20">
        <v>0.34168566490031582</v>
      </c>
      <c r="N11" s="20">
        <v>0.36848866398050051</v>
      </c>
      <c r="O11" s="20">
        <v>0.29815082452549801</v>
      </c>
      <c r="P11" s="20">
        <v>0.28951965448219341</v>
      </c>
      <c r="Q11" s="20">
        <v>0.35041205679115778</v>
      </c>
      <c r="R11" s="20">
        <v>0.35010513365138729</v>
      </c>
      <c r="S11" s="20">
        <v>0.39964017074289038</v>
      </c>
      <c r="T11" s="20">
        <v>0.33339235733230271</v>
      </c>
      <c r="U11" s="20">
        <v>0.33575881720988421</v>
      </c>
      <c r="V11" s="20">
        <v>0.30348239365636498</v>
      </c>
      <c r="W11" s="20">
        <v>0.31554142887130299</v>
      </c>
      <c r="X11" s="20">
        <v>0.38039644600664818</v>
      </c>
      <c r="Y11" s="20">
        <v>0.34953021458667682</v>
      </c>
      <c r="AA11" s="20">
        <v>0.31579532586682202</v>
      </c>
      <c r="AB11" s="20">
        <v>0.41151895153230889</v>
      </c>
      <c r="AC11" s="20">
        <v>0.31259382865789948</v>
      </c>
      <c r="AD11" s="20">
        <v>0.3134290686234677</v>
      </c>
      <c r="AF11" s="20">
        <v>0.34776225571748087</v>
      </c>
      <c r="AG11" s="20">
        <v>0.30806860456335899</v>
      </c>
      <c r="AI11" s="20">
        <v>0.332825484384142</v>
      </c>
      <c r="AJ11" s="20">
        <v>0.3409267538677267</v>
      </c>
      <c r="AK11" s="20">
        <v>0.30787051292815748</v>
      </c>
      <c r="AL11" s="20">
        <v>0.3616083917339088</v>
      </c>
      <c r="AM11" s="20">
        <v>0.33129722550761098</v>
      </c>
      <c r="AN11" s="20">
        <v>0.3893685428017245</v>
      </c>
      <c r="AO11" s="20">
        <v>0.34555708614564462</v>
      </c>
      <c r="AP11" s="20">
        <v>0.33687522020038602</v>
      </c>
      <c r="AQ11" s="20">
        <v>0.35927725897556928</v>
      </c>
      <c r="AS11" s="20">
        <v>0.34602637601682029</v>
      </c>
      <c r="AT11" s="20">
        <v>0.2270300573210966</v>
      </c>
    </row>
    <row r="12" spans="2:48" ht="19" customHeight="1" x14ac:dyDescent="0.35">
      <c r="B12" s="22" t="s">
        <v>303</v>
      </c>
      <c r="C12" s="20">
        <v>0.21790861904534381</v>
      </c>
      <c r="D12" s="20">
        <v>0.26916635490622892</v>
      </c>
      <c r="E12" s="20">
        <v>0.19896036025450231</v>
      </c>
      <c r="F12" s="20">
        <v>0.21567566383699091</v>
      </c>
      <c r="G12" s="20">
        <v>0.2109940084083419</v>
      </c>
      <c r="H12" s="20">
        <v>0.20891454004982049</v>
      </c>
      <c r="I12" s="20">
        <v>0.21252953137599681</v>
      </c>
      <c r="K12" s="20">
        <v>0.20361734603987081</v>
      </c>
      <c r="L12" s="20">
        <v>0.2317114709399527</v>
      </c>
      <c r="N12" s="20">
        <v>0.18576017459813449</v>
      </c>
      <c r="O12" s="20">
        <v>0.24318378034344479</v>
      </c>
      <c r="P12" s="20">
        <v>0.26926166319199901</v>
      </c>
      <c r="Q12" s="20">
        <v>0.1881789382251865</v>
      </c>
      <c r="R12" s="20">
        <v>0.25178346020494519</v>
      </c>
      <c r="S12" s="20">
        <v>0.2204182065093673</v>
      </c>
      <c r="T12" s="20">
        <v>0.21246820668895261</v>
      </c>
      <c r="U12" s="20">
        <v>0.27517069001457761</v>
      </c>
      <c r="V12" s="20">
        <v>0.1861805877683822</v>
      </c>
      <c r="W12" s="20">
        <v>0.19734560419082081</v>
      </c>
      <c r="X12" s="20">
        <v>0.21687007575771219</v>
      </c>
      <c r="Y12" s="20">
        <v>0.20966764862938009</v>
      </c>
      <c r="AA12" s="20">
        <v>0.24174805490708601</v>
      </c>
      <c r="AB12" s="20">
        <v>0.1828868372057311</v>
      </c>
      <c r="AC12" s="20">
        <v>0.21978998537389721</v>
      </c>
      <c r="AD12" s="20">
        <v>0.2283977413684623</v>
      </c>
      <c r="AF12" s="20">
        <v>0.21893173380711589</v>
      </c>
      <c r="AG12" s="20">
        <v>0.2161776200941003</v>
      </c>
      <c r="AI12" s="20">
        <v>0.24400877935395959</v>
      </c>
      <c r="AJ12" s="20">
        <v>0.19655820340437219</v>
      </c>
      <c r="AK12" s="20">
        <v>0.24472910600225611</v>
      </c>
      <c r="AL12" s="20">
        <v>0.24289444682518721</v>
      </c>
      <c r="AM12" s="20">
        <v>0.21506262694357101</v>
      </c>
      <c r="AN12" s="20">
        <v>0.19310661018371181</v>
      </c>
      <c r="AO12" s="20">
        <v>0.20886663520518339</v>
      </c>
      <c r="AP12" s="20">
        <v>0.18811953715893001</v>
      </c>
      <c r="AQ12" s="20">
        <v>0.24685195785234521</v>
      </c>
      <c r="AS12" s="20">
        <v>0.21845904465927229</v>
      </c>
      <c r="AT12" s="20">
        <v>0.20750711872310379</v>
      </c>
    </row>
    <row r="13" spans="2:48" ht="19" customHeight="1" x14ac:dyDescent="0.35">
      <c r="B13" s="22" t="s">
        <v>304</v>
      </c>
      <c r="C13" s="20">
        <v>2.253903394638964E-2</v>
      </c>
      <c r="D13" s="20">
        <v>3.8847016032777931E-2</v>
      </c>
      <c r="E13" s="20">
        <v>4.8225316983123413E-2</v>
      </c>
      <c r="F13" s="20">
        <v>2.769074643487841E-2</v>
      </c>
      <c r="G13" s="20">
        <v>1.0283862726152631E-2</v>
      </c>
      <c r="H13" s="20">
        <v>9.9746936991810514E-3</v>
      </c>
      <c r="I13" s="20">
        <v>5.0230584541595766E-3</v>
      </c>
      <c r="K13" s="20">
        <v>2.7266348371453371E-2</v>
      </c>
      <c r="L13" s="20">
        <v>1.8014703920490802E-2</v>
      </c>
      <c r="N13" s="20">
        <v>1.545467684157615E-2</v>
      </c>
      <c r="O13" s="20">
        <v>4.4569254490910037E-2</v>
      </c>
      <c r="P13" s="20">
        <v>1.560053743519501E-2</v>
      </c>
      <c r="Q13" s="20">
        <v>2.316110181544967E-2</v>
      </c>
      <c r="R13" s="20">
        <v>1.716514429778911E-2</v>
      </c>
      <c r="S13" s="20">
        <v>6.6399980339587657E-3</v>
      </c>
      <c r="T13" s="20">
        <v>2.4389192356260719E-2</v>
      </c>
      <c r="U13" s="20">
        <v>2.4546279514354681E-2</v>
      </c>
      <c r="V13" s="20">
        <v>4.273926583765842E-2</v>
      </c>
      <c r="W13" s="20">
        <v>1.6856040828598959E-2</v>
      </c>
      <c r="X13" s="20">
        <v>1.7947073907814779E-2</v>
      </c>
      <c r="Y13" s="20">
        <v>2.4101396111928651E-2</v>
      </c>
      <c r="AA13" s="20">
        <v>1.7403782595183031E-2</v>
      </c>
      <c r="AB13" s="20">
        <v>9.7916847363964023E-3</v>
      </c>
      <c r="AC13" s="20">
        <v>2.9093608199443739E-2</v>
      </c>
      <c r="AD13" s="20">
        <v>3.5716544607753732E-2</v>
      </c>
      <c r="AF13" s="20">
        <v>1.7312593519149169E-2</v>
      </c>
      <c r="AG13" s="20">
        <v>4.330046126130143E-2</v>
      </c>
      <c r="AI13" s="20">
        <v>1.060299914291128E-2</v>
      </c>
      <c r="AJ13" s="20">
        <v>2.1353441072364431E-2</v>
      </c>
      <c r="AK13" s="20">
        <v>2.1115894378349018E-2</v>
      </c>
      <c r="AL13" s="20">
        <v>3.740777809278692E-2</v>
      </c>
      <c r="AM13" s="20">
        <v>2.6246204515276469E-2</v>
      </c>
      <c r="AN13" s="20">
        <v>0</v>
      </c>
      <c r="AO13" s="20">
        <v>1.1274724583272579E-2</v>
      </c>
      <c r="AP13" s="20">
        <v>1.090380891846441E-2</v>
      </c>
      <c r="AQ13" s="20">
        <v>5.8823478563669082E-2</v>
      </c>
      <c r="AS13" s="20">
        <v>2.0105030209041391E-2</v>
      </c>
      <c r="AT13" s="20">
        <v>6.8534877921867896E-2</v>
      </c>
    </row>
    <row r="14" spans="2:48" ht="32" customHeight="1" x14ac:dyDescent="0.35">
      <c r="B14" s="22" t="s">
        <v>305</v>
      </c>
      <c r="C14" s="20">
        <v>5.4914949793167023E-2</v>
      </c>
      <c r="D14" s="20">
        <v>4.2431878133066127E-2</v>
      </c>
      <c r="E14" s="20">
        <v>3.7895050539873347E-2</v>
      </c>
      <c r="F14" s="20">
        <v>7.9585441229505713E-2</v>
      </c>
      <c r="G14" s="20">
        <v>7.1726543361423103E-2</v>
      </c>
      <c r="H14" s="20">
        <v>2.436425430671316E-2</v>
      </c>
      <c r="I14" s="20">
        <v>6.3838476941715794E-2</v>
      </c>
      <c r="K14" s="20">
        <v>4.4180163263522837E-2</v>
      </c>
      <c r="L14" s="20">
        <v>6.5619713149203049E-2</v>
      </c>
      <c r="N14" s="20">
        <v>5.3407712959114742E-2</v>
      </c>
      <c r="O14" s="20">
        <v>4.6813306155217567E-2</v>
      </c>
      <c r="P14" s="20">
        <v>4.5071803969044207E-2</v>
      </c>
      <c r="Q14" s="20">
        <v>5.4611032970951108E-2</v>
      </c>
      <c r="R14" s="20">
        <v>5.1799886648265507E-2</v>
      </c>
      <c r="S14" s="20">
        <v>7.395058235395835E-2</v>
      </c>
      <c r="T14" s="20">
        <v>8.9098895207507856E-2</v>
      </c>
      <c r="U14" s="20">
        <v>5.1750571010489271E-2</v>
      </c>
      <c r="V14" s="20">
        <v>6.1588647335397068E-2</v>
      </c>
      <c r="W14" s="20">
        <v>5.3420493704408593E-2</v>
      </c>
      <c r="X14" s="20">
        <v>3.5053608844015677E-2</v>
      </c>
      <c r="Y14" s="20">
        <v>3.7428442422010592E-2</v>
      </c>
      <c r="AA14" s="20">
        <v>3.9225618026855771E-2</v>
      </c>
      <c r="AB14" s="20">
        <v>3.9647627021452372E-2</v>
      </c>
      <c r="AC14" s="20">
        <v>5.5085599695475392E-2</v>
      </c>
      <c r="AD14" s="20">
        <v>8.793608799158685E-2</v>
      </c>
      <c r="AF14" s="20">
        <v>5.7575846995402677E-2</v>
      </c>
      <c r="AG14" s="20">
        <v>4.299140803228798E-2</v>
      </c>
      <c r="AI14" s="20">
        <v>2.6300101274378321E-2</v>
      </c>
      <c r="AJ14" s="20">
        <v>3.4031020019910457E-2</v>
      </c>
      <c r="AK14" s="20">
        <v>5.1786675747949568E-2</v>
      </c>
      <c r="AL14" s="20">
        <v>1.412477347696251E-2</v>
      </c>
      <c r="AM14" s="20">
        <v>5.171790690396498E-2</v>
      </c>
      <c r="AN14" s="20">
        <v>3.283036051059797E-2</v>
      </c>
      <c r="AO14" s="20">
        <v>0.1346499045659918</v>
      </c>
      <c r="AP14" s="20">
        <v>0.1732666160621498</v>
      </c>
      <c r="AQ14" s="20">
        <v>2.186600922073835E-2</v>
      </c>
      <c r="AS14" s="20">
        <v>4.4626636851120963E-2</v>
      </c>
      <c r="AT14" s="20">
        <v>0.24933520872374651</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32" customHeight="1" x14ac:dyDescent="0.35">
      <c r="B9" s="22" t="s">
        <v>300</v>
      </c>
      <c r="C9" s="20">
        <v>0.28145179854737301</v>
      </c>
      <c r="D9" s="20">
        <v>0.16303762509215861</v>
      </c>
      <c r="E9" s="20">
        <v>0.2423190606931783</v>
      </c>
      <c r="F9" s="20">
        <v>0.27402698022048549</v>
      </c>
      <c r="G9" s="20">
        <v>0.33299470950537369</v>
      </c>
      <c r="H9" s="20">
        <v>0.34150298893531938</v>
      </c>
      <c r="I9" s="20">
        <v>0.31612323053205688</v>
      </c>
      <c r="K9" s="20">
        <v>0.2799602693560857</v>
      </c>
      <c r="L9" s="20">
        <v>0.28405128966216492</v>
      </c>
      <c r="N9" s="20">
        <v>0.27882569292011478</v>
      </c>
      <c r="O9" s="20">
        <v>0.2445078771420921</v>
      </c>
      <c r="P9" s="20">
        <v>0.26452368010537919</v>
      </c>
      <c r="Q9" s="20">
        <v>0.2286976170593758</v>
      </c>
      <c r="R9" s="20">
        <v>0.26560296368124081</v>
      </c>
      <c r="S9" s="20">
        <v>0.28984518033775453</v>
      </c>
      <c r="T9" s="20">
        <v>0.33813048417047609</v>
      </c>
      <c r="U9" s="20">
        <v>0.25921811018348989</v>
      </c>
      <c r="V9" s="20">
        <v>0.27246097183062862</v>
      </c>
      <c r="W9" s="20">
        <v>0.27880361677550808</v>
      </c>
      <c r="X9" s="20">
        <v>0.31682460438272048</v>
      </c>
      <c r="Y9" s="20">
        <v>0.30548796599984968</v>
      </c>
      <c r="AA9" s="20">
        <v>0.28311221081442489</v>
      </c>
      <c r="AB9" s="20">
        <v>0.31041435415791008</v>
      </c>
      <c r="AC9" s="20">
        <v>0.26285287802792379</v>
      </c>
      <c r="AD9" s="20">
        <v>0.2652361959237956</v>
      </c>
      <c r="AF9" s="20">
        <v>0.28327390813474362</v>
      </c>
      <c r="AG9" s="20">
        <v>0.2731350413515905</v>
      </c>
      <c r="AI9" s="20">
        <v>0.26394127031183368</v>
      </c>
      <c r="AJ9" s="20">
        <v>0.31393259320521039</v>
      </c>
      <c r="AK9" s="20">
        <v>0.21886106581806561</v>
      </c>
      <c r="AL9" s="20">
        <v>0.23014718993196401</v>
      </c>
      <c r="AM9" s="20">
        <v>0.30688458390444279</v>
      </c>
      <c r="AN9" s="20">
        <v>0.24574102495949851</v>
      </c>
      <c r="AO9" s="20">
        <v>0.25600672499503108</v>
      </c>
      <c r="AP9" s="20">
        <v>0.31362426881910638</v>
      </c>
      <c r="AQ9" s="20">
        <v>0.25547761566489657</v>
      </c>
      <c r="AS9" s="20">
        <v>0.28725633639905418</v>
      </c>
      <c r="AT9" s="20">
        <v>0.17176231316204699</v>
      </c>
    </row>
    <row r="10" spans="2:48" ht="19" customHeight="1" x14ac:dyDescent="0.35">
      <c r="B10" s="22" t="s">
        <v>301</v>
      </c>
      <c r="C10" s="20">
        <v>0.22018397204726881</v>
      </c>
      <c r="D10" s="20">
        <v>0.28152116404466782</v>
      </c>
      <c r="E10" s="20">
        <v>0.27765406767060469</v>
      </c>
      <c r="F10" s="20">
        <v>0.22673771359439099</v>
      </c>
      <c r="G10" s="20">
        <v>0.22288185047924111</v>
      </c>
      <c r="H10" s="20">
        <v>0.12082129700976239</v>
      </c>
      <c r="I10" s="20">
        <v>0.19183137530036701</v>
      </c>
      <c r="K10" s="20">
        <v>0.24526409130276761</v>
      </c>
      <c r="L10" s="20">
        <v>0.19547424275875869</v>
      </c>
      <c r="N10" s="20">
        <v>0.18232252704727239</v>
      </c>
      <c r="O10" s="20">
        <v>0.1105212873375928</v>
      </c>
      <c r="P10" s="20">
        <v>0.23526879159005079</v>
      </c>
      <c r="Q10" s="20">
        <v>0.24027033195732739</v>
      </c>
      <c r="R10" s="20">
        <v>0.24115662559835641</v>
      </c>
      <c r="S10" s="20">
        <v>0.17770394664247069</v>
      </c>
      <c r="T10" s="20">
        <v>0.1709954052619683</v>
      </c>
      <c r="U10" s="20">
        <v>0.2362239137012066</v>
      </c>
      <c r="V10" s="20">
        <v>0.26334658994313398</v>
      </c>
      <c r="W10" s="20">
        <v>0.25038501705378718</v>
      </c>
      <c r="X10" s="20">
        <v>0.20086816870307511</v>
      </c>
      <c r="Y10" s="20">
        <v>0.21793444561266551</v>
      </c>
      <c r="AA10" s="20">
        <v>0.26372771243837079</v>
      </c>
      <c r="AB10" s="20">
        <v>0.20863201063802039</v>
      </c>
      <c r="AC10" s="20">
        <v>0.22426760773687651</v>
      </c>
      <c r="AD10" s="20">
        <v>0.18224756516511659</v>
      </c>
      <c r="AF10" s="20">
        <v>0.21088906801697219</v>
      </c>
      <c r="AG10" s="20">
        <v>0.25242204412751618</v>
      </c>
      <c r="AI10" s="20">
        <v>0.22903503549618939</v>
      </c>
      <c r="AJ10" s="20">
        <v>0.2249543132617137</v>
      </c>
      <c r="AK10" s="20">
        <v>0.28357203835102812</v>
      </c>
      <c r="AL10" s="20">
        <v>0.33761277365883158</v>
      </c>
      <c r="AM10" s="20">
        <v>0.20320136174695891</v>
      </c>
      <c r="AN10" s="20">
        <v>0.2240080854111148</v>
      </c>
      <c r="AO10" s="20">
        <v>0.15117918271773989</v>
      </c>
      <c r="AP10" s="20">
        <v>0.1672788241376614</v>
      </c>
      <c r="AQ10" s="20">
        <v>0.15953983494488941</v>
      </c>
      <c r="AS10" s="20">
        <v>0.22850044460681751</v>
      </c>
      <c r="AT10" s="20">
        <v>6.3025965916969351E-2</v>
      </c>
    </row>
    <row r="11" spans="2:48" ht="32" customHeight="1" x14ac:dyDescent="0.35">
      <c r="B11" s="22" t="s">
        <v>302</v>
      </c>
      <c r="C11" s="20">
        <v>0.231437935412142</v>
      </c>
      <c r="D11" s="20">
        <v>0.25650230308484839</v>
      </c>
      <c r="E11" s="20">
        <v>0.23179326774171721</v>
      </c>
      <c r="F11" s="20">
        <v>0.242247475509036</v>
      </c>
      <c r="G11" s="20">
        <v>0.2072936232776301</v>
      </c>
      <c r="H11" s="20">
        <v>0.24072968688545321</v>
      </c>
      <c r="I11" s="20">
        <v>0.21898676527831809</v>
      </c>
      <c r="K11" s="20">
        <v>0.22920891809205229</v>
      </c>
      <c r="L11" s="20">
        <v>0.23260284949555929</v>
      </c>
      <c r="N11" s="20">
        <v>0.26499280976931411</v>
      </c>
      <c r="O11" s="20">
        <v>0.33382792376063791</v>
      </c>
      <c r="P11" s="20">
        <v>0.16457569392416699</v>
      </c>
      <c r="Q11" s="20">
        <v>0.21573006591908089</v>
      </c>
      <c r="R11" s="20">
        <v>0.26966081453065088</v>
      </c>
      <c r="S11" s="20">
        <v>0.26849795322574038</v>
      </c>
      <c r="T11" s="20">
        <v>0.1555772672086059</v>
      </c>
      <c r="U11" s="20">
        <v>0.24217954239384459</v>
      </c>
      <c r="V11" s="20">
        <v>0.2074069901184275</v>
      </c>
      <c r="W11" s="20">
        <v>0.20275296745935839</v>
      </c>
      <c r="X11" s="20">
        <v>0.27533945751960631</v>
      </c>
      <c r="Y11" s="20">
        <v>0.2166520427013866</v>
      </c>
      <c r="AA11" s="20">
        <v>0.2315897134567215</v>
      </c>
      <c r="AB11" s="20">
        <v>0.251886830970034</v>
      </c>
      <c r="AC11" s="20">
        <v>0.22902605775269461</v>
      </c>
      <c r="AD11" s="20">
        <v>0.2111624644041093</v>
      </c>
      <c r="AF11" s="20">
        <v>0.23423233231413271</v>
      </c>
      <c r="AG11" s="20">
        <v>0.22294774075909701</v>
      </c>
      <c r="AI11" s="20">
        <v>0.27118366642472491</v>
      </c>
      <c r="AJ11" s="20">
        <v>0.23569541265142371</v>
      </c>
      <c r="AK11" s="20">
        <v>0.21330100830325791</v>
      </c>
      <c r="AL11" s="20">
        <v>0.21620218457619669</v>
      </c>
      <c r="AM11" s="20">
        <v>0.21053664869969049</v>
      </c>
      <c r="AN11" s="20">
        <v>0.24010186764689659</v>
      </c>
      <c r="AO11" s="20">
        <v>0.2161534224478536</v>
      </c>
      <c r="AP11" s="20">
        <v>0.2014163488389494</v>
      </c>
      <c r="AQ11" s="20">
        <v>0.29502983287977708</v>
      </c>
      <c r="AS11" s="20">
        <v>0.2350123713874353</v>
      </c>
      <c r="AT11" s="20">
        <v>0.16389112071454201</v>
      </c>
    </row>
    <row r="12" spans="2:48" ht="19" customHeight="1" x14ac:dyDescent="0.35">
      <c r="B12" s="22" t="s">
        <v>303</v>
      </c>
      <c r="C12" s="20">
        <v>0.1689672918530685</v>
      </c>
      <c r="D12" s="20">
        <v>0.1906260841987058</v>
      </c>
      <c r="E12" s="20">
        <v>0.14914883663171899</v>
      </c>
      <c r="F12" s="20">
        <v>0.1478228851797726</v>
      </c>
      <c r="G12" s="20">
        <v>0.14962637629344031</v>
      </c>
      <c r="H12" s="20">
        <v>0.20639618635526311</v>
      </c>
      <c r="I12" s="20">
        <v>0.17834055791807049</v>
      </c>
      <c r="K12" s="20">
        <v>0.16359397044196769</v>
      </c>
      <c r="L12" s="20">
        <v>0.17490020742283141</v>
      </c>
      <c r="N12" s="20">
        <v>0.1825036656199642</v>
      </c>
      <c r="O12" s="20">
        <v>0.15935998433677531</v>
      </c>
      <c r="P12" s="20">
        <v>0.2112236432323</v>
      </c>
      <c r="Q12" s="20">
        <v>0.19121655378698069</v>
      </c>
      <c r="R12" s="20">
        <v>0.15613219394047009</v>
      </c>
      <c r="S12" s="20">
        <v>0.13059880328269211</v>
      </c>
      <c r="T12" s="20">
        <v>0.2206407344340176</v>
      </c>
      <c r="U12" s="20">
        <v>0.15142626575442689</v>
      </c>
      <c r="V12" s="20">
        <v>0.16350035312973349</v>
      </c>
      <c r="W12" s="20">
        <v>0.1778738182661202</v>
      </c>
      <c r="X12" s="20">
        <v>0.15224815131364031</v>
      </c>
      <c r="Y12" s="20">
        <v>0.16286348367414641</v>
      </c>
      <c r="AA12" s="20">
        <v>0.15753881473768391</v>
      </c>
      <c r="AB12" s="20">
        <v>0.14330617006880411</v>
      </c>
      <c r="AC12" s="20">
        <v>0.19038935153816799</v>
      </c>
      <c r="AD12" s="20">
        <v>0.1894976163480443</v>
      </c>
      <c r="AF12" s="20">
        <v>0.17090659811506551</v>
      </c>
      <c r="AG12" s="20">
        <v>0.1621754761894969</v>
      </c>
      <c r="AI12" s="20">
        <v>0.17086963160344029</v>
      </c>
      <c r="AJ12" s="20">
        <v>0.14662834272459921</v>
      </c>
      <c r="AK12" s="20">
        <v>0.16843020744125611</v>
      </c>
      <c r="AL12" s="20">
        <v>0.14180739969733669</v>
      </c>
      <c r="AM12" s="20">
        <v>0.1983905355556615</v>
      </c>
      <c r="AN12" s="20">
        <v>0.2024077351943552</v>
      </c>
      <c r="AO12" s="20">
        <v>0.18141087572739631</v>
      </c>
      <c r="AP12" s="20">
        <v>0.14916131705300029</v>
      </c>
      <c r="AQ12" s="20">
        <v>0.18367784688087879</v>
      </c>
      <c r="AS12" s="20">
        <v>0.16623589633580629</v>
      </c>
      <c r="AT12" s="20">
        <v>0.22058300637295941</v>
      </c>
    </row>
    <row r="13" spans="2:48" ht="19" customHeight="1" x14ac:dyDescent="0.35">
      <c r="B13" s="22" t="s">
        <v>304</v>
      </c>
      <c r="C13" s="20">
        <v>2.98509425548832E-2</v>
      </c>
      <c r="D13" s="20">
        <v>5.4236434731843093E-2</v>
      </c>
      <c r="E13" s="20">
        <v>6.7530972820215127E-2</v>
      </c>
      <c r="F13" s="20">
        <v>2.720288670915702E-2</v>
      </c>
      <c r="G13" s="20">
        <v>1.5211900186343819E-2</v>
      </c>
      <c r="H13" s="20">
        <v>1.7514371539101181E-2</v>
      </c>
      <c r="I13" s="20">
        <v>5.3503757279714896E-3</v>
      </c>
      <c r="K13" s="20">
        <v>3.3507958735710122E-2</v>
      </c>
      <c r="L13" s="20">
        <v>2.6401377084081822E-2</v>
      </c>
      <c r="N13" s="20">
        <v>2.510691683922912E-2</v>
      </c>
      <c r="O13" s="20">
        <v>6.0070855520783027E-2</v>
      </c>
      <c r="P13" s="20">
        <v>4.3047666108912842E-2</v>
      </c>
      <c r="Q13" s="20">
        <v>1.0110066994593389E-2</v>
      </c>
      <c r="R13" s="20">
        <v>2.82965544161911E-2</v>
      </c>
      <c r="S13" s="20">
        <v>3.1875333285138932E-2</v>
      </c>
      <c r="T13" s="20">
        <v>2.4898808836895062E-2</v>
      </c>
      <c r="U13" s="20">
        <v>5.4877026479953787E-2</v>
      </c>
      <c r="V13" s="20">
        <v>3.3694959410414407E-2</v>
      </c>
      <c r="W13" s="20">
        <v>3.2293879585143931E-2</v>
      </c>
      <c r="X13" s="20">
        <v>1.370306722203637E-2</v>
      </c>
      <c r="Y13" s="20">
        <v>9.7459399593102965E-3</v>
      </c>
      <c r="AA13" s="20">
        <v>2.101047070140475E-2</v>
      </c>
      <c r="AB13" s="20">
        <v>1.8538373595422059E-2</v>
      </c>
      <c r="AC13" s="20">
        <v>3.3028608390368697E-2</v>
      </c>
      <c r="AD13" s="20">
        <v>4.8555487392568007E-2</v>
      </c>
      <c r="AF13" s="20">
        <v>2.5420467641213841E-2</v>
      </c>
      <c r="AG13" s="20">
        <v>4.7669881170186168E-2</v>
      </c>
      <c r="AI13" s="20">
        <v>1.969440306195407E-2</v>
      </c>
      <c r="AJ13" s="20">
        <v>3.3706519205804322E-2</v>
      </c>
      <c r="AK13" s="20">
        <v>2.7444795088618301E-2</v>
      </c>
      <c r="AL13" s="20">
        <v>3.6825024900839033E-2</v>
      </c>
      <c r="AM13" s="20">
        <v>2.7021629277364231E-2</v>
      </c>
      <c r="AN13" s="20">
        <v>1.643739785922314E-2</v>
      </c>
      <c r="AO13" s="20">
        <v>3.3507068651898071E-2</v>
      </c>
      <c r="AP13" s="20">
        <v>1.7425963199339228E-2</v>
      </c>
      <c r="AQ13" s="20">
        <v>5.7582589272835188E-2</v>
      </c>
      <c r="AS13" s="20">
        <v>2.5936850222688618E-2</v>
      </c>
      <c r="AT13" s="20">
        <v>0.1038163097623206</v>
      </c>
    </row>
    <row r="14" spans="2:48" ht="32" customHeight="1" x14ac:dyDescent="0.35">
      <c r="B14" s="22" t="s">
        <v>305</v>
      </c>
      <c r="C14" s="20">
        <v>6.810805958526446E-2</v>
      </c>
      <c r="D14" s="20">
        <v>5.4076388847776408E-2</v>
      </c>
      <c r="E14" s="20">
        <v>3.1553794442565557E-2</v>
      </c>
      <c r="F14" s="20">
        <v>8.1962058787157829E-2</v>
      </c>
      <c r="G14" s="20">
        <v>7.1991540257971123E-2</v>
      </c>
      <c r="H14" s="20">
        <v>7.3035469275100878E-2</v>
      </c>
      <c r="I14" s="20">
        <v>8.9367695243215903E-2</v>
      </c>
      <c r="K14" s="20">
        <v>4.8464792071416622E-2</v>
      </c>
      <c r="L14" s="20">
        <v>8.6570033576603825E-2</v>
      </c>
      <c r="N14" s="20">
        <v>6.6248387804105316E-2</v>
      </c>
      <c r="O14" s="20">
        <v>9.1712071902118802E-2</v>
      </c>
      <c r="P14" s="20">
        <v>8.1360525039189766E-2</v>
      </c>
      <c r="Q14" s="20">
        <v>0.11397536428264179</v>
      </c>
      <c r="R14" s="20">
        <v>3.9150847833090627E-2</v>
      </c>
      <c r="S14" s="20">
        <v>0.10147878322620341</v>
      </c>
      <c r="T14" s="20">
        <v>8.9757300088037104E-2</v>
      </c>
      <c r="U14" s="20">
        <v>5.6075141487078199E-2</v>
      </c>
      <c r="V14" s="20">
        <v>5.9590135567661857E-2</v>
      </c>
      <c r="W14" s="20">
        <v>5.7890700860082113E-2</v>
      </c>
      <c r="X14" s="20">
        <v>4.1016550858921447E-2</v>
      </c>
      <c r="Y14" s="20">
        <v>8.7316122052641221E-2</v>
      </c>
      <c r="AA14" s="20">
        <v>4.3021077851394217E-2</v>
      </c>
      <c r="AB14" s="20">
        <v>6.7222260569809344E-2</v>
      </c>
      <c r="AC14" s="20">
        <v>6.0435496553968439E-2</v>
      </c>
      <c r="AD14" s="20">
        <v>0.1033006707663662</v>
      </c>
      <c r="AF14" s="20">
        <v>7.5277625777872295E-2</v>
      </c>
      <c r="AG14" s="20">
        <v>4.1649816402113182E-2</v>
      </c>
      <c r="AI14" s="20">
        <v>4.5275993101857773E-2</v>
      </c>
      <c r="AJ14" s="20">
        <v>4.508281895124857E-2</v>
      </c>
      <c r="AK14" s="20">
        <v>8.8390884997774047E-2</v>
      </c>
      <c r="AL14" s="20">
        <v>3.7405427234831992E-2</v>
      </c>
      <c r="AM14" s="20">
        <v>5.3965240815882047E-2</v>
      </c>
      <c r="AN14" s="20">
        <v>7.130388892891161E-2</v>
      </c>
      <c r="AO14" s="20">
        <v>0.1617427254600812</v>
      </c>
      <c r="AP14" s="20">
        <v>0.15109327795194319</v>
      </c>
      <c r="AQ14" s="20">
        <v>4.8692280356722739E-2</v>
      </c>
      <c r="AS14" s="20">
        <v>5.7058101048198029E-2</v>
      </c>
      <c r="AT14" s="20">
        <v>0.27692128407116162</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32" customHeight="1" x14ac:dyDescent="0.35">
      <c r="B9" s="22" t="s">
        <v>300</v>
      </c>
      <c r="C9" s="20">
        <v>0.28667233483964261</v>
      </c>
      <c r="D9" s="20">
        <v>0.19298827306980909</v>
      </c>
      <c r="E9" s="20">
        <v>0.25455264963474622</v>
      </c>
      <c r="F9" s="20">
        <v>0.27277267574897118</v>
      </c>
      <c r="G9" s="20">
        <v>0.29520859508174008</v>
      </c>
      <c r="H9" s="20">
        <v>0.37258088977313703</v>
      </c>
      <c r="I9" s="20">
        <v>0.32194191405857592</v>
      </c>
      <c r="K9" s="20">
        <v>0.28730428371511568</v>
      </c>
      <c r="L9" s="20">
        <v>0.28721961003167051</v>
      </c>
      <c r="N9" s="20">
        <v>0.30393556861361037</v>
      </c>
      <c r="O9" s="20">
        <v>0.2463427705845872</v>
      </c>
      <c r="P9" s="20">
        <v>0.26954595465600462</v>
      </c>
      <c r="Q9" s="20">
        <v>0.20773953300940581</v>
      </c>
      <c r="R9" s="20">
        <v>0.29556095304784202</v>
      </c>
      <c r="S9" s="20">
        <v>0.27025844973298901</v>
      </c>
      <c r="T9" s="20">
        <v>0.31868727280220283</v>
      </c>
      <c r="U9" s="20">
        <v>0.28455223648033973</v>
      </c>
      <c r="V9" s="20">
        <v>0.2460176008005571</v>
      </c>
      <c r="W9" s="20">
        <v>0.30094083529615667</v>
      </c>
      <c r="X9" s="20">
        <v>0.32436653975790591</v>
      </c>
      <c r="Y9" s="20">
        <v>0.31737029075313999</v>
      </c>
      <c r="AA9" s="20">
        <v>0.31090696596215012</v>
      </c>
      <c r="AB9" s="20">
        <v>0.28199230791797769</v>
      </c>
      <c r="AC9" s="20">
        <v>0.31228276865724092</v>
      </c>
      <c r="AD9" s="20">
        <v>0.2421996627125213</v>
      </c>
      <c r="AF9" s="20">
        <v>0.29830170279551038</v>
      </c>
      <c r="AG9" s="20">
        <v>0.24280431394309049</v>
      </c>
      <c r="AI9" s="20">
        <v>0.29911484093193691</v>
      </c>
      <c r="AJ9" s="20">
        <v>0.33508514538117851</v>
      </c>
      <c r="AK9" s="20">
        <v>0.2350650632190818</v>
      </c>
      <c r="AL9" s="20">
        <v>0.2281550827704735</v>
      </c>
      <c r="AM9" s="20">
        <v>0.29631553620183299</v>
      </c>
      <c r="AN9" s="20">
        <v>0.25842252102117341</v>
      </c>
      <c r="AO9" s="20">
        <v>0.25850238415387339</v>
      </c>
      <c r="AP9" s="20">
        <v>0.26696499162218912</v>
      </c>
      <c r="AQ9" s="20">
        <v>0.25971106014790962</v>
      </c>
      <c r="AS9" s="20">
        <v>0.29434222429347001</v>
      </c>
      <c r="AT9" s="20">
        <v>0.14173293593314801</v>
      </c>
    </row>
    <row r="10" spans="2:48" ht="19" customHeight="1" x14ac:dyDescent="0.35">
      <c r="B10" s="22" t="s">
        <v>301</v>
      </c>
      <c r="C10" s="20">
        <v>0.2344885372379773</v>
      </c>
      <c r="D10" s="20">
        <v>0.32875679606709468</v>
      </c>
      <c r="E10" s="20">
        <v>0.27439828967047131</v>
      </c>
      <c r="F10" s="20">
        <v>0.23352052565846301</v>
      </c>
      <c r="G10" s="20">
        <v>0.24621177262505101</v>
      </c>
      <c r="H10" s="20">
        <v>0.17997494234595821</v>
      </c>
      <c r="I10" s="20">
        <v>0.16714437082277911</v>
      </c>
      <c r="K10" s="20">
        <v>0.25487442345090222</v>
      </c>
      <c r="L10" s="20">
        <v>0.21454076190755439</v>
      </c>
      <c r="N10" s="20">
        <v>0.20018138644932551</v>
      </c>
      <c r="O10" s="20">
        <v>0.14067201698552789</v>
      </c>
      <c r="P10" s="20">
        <v>0.2264378426847049</v>
      </c>
      <c r="Q10" s="20">
        <v>0.26401973155519087</v>
      </c>
      <c r="R10" s="20">
        <v>0.23581402401832011</v>
      </c>
      <c r="S10" s="20">
        <v>0.26003358880764499</v>
      </c>
      <c r="T10" s="20">
        <v>0.21902202117732841</v>
      </c>
      <c r="U10" s="20">
        <v>0.22620723770419479</v>
      </c>
      <c r="V10" s="20">
        <v>0.26643385498932809</v>
      </c>
      <c r="W10" s="20">
        <v>0.22457445426481329</v>
      </c>
      <c r="X10" s="20">
        <v>0.25442662025548918</v>
      </c>
      <c r="Y10" s="20">
        <v>0.2341554774249166</v>
      </c>
      <c r="AA10" s="20">
        <v>0.2393616838813529</v>
      </c>
      <c r="AB10" s="20">
        <v>0.2496451887439107</v>
      </c>
      <c r="AC10" s="20">
        <v>0.23195613993856931</v>
      </c>
      <c r="AD10" s="20">
        <v>0.21474050513562359</v>
      </c>
      <c r="AF10" s="20">
        <v>0.22073016411275079</v>
      </c>
      <c r="AG10" s="20">
        <v>0.28161955048802562</v>
      </c>
      <c r="AI10" s="20">
        <v>0.22144036467870501</v>
      </c>
      <c r="AJ10" s="20">
        <v>0.2481397039191898</v>
      </c>
      <c r="AK10" s="20">
        <v>0.28017556538006122</v>
      </c>
      <c r="AL10" s="20">
        <v>0.33529985808842561</v>
      </c>
      <c r="AM10" s="20">
        <v>0.21832768807586139</v>
      </c>
      <c r="AN10" s="20">
        <v>0.1958554235320433</v>
      </c>
      <c r="AO10" s="20">
        <v>0.16847963782655581</v>
      </c>
      <c r="AP10" s="20">
        <v>0.22185375547253011</v>
      </c>
      <c r="AQ10" s="20">
        <v>0.18899894364369041</v>
      </c>
      <c r="AS10" s="20">
        <v>0.24283479081341941</v>
      </c>
      <c r="AT10" s="20">
        <v>7.6767753434231395E-2</v>
      </c>
    </row>
    <row r="11" spans="2:48" ht="32" customHeight="1" x14ac:dyDescent="0.35">
      <c r="B11" s="22" t="s">
        <v>302</v>
      </c>
      <c r="C11" s="20">
        <v>0.2674271409475597</v>
      </c>
      <c r="D11" s="20">
        <v>0.25006009184425609</v>
      </c>
      <c r="E11" s="20">
        <v>0.25617857026452562</v>
      </c>
      <c r="F11" s="20">
        <v>0.29426212626940301</v>
      </c>
      <c r="G11" s="20">
        <v>0.24423179575686649</v>
      </c>
      <c r="H11" s="20">
        <v>0.29091302601039581</v>
      </c>
      <c r="I11" s="20">
        <v>0.26935928483818822</v>
      </c>
      <c r="K11" s="20">
        <v>0.26488064949841278</v>
      </c>
      <c r="L11" s="20">
        <v>0.26884807258753551</v>
      </c>
      <c r="N11" s="20">
        <v>0.34035211207496291</v>
      </c>
      <c r="O11" s="20">
        <v>0.33244546645553757</v>
      </c>
      <c r="P11" s="20">
        <v>0.25411789876003232</v>
      </c>
      <c r="Q11" s="20">
        <v>0.26635421243256641</v>
      </c>
      <c r="R11" s="20">
        <v>0.31207555901060913</v>
      </c>
      <c r="S11" s="20">
        <v>0.22906860428701009</v>
      </c>
      <c r="T11" s="20">
        <v>0.25240552861459581</v>
      </c>
      <c r="U11" s="20">
        <v>0.2503869281450915</v>
      </c>
      <c r="V11" s="20">
        <v>0.24246643509318119</v>
      </c>
      <c r="W11" s="20">
        <v>0.23806652540576581</v>
      </c>
      <c r="X11" s="20">
        <v>0.27694704797052699</v>
      </c>
      <c r="Y11" s="20">
        <v>0.2620946075757648</v>
      </c>
      <c r="AA11" s="20">
        <v>0.25108473320747682</v>
      </c>
      <c r="AB11" s="20">
        <v>0.29849966704072511</v>
      </c>
      <c r="AC11" s="20">
        <v>0.25939588609117259</v>
      </c>
      <c r="AD11" s="20">
        <v>0.26000843944029939</v>
      </c>
      <c r="AF11" s="20">
        <v>0.2702553187396397</v>
      </c>
      <c r="AG11" s="20">
        <v>0.26190215946940898</v>
      </c>
      <c r="AI11" s="20">
        <v>0.28633700324209488</v>
      </c>
      <c r="AJ11" s="20">
        <v>0.24853029881367891</v>
      </c>
      <c r="AK11" s="20">
        <v>0.30852150960869801</v>
      </c>
      <c r="AL11" s="20">
        <v>0.24447866203305479</v>
      </c>
      <c r="AM11" s="20">
        <v>0.2632860513251149</v>
      </c>
      <c r="AN11" s="20">
        <v>0.40922742153157388</v>
      </c>
      <c r="AO11" s="20">
        <v>0.26642843759415041</v>
      </c>
      <c r="AP11" s="20">
        <v>0.25060394719011397</v>
      </c>
      <c r="AQ11" s="20">
        <v>0.2636962307889133</v>
      </c>
      <c r="AS11" s="20">
        <v>0.26822461949179321</v>
      </c>
      <c r="AT11" s="20">
        <v>0.25235703315293828</v>
      </c>
    </row>
    <row r="12" spans="2:48" ht="19" customHeight="1" x14ac:dyDescent="0.35">
      <c r="B12" s="22" t="s">
        <v>303</v>
      </c>
      <c r="C12" s="20">
        <v>0.13018601085092779</v>
      </c>
      <c r="D12" s="20">
        <v>0.1204175689591454</v>
      </c>
      <c r="E12" s="20">
        <v>0.14311631878060649</v>
      </c>
      <c r="F12" s="20">
        <v>0.1059438837119094</v>
      </c>
      <c r="G12" s="20">
        <v>0.12924356417389191</v>
      </c>
      <c r="H12" s="20">
        <v>0.1003244201177885</v>
      </c>
      <c r="I12" s="20">
        <v>0.16670177304852679</v>
      </c>
      <c r="K12" s="20">
        <v>0.12523382337469649</v>
      </c>
      <c r="L12" s="20">
        <v>0.13463522214951029</v>
      </c>
      <c r="N12" s="20">
        <v>8.7531523548906309E-2</v>
      </c>
      <c r="O12" s="20">
        <v>0.20429278018639219</v>
      </c>
      <c r="P12" s="20">
        <v>0.17873296657628859</v>
      </c>
      <c r="Q12" s="20">
        <v>0.15896897449260139</v>
      </c>
      <c r="R12" s="20">
        <v>9.2407529071413974E-2</v>
      </c>
      <c r="S12" s="20">
        <v>0.1460623847993783</v>
      </c>
      <c r="T12" s="20">
        <v>0.1464024873934586</v>
      </c>
      <c r="U12" s="20">
        <v>0.14893436283054121</v>
      </c>
      <c r="V12" s="20">
        <v>0.1360399185313951</v>
      </c>
      <c r="W12" s="20">
        <v>0.14661693658941419</v>
      </c>
      <c r="X12" s="20">
        <v>8.4471601728014545E-2</v>
      </c>
      <c r="Y12" s="20">
        <v>0.1168324842270283</v>
      </c>
      <c r="AA12" s="20">
        <v>0.1457264750211722</v>
      </c>
      <c r="AB12" s="20">
        <v>0.1146567270542025</v>
      </c>
      <c r="AC12" s="20">
        <v>0.1244012614599297</v>
      </c>
      <c r="AD12" s="20">
        <v>0.1355252930907096</v>
      </c>
      <c r="AF12" s="20">
        <v>0.1323502813883525</v>
      </c>
      <c r="AG12" s="20">
        <v>0.1244375402041772</v>
      </c>
      <c r="AI12" s="20">
        <v>0.1487051930180455</v>
      </c>
      <c r="AJ12" s="20">
        <v>0.1050158742654812</v>
      </c>
      <c r="AK12" s="20">
        <v>0.1245183318440508</v>
      </c>
      <c r="AL12" s="20">
        <v>0.13263956769352481</v>
      </c>
      <c r="AM12" s="20">
        <v>0.14000578491773111</v>
      </c>
      <c r="AN12" s="20">
        <v>0.1036642734046113</v>
      </c>
      <c r="AO12" s="20">
        <v>0.12991501547221729</v>
      </c>
      <c r="AP12" s="20">
        <v>9.6126557477377736E-2</v>
      </c>
      <c r="AQ12" s="20">
        <v>0.20763005458687361</v>
      </c>
      <c r="AS12" s="20">
        <v>0.1265619340694917</v>
      </c>
      <c r="AT12" s="20">
        <v>0.19867089755685</v>
      </c>
    </row>
    <row r="13" spans="2:48" ht="19" customHeight="1" x14ac:dyDescent="0.35">
      <c r="B13" s="22" t="s">
        <v>304</v>
      </c>
      <c r="C13" s="20">
        <v>1.8788055682713821E-2</v>
      </c>
      <c r="D13" s="20">
        <v>4.9887491036429678E-2</v>
      </c>
      <c r="E13" s="20">
        <v>3.4625563702273189E-2</v>
      </c>
      <c r="F13" s="20">
        <v>1.7167798286841941E-2</v>
      </c>
      <c r="G13" s="20">
        <v>5.2374228385377569E-3</v>
      </c>
      <c r="H13" s="20">
        <v>1.094735824972054E-2</v>
      </c>
      <c r="I13" s="20">
        <v>2.774498601093757E-3</v>
      </c>
      <c r="K13" s="20">
        <v>1.7309232781624499E-2</v>
      </c>
      <c r="L13" s="20">
        <v>2.030832499100935E-2</v>
      </c>
      <c r="N13" s="20">
        <v>1.495071257345847E-2</v>
      </c>
      <c r="O13" s="20">
        <v>2.9329934120675489E-2</v>
      </c>
      <c r="P13" s="20">
        <v>2.4789982527656788E-2</v>
      </c>
      <c r="Q13" s="20">
        <v>1.237294462689603E-2</v>
      </c>
      <c r="R13" s="20">
        <v>2.5556028853976311E-2</v>
      </c>
      <c r="S13" s="20">
        <v>1.587903508458826E-2</v>
      </c>
      <c r="T13" s="20">
        <v>0</v>
      </c>
      <c r="U13" s="20">
        <v>3.9058889914061687E-2</v>
      </c>
      <c r="V13" s="20">
        <v>1.915085863495081E-2</v>
      </c>
      <c r="W13" s="20">
        <v>1.6849652196035229E-2</v>
      </c>
      <c r="X13" s="20">
        <v>2.398298741184169E-2</v>
      </c>
      <c r="Y13" s="20">
        <v>4.9769070922525502E-3</v>
      </c>
      <c r="AA13" s="20">
        <v>1.299903649924827E-2</v>
      </c>
      <c r="AB13" s="20">
        <v>6.4699674873062319E-3</v>
      </c>
      <c r="AC13" s="20">
        <v>1.890000578139853E-2</v>
      </c>
      <c r="AD13" s="20">
        <v>3.7873933023165253E-2</v>
      </c>
      <c r="AF13" s="20">
        <v>1.5433475685341889E-2</v>
      </c>
      <c r="AG13" s="20">
        <v>3.2201973936226688E-2</v>
      </c>
      <c r="AI13" s="20">
        <v>2.1042861851613619E-2</v>
      </c>
      <c r="AJ13" s="20">
        <v>1.6151804849949662E-2</v>
      </c>
      <c r="AK13" s="20">
        <v>0</v>
      </c>
      <c r="AL13" s="20">
        <v>1.8279204872406168E-2</v>
      </c>
      <c r="AM13" s="20">
        <v>1.874076354221119E-2</v>
      </c>
      <c r="AN13" s="20">
        <v>0</v>
      </c>
      <c r="AO13" s="20">
        <v>2.1680098937323769E-2</v>
      </c>
      <c r="AP13" s="20">
        <v>1.0995152688155929E-2</v>
      </c>
      <c r="AQ13" s="20">
        <v>5.8124179763957257E-2</v>
      </c>
      <c r="AS13" s="20">
        <v>1.6578051182430428E-2</v>
      </c>
      <c r="AT13" s="20">
        <v>6.0550942329258027E-2</v>
      </c>
    </row>
    <row r="14" spans="2:48" ht="32" customHeight="1" x14ac:dyDescent="0.35">
      <c r="B14" s="22" t="s">
        <v>305</v>
      </c>
      <c r="C14" s="20">
        <v>6.2437920441178803E-2</v>
      </c>
      <c r="D14" s="20">
        <v>5.7889779023264913E-2</v>
      </c>
      <c r="E14" s="20">
        <v>3.7128607947377282E-2</v>
      </c>
      <c r="F14" s="20">
        <v>7.633299032441157E-2</v>
      </c>
      <c r="G14" s="20">
        <v>7.9866849523912861E-2</v>
      </c>
      <c r="H14" s="20">
        <v>4.5259363503000152E-2</v>
      </c>
      <c r="I14" s="20">
        <v>7.2078158630836289E-2</v>
      </c>
      <c r="K14" s="20">
        <v>5.0397587179248457E-2</v>
      </c>
      <c r="L14" s="20">
        <v>7.4448008332719931E-2</v>
      </c>
      <c r="N14" s="20">
        <v>5.3048696739736383E-2</v>
      </c>
      <c r="O14" s="20">
        <v>4.6917031667279521E-2</v>
      </c>
      <c r="P14" s="20">
        <v>4.6375354795312608E-2</v>
      </c>
      <c r="Q14" s="20">
        <v>9.05446038833395E-2</v>
      </c>
      <c r="R14" s="20">
        <v>3.8585905997838461E-2</v>
      </c>
      <c r="S14" s="20">
        <v>7.869793728838928E-2</v>
      </c>
      <c r="T14" s="20">
        <v>6.3482690012414522E-2</v>
      </c>
      <c r="U14" s="20">
        <v>5.0860344925771218E-2</v>
      </c>
      <c r="V14" s="20">
        <v>8.9891331950587641E-2</v>
      </c>
      <c r="W14" s="20">
        <v>7.2951596247814859E-2</v>
      </c>
      <c r="X14" s="20">
        <v>3.5805202876221742E-2</v>
      </c>
      <c r="Y14" s="20">
        <v>6.457023292689737E-2</v>
      </c>
      <c r="AA14" s="20">
        <v>3.9921105428599633E-2</v>
      </c>
      <c r="AB14" s="20">
        <v>4.8736141755877753E-2</v>
      </c>
      <c r="AC14" s="20">
        <v>5.3063938071689042E-2</v>
      </c>
      <c r="AD14" s="20">
        <v>0.1096521665976808</v>
      </c>
      <c r="AF14" s="20">
        <v>6.2929057278404726E-2</v>
      </c>
      <c r="AG14" s="20">
        <v>5.7034461959070908E-2</v>
      </c>
      <c r="AI14" s="20">
        <v>2.3359736277604182E-2</v>
      </c>
      <c r="AJ14" s="20">
        <v>4.707717277052189E-2</v>
      </c>
      <c r="AK14" s="20">
        <v>5.1719529948108252E-2</v>
      </c>
      <c r="AL14" s="20">
        <v>4.1147624542115083E-2</v>
      </c>
      <c r="AM14" s="20">
        <v>6.3324175937248428E-2</v>
      </c>
      <c r="AN14" s="20">
        <v>3.283036051059797E-2</v>
      </c>
      <c r="AO14" s="20">
        <v>0.15499442601587951</v>
      </c>
      <c r="AP14" s="20">
        <v>0.15345559554963301</v>
      </c>
      <c r="AQ14" s="20">
        <v>2.183953106865566E-2</v>
      </c>
      <c r="AS14" s="20">
        <v>5.14583801493953E-2</v>
      </c>
      <c r="AT14" s="20">
        <v>0.26992043759357409</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32" customHeight="1" x14ac:dyDescent="0.35">
      <c r="B9" s="22" t="s">
        <v>300</v>
      </c>
      <c r="C9" s="20">
        <v>0.25927026311099211</v>
      </c>
      <c r="D9" s="20">
        <v>0.16274570082361309</v>
      </c>
      <c r="E9" s="20">
        <v>0.27142164464354418</v>
      </c>
      <c r="F9" s="20">
        <v>0.23083865350903141</v>
      </c>
      <c r="G9" s="20">
        <v>0.28356432459403003</v>
      </c>
      <c r="H9" s="20">
        <v>0.29696288246766339</v>
      </c>
      <c r="I9" s="20">
        <v>0.29193464881331721</v>
      </c>
      <c r="K9" s="20">
        <v>0.26225268064156809</v>
      </c>
      <c r="L9" s="20">
        <v>0.25741118536131019</v>
      </c>
      <c r="N9" s="20">
        <v>0.23742205167273819</v>
      </c>
      <c r="O9" s="20">
        <v>0.23212096390940731</v>
      </c>
      <c r="P9" s="20">
        <v>0.27452668459924978</v>
      </c>
      <c r="Q9" s="20">
        <v>0.25065451232809433</v>
      </c>
      <c r="R9" s="20">
        <v>0.27301033436382222</v>
      </c>
      <c r="S9" s="20">
        <v>0.27420210683252028</v>
      </c>
      <c r="T9" s="20">
        <v>0.27405055184868371</v>
      </c>
      <c r="U9" s="20">
        <v>0.22334598586016649</v>
      </c>
      <c r="V9" s="20">
        <v>0.22649051577426749</v>
      </c>
      <c r="W9" s="20">
        <v>0.2887694657301591</v>
      </c>
      <c r="X9" s="20">
        <v>0.30163312552594851</v>
      </c>
      <c r="Y9" s="20">
        <v>0.25034973974635122</v>
      </c>
      <c r="AA9" s="20">
        <v>0.3039534079699554</v>
      </c>
      <c r="AB9" s="20">
        <v>0.26367220537632158</v>
      </c>
      <c r="AC9" s="20">
        <v>0.22773575742118421</v>
      </c>
      <c r="AD9" s="20">
        <v>0.23350134771182721</v>
      </c>
      <c r="AF9" s="20">
        <v>0.26469025189082529</v>
      </c>
      <c r="AG9" s="20">
        <v>0.24130492982466359</v>
      </c>
      <c r="AI9" s="20">
        <v>0.26261068686727868</v>
      </c>
      <c r="AJ9" s="20">
        <v>0.2949526313854593</v>
      </c>
      <c r="AK9" s="20">
        <v>0.22427597499185919</v>
      </c>
      <c r="AL9" s="20">
        <v>0.18994086749195749</v>
      </c>
      <c r="AM9" s="20">
        <v>0.26828761881882612</v>
      </c>
      <c r="AN9" s="20">
        <v>0.29831012400028573</v>
      </c>
      <c r="AO9" s="20">
        <v>0.23883848298252969</v>
      </c>
      <c r="AP9" s="20">
        <v>0.26039054743005408</v>
      </c>
      <c r="AQ9" s="20">
        <v>0.23339160788851221</v>
      </c>
      <c r="AS9" s="20">
        <v>0.26543547433282139</v>
      </c>
      <c r="AT9" s="20">
        <v>0.14276506261196861</v>
      </c>
    </row>
    <row r="10" spans="2:48" ht="19" customHeight="1" x14ac:dyDescent="0.35">
      <c r="B10" s="22" t="s">
        <v>301</v>
      </c>
      <c r="C10" s="20">
        <v>0.21017221245583359</v>
      </c>
      <c r="D10" s="20">
        <v>0.23280399946071509</v>
      </c>
      <c r="E10" s="20">
        <v>0.25425363739525109</v>
      </c>
      <c r="F10" s="20">
        <v>0.19122221237690029</v>
      </c>
      <c r="G10" s="20">
        <v>0.2140292873897513</v>
      </c>
      <c r="H10" s="20">
        <v>0.16803135043096529</v>
      </c>
      <c r="I10" s="20">
        <v>0.19989665530561959</v>
      </c>
      <c r="K10" s="20">
        <v>0.24966522833781671</v>
      </c>
      <c r="L10" s="20">
        <v>0.17134869275453751</v>
      </c>
      <c r="N10" s="20">
        <v>0.22015058868914819</v>
      </c>
      <c r="O10" s="20">
        <v>0.19973247902945651</v>
      </c>
      <c r="P10" s="20">
        <v>0.19938047691268521</v>
      </c>
      <c r="Q10" s="20">
        <v>0.24806185762196081</v>
      </c>
      <c r="R10" s="20">
        <v>0.22867520695131921</v>
      </c>
      <c r="S10" s="20">
        <v>0.16489616327158399</v>
      </c>
      <c r="T10" s="20">
        <v>0.19760510822053881</v>
      </c>
      <c r="U10" s="20">
        <v>0.190007001194551</v>
      </c>
      <c r="V10" s="20">
        <v>0.23212497331334631</v>
      </c>
      <c r="W10" s="20">
        <v>0.22780958331915091</v>
      </c>
      <c r="X10" s="20">
        <v>0.1963507565689272</v>
      </c>
      <c r="Y10" s="20">
        <v>0.19313551403689949</v>
      </c>
      <c r="AA10" s="20">
        <v>0.21423662557716619</v>
      </c>
      <c r="AB10" s="20">
        <v>0.21953293706980989</v>
      </c>
      <c r="AC10" s="20">
        <v>0.22218141901006891</v>
      </c>
      <c r="AD10" s="20">
        <v>0.1860270839413781</v>
      </c>
      <c r="AF10" s="20">
        <v>0.20273429728209749</v>
      </c>
      <c r="AG10" s="20">
        <v>0.23449579149287861</v>
      </c>
      <c r="AI10" s="20">
        <v>0.23421573508883989</v>
      </c>
      <c r="AJ10" s="20">
        <v>0.21937561700894989</v>
      </c>
      <c r="AK10" s="20">
        <v>0.27043294983479671</v>
      </c>
      <c r="AL10" s="20">
        <v>0.27762205554518932</v>
      </c>
      <c r="AM10" s="20">
        <v>0.19219106448407139</v>
      </c>
      <c r="AN10" s="20">
        <v>0.24848128088737609</v>
      </c>
      <c r="AO10" s="20">
        <v>0.1351714936198804</v>
      </c>
      <c r="AP10" s="20">
        <v>0.14032121029633249</v>
      </c>
      <c r="AQ10" s="20">
        <v>0.1941036364428341</v>
      </c>
      <c r="AS10" s="20">
        <v>0.21619053545642039</v>
      </c>
      <c r="AT10" s="20">
        <v>9.6442787360289606E-2</v>
      </c>
    </row>
    <row r="11" spans="2:48" ht="32" customHeight="1" x14ac:dyDescent="0.35">
      <c r="B11" s="22" t="s">
        <v>302</v>
      </c>
      <c r="C11" s="20">
        <v>0.32976660838814459</v>
      </c>
      <c r="D11" s="20">
        <v>0.29846137894575758</v>
      </c>
      <c r="E11" s="20">
        <v>0.27801832219323641</v>
      </c>
      <c r="F11" s="20">
        <v>0.34338390577555972</v>
      </c>
      <c r="G11" s="20">
        <v>0.31358343816172929</v>
      </c>
      <c r="H11" s="20">
        <v>0.36802661103725032</v>
      </c>
      <c r="I11" s="20">
        <v>0.36895414481202221</v>
      </c>
      <c r="K11" s="20">
        <v>0.29666536301500113</v>
      </c>
      <c r="L11" s="20">
        <v>0.36048048754843709</v>
      </c>
      <c r="N11" s="20">
        <v>0.38318585489646939</v>
      </c>
      <c r="O11" s="20">
        <v>0.35331856518198002</v>
      </c>
      <c r="P11" s="20">
        <v>0.32059749610621913</v>
      </c>
      <c r="Q11" s="20">
        <v>0.27067721858996913</v>
      </c>
      <c r="R11" s="20">
        <v>0.31774511641131992</v>
      </c>
      <c r="S11" s="20">
        <v>0.33867687966158111</v>
      </c>
      <c r="T11" s="20">
        <v>0.36435225404815053</v>
      </c>
      <c r="U11" s="20">
        <v>0.28237501541012228</v>
      </c>
      <c r="V11" s="20">
        <v>0.30633516780381442</v>
      </c>
      <c r="W11" s="20">
        <v>0.30392712715272258</v>
      </c>
      <c r="X11" s="20">
        <v>0.36268586246237589</v>
      </c>
      <c r="Y11" s="20">
        <v>0.37170103032537799</v>
      </c>
      <c r="AA11" s="20">
        <v>0.32952942137133739</v>
      </c>
      <c r="AB11" s="20">
        <v>0.35969887756675772</v>
      </c>
      <c r="AC11" s="20">
        <v>0.32362644813036212</v>
      </c>
      <c r="AD11" s="20">
        <v>0.3039676005206966</v>
      </c>
      <c r="AF11" s="20">
        <v>0.3429322106648659</v>
      </c>
      <c r="AG11" s="20">
        <v>0.28299903080095012</v>
      </c>
      <c r="AI11" s="20">
        <v>0.34334093442183761</v>
      </c>
      <c r="AJ11" s="20">
        <v>0.29041039045008749</v>
      </c>
      <c r="AK11" s="20">
        <v>0.33874842960269891</v>
      </c>
      <c r="AL11" s="20">
        <v>0.32250534934235742</v>
      </c>
      <c r="AM11" s="20">
        <v>0.36236244757337188</v>
      </c>
      <c r="AN11" s="20">
        <v>0.29800155902754483</v>
      </c>
      <c r="AO11" s="20">
        <v>0.33317874938820402</v>
      </c>
      <c r="AP11" s="20">
        <v>0.34692742365913548</v>
      </c>
      <c r="AQ11" s="20">
        <v>0.32187026339668579</v>
      </c>
      <c r="AS11" s="20">
        <v>0.33083051479204822</v>
      </c>
      <c r="AT11" s="20">
        <v>0.30966176129708289</v>
      </c>
    </row>
    <row r="12" spans="2:48" ht="19" customHeight="1" x14ac:dyDescent="0.35">
      <c r="B12" s="22" t="s">
        <v>303</v>
      </c>
      <c r="C12" s="20">
        <v>0.12792042226662209</v>
      </c>
      <c r="D12" s="20">
        <v>0.19416564885015269</v>
      </c>
      <c r="E12" s="20">
        <v>0.14044963052351911</v>
      </c>
      <c r="F12" s="20">
        <v>0.1438549959721748</v>
      </c>
      <c r="G12" s="20">
        <v>0.1064310713158388</v>
      </c>
      <c r="H12" s="20">
        <v>0.11759364874799751</v>
      </c>
      <c r="I12" s="20">
        <v>8.4989034132728902E-2</v>
      </c>
      <c r="K12" s="20">
        <v>0.13391747863444431</v>
      </c>
      <c r="L12" s="20">
        <v>0.12258429217945151</v>
      </c>
      <c r="N12" s="20">
        <v>0.1114473771612277</v>
      </c>
      <c r="O12" s="20">
        <v>0.12518050485002011</v>
      </c>
      <c r="P12" s="20">
        <v>0.14461621603952229</v>
      </c>
      <c r="Q12" s="20">
        <v>0.16072271495964771</v>
      </c>
      <c r="R12" s="20">
        <v>0.1298781656033933</v>
      </c>
      <c r="S12" s="20">
        <v>0.13424210497133929</v>
      </c>
      <c r="T12" s="20">
        <v>8.7531148662735966E-2</v>
      </c>
      <c r="U12" s="20">
        <v>0.2082170468414315</v>
      </c>
      <c r="V12" s="20">
        <v>0.13919392371954389</v>
      </c>
      <c r="W12" s="20">
        <v>0.1050644000520696</v>
      </c>
      <c r="X12" s="20">
        <v>9.1217749626103489E-2</v>
      </c>
      <c r="Y12" s="20">
        <v>0.11280528409831871</v>
      </c>
      <c r="AA12" s="20">
        <v>0.1129014603174182</v>
      </c>
      <c r="AB12" s="20">
        <v>0.106557851564466</v>
      </c>
      <c r="AC12" s="20">
        <v>0.15413757492224309</v>
      </c>
      <c r="AD12" s="20">
        <v>0.14330135282103981</v>
      </c>
      <c r="AF12" s="20">
        <v>0.1206773415215608</v>
      </c>
      <c r="AG12" s="20">
        <v>0.1566053322750395</v>
      </c>
      <c r="AI12" s="20">
        <v>0.1133600531498169</v>
      </c>
      <c r="AJ12" s="20">
        <v>0.13630961090682131</v>
      </c>
      <c r="AK12" s="20">
        <v>0.10714951131157099</v>
      </c>
      <c r="AL12" s="20">
        <v>0.158701099691824</v>
      </c>
      <c r="AM12" s="20">
        <v>0.1134823052152112</v>
      </c>
      <c r="AN12" s="20">
        <v>0.1040334123806323</v>
      </c>
      <c r="AO12" s="20">
        <v>0.14625769803408509</v>
      </c>
      <c r="AP12" s="20">
        <v>0.1099466881202797</v>
      </c>
      <c r="AQ12" s="20">
        <v>0.16603048141458279</v>
      </c>
      <c r="AS12" s="20">
        <v>0.12524266679411111</v>
      </c>
      <c r="AT12" s="20">
        <v>0.17852249038517171</v>
      </c>
    </row>
    <row r="13" spans="2:48" ht="19" customHeight="1" x14ac:dyDescent="0.35">
      <c r="B13" s="22" t="s">
        <v>304</v>
      </c>
      <c r="C13" s="20">
        <v>2.189746977035412E-2</v>
      </c>
      <c r="D13" s="20">
        <v>6.0785156885845751E-2</v>
      </c>
      <c r="E13" s="20">
        <v>4.226068653778213E-2</v>
      </c>
      <c r="F13" s="20">
        <v>1.6183187192549169E-2</v>
      </c>
      <c r="G13" s="20">
        <v>8.2676930292604409E-3</v>
      </c>
      <c r="H13" s="20">
        <v>1.467782861760485E-2</v>
      </c>
      <c r="I13" s="20">
        <v>0</v>
      </c>
      <c r="K13" s="20">
        <v>2.115745618842077E-2</v>
      </c>
      <c r="L13" s="20">
        <v>2.2708975388761571E-2</v>
      </c>
      <c r="N13" s="20">
        <v>0</v>
      </c>
      <c r="O13" s="20">
        <v>2.864520253165154E-2</v>
      </c>
      <c r="P13" s="20">
        <v>2.445767413136116E-2</v>
      </c>
      <c r="Q13" s="20">
        <v>1.237294462689603E-2</v>
      </c>
      <c r="R13" s="20">
        <v>2.521371699474809E-2</v>
      </c>
      <c r="S13" s="20">
        <v>5.708738606011724E-3</v>
      </c>
      <c r="T13" s="20">
        <v>1.2659439923506009E-2</v>
      </c>
      <c r="U13" s="20">
        <v>3.9032538534217162E-2</v>
      </c>
      <c r="V13" s="20">
        <v>4.6211022090109369E-2</v>
      </c>
      <c r="W13" s="20">
        <v>2.322902161242198E-2</v>
      </c>
      <c r="X13" s="20">
        <v>0</v>
      </c>
      <c r="Y13" s="20">
        <v>2.450635009505088E-2</v>
      </c>
      <c r="AA13" s="20">
        <v>1.052597888020068E-2</v>
      </c>
      <c r="AB13" s="20">
        <v>7.9727317718805858E-3</v>
      </c>
      <c r="AC13" s="20">
        <v>2.820796335829362E-2</v>
      </c>
      <c r="AD13" s="20">
        <v>4.3238927110202982E-2</v>
      </c>
      <c r="AF13" s="20">
        <v>1.7287192363761968E-2</v>
      </c>
      <c r="AG13" s="20">
        <v>4.025241836546354E-2</v>
      </c>
      <c r="AI13" s="20">
        <v>1.3324778233311321E-2</v>
      </c>
      <c r="AJ13" s="20">
        <v>2.333727533239156E-2</v>
      </c>
      <c r="AK13" s="20">
        <v>2.021509975671008E-2</v>
      </c>
      <c r="AL13" s="20">
        <v>2.7459325424873591E-2</v>
      </c>
      <c r="AM13" s="20">
        <v>2.258232599209619E-2</v>
      </c>
      <c r="AN13" s="20">
        <v>0</v>
      </c>
      <c r="AO13" s="20">
        <v>1.829332396171738E-2</v>
      </c>
      <c r="AP13" s="20">
        <v>5.5507356144568051E-3</v>
      </c>
      <c r="AQ13" s="20">
        <v>6.2042625223029287E-2</v>
      </c>
      <c r="AS13" s="20">
        <v>1.8812709760074649E-2</v>
      </c>
      <c r="AT13" s="20">
        <v>8.0190782125407742E-2</v>
      </c>
    </row>
    <row r="14" spans="2:48" ht="32" customHeight="1" x14ac:dyDescent="0.35">
      <c r="B14" s="22" t="s">
        <v>305</v>
      </c>
      <c r="C14" s="20">
        <v>5.0973024008053307E-2</v>
      </c>
      <c r="D14" s="20">
        <v>5.1038115033915629E-2</v>
      </c>
      <c r="E14" s="20">
        <v>1.359607870666712E-2</v>
      </c>
      <c r="F14" s="20">
        <v>7.4517045173784532E-2</v>
      </c>
      <c r="G14" s="20">
        <v>7.4124185509390178E-2</v>
      </c>
      <c r="H14" s="20">
        <v>3.4707678698518797E-2</v>
      </c>
      <c r="I14" s="20">
        <v>5.4225516936312092E-2</v>
      </c>
      <c r="K14" s="20">
        <v>3.6341793182749021E-2</v>
      </c>
      <c r="L14" s="20">
        <v>6.5466366767501991E-2</v>
      </c>
      <c r="N14" s="20">
        <v>4.7794127580416443E-2</v>
      </c>
      <c r="O14" s="20">
        <v>6.1002284497484599E-2</v>
      </c>
      <c r="P14" s="20">
        <v>3.6421452210962123E-2</v>
      </c>
      <c r="Q14" s="20">
        <v>5.751075187343202E-2</v>
      </c>
      <c r="R14" s="20">
        <v>2.5477459675397249E-2</v>
      </c>
      <c r="S14" s="20">
        <v>8.2274006656963647E-2</v>
      </c>
      <c r="T14" s="20">
        <v>6.3801497296385318E-2</v>
      </c>
      <c r="U14" s="20">
        <v>5.7022412159511683E-2</v>
      </c>
      <c r="V14" s="20">
        <v>4.9644397298918327E-2</v>
      </c>
      <c r="W14" s="20">
        <v>5.120040213347582E-2</v>
      </c>
      <c r="X14" s="20">
        <v>4.8112505816644842E-2</v>
      </c>
      <c r="Y14" s="20">
        <v>4.7502081698001353E-2</v>
      </c>
      <c r="AA14" s="20">
        <v>2.88531058839222E-2</v>
      </c>
      <c r="AB14" s="20">
        <v>4.2565396650764122E-2</v>
      </c>
      <c r="AC14" s="20">
        <v>4.4110837157848221E-2</v>
      </c>
      <c r="AD14" s="20">
        <v>8.9963687894855371E-2</v>
      </c>
      <c r="AF14" s="20">
        <v>5.1678706276888572E-2</v>
      </c>
      <c r="AG14" s="20">
        <v>4.4342497241004607E-2</v>
      </c>
      <c r="AI14" s="20">
        <v>3.3147812238915678E-2</v>
      </c>
      <c r="AJ14" s="20">
        <v>3.5614474916290342E-2</v>
      </c>
      <c r="AK14" s="20">
        <v>3.9178034502364352E-2</v>
      </c>
      <c r="AL14" s="20">
        <v>2.3771302503798199E-2</v>
      </c>
      <c r="AM14" s="20">
        <v>4.10942379164232E-2</v>
      </c>
      <c r="AN14" s="20">
        <v>5.1173623704161023E-2</v>
      </c>
      <c r="AO14" s="20">
        <v>0.1282602520135836</v>
      </c>
      <c r="AP14" s="20">
        <v>0.1368633948797412</v>
      </c>
      <c r="AQ14" s="20">
        <v>2.2561385634355689E-2</v>
      </c>
      <c r="AS14" s="20">
        <v>4.348809886452417E-2</v>
      </c>
      <c r="AT14" s="20">
        <v>0.19241711622007929</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32" customHeight="1" x14ac:dyDescent="0.35">
      <c r="B9" s="22" t="s">
        <v>300</v>
      </c>
      <c r="C9" s="20">
        <v>0.15400524776383051</v>
      </c>
      <c r="D9" s="20">
        <v>0.1267123258012143</v>
      </c>
      <c r="E9" s="20">
        <v>0.15733278074153881</v>
      </c>
      <c r="F9" s="20">
        <v>0.15210516355468709</v>
      </c>
      <c r="G9" s="20">
        <v>0.1581137820796556</v>
      </c>
      <c r="H9" s="20">
        <v>0.1646384129238985</v>
      </c>
      <c r="I9" s="20">
        <v>0.160593663481195</v>
      </c>
      <c r="K9" s="20">
        <v>0.1642305962926677</v>
      </c>
      <c r="L9" s="20">
        <v>0.14464644729511231</v>
      </c>
      <c r="N9" s="20">
        <v>0.1572591026778633</v>
      </c>
      <c r="O9" s="20">
        <v>0.17126194056135979</v>
      </c>
      <c r="P9" s="20">
        <v>0.22544815847248281</v>
      </c>
      <c r="Q9" s="20">
        <v>0.12184113718183701</v>
      </c>
      <c r="R9" s="20">
        <v>0.152822019549194</v>
      </c>
      <c r="S9" s="20">
        <v>0.13775244639956119</v>
      </c>
      <c r="T9" s="20">
        <v>0.16412684216047749</v>
      </c>
      <c r="U9" s="20">
        <v>0.15713857345635199</v>
      </c>
      <c r="V9" s="20">
        <v>0.140418805073459</v>
      </c>
      <c r="W9" s="20">
        <v>0.16483834772584771</v>
      </c>
      <c r="X9" s="20">
        <v>0.13329060646376589</v>
      </c>
      <c r="Y9" s="20">
        <v>0.14833490080579809</v>
      </c>
      <c r="AA9" s="20">
        <v>0.18406072757730441</v>
      </c>
      <c r="AB9" s="20">
        <v>0.14132066799299201</v>
      </c>
      <c r="AC9" s="20">
        <v>0.1470242595730912</v>
      </c>
      <c r="AD9" s="20">
        <v>0.1403868623324965</v>
      </c>
      <c r="AF9" s="20">
        <v>0.15091402680380631</v>
      </c>
      <c r="AG9" s="20">
        <v>0.1691571887090573</v>
      </c>
      <c r="AI9" s="20">
        <v>0.1693954478232188</v>
      </c>
      <c r="AJ9" s="20">
        <v>0.1848512420833005</v>
      </c>
      <c r="AK9" s="20">
        <v>0.14006437171773239</v>
      </c>
      <c r="AL9" s="20">
        <v>0.12511448915982629</v>
      </c>
      <c r="AM9" s="20">
        <v>0.14047147663652029</v>
      </c>
      <c r="AN9" s="20">
        <v>0.1743585158220527</v>
      </c>
      <c r="AO9" s="20">
        <v>0.12667014455873571</v>
      </c>
      <c r="AP9" s="20">
        <v>0.1065618475858235</v>
      </c>
      <c r="AQ9" s="20">
        <v>0.19703661724378299</v>
      </c>
      <c r="AS9" s="20">
        <v>0.15918108480214579</v>
      </c>
      <c r="AT9" s="20">
        <v>5.6196444431336499E-2</v>
      </c>
    </row>
    <row r="10" spans="2:48" ht="19" customHeight="1" x14ac:dyDescent="0.35">
      <c r="B10" s="22" t="s">
        <v>301</v>
      </c>
      <c r="C10" s="20">
        <v>0.13797005994158559</v>
      </c>
      <c r="D10" s="20">
        <v>0.201706768279867</v>
      </c>
      <c r="E10" s="20">
        <v>0.1949799295533719</v>
      </c>
      <c r="F10" s="20">
        <v>0.14096155481700309</v>
      </c>
      <c r="G10" s="20">
        <v>0.1207252462424151</v>
      </c>
      <c r="H10" s="20">
        <v>7.8766452991378438E-2</v>
      </c>
      <c r="I10" s="20">
        <v>0.10052062320372949</v>
      </c>
      <c r="K10" s="20">
        <v>0.16109737192832621</v>
      </c>
      <c r="L10" s="20">
        <v>0.1139182016965605</v>
      </c>
      <c r="N10" s="20">
        <v>0.13809640756079111</v>
      </c>
      <c r="O10" s="20">
        <v>9.7812957932540037E-2</v>
      </c>
      <c r="P10" s="20">
        <v>0.1383680139592266</v>
      </c>
      <c r="Q10" s="20">
        <v>0.14179931873087029</v>
      </c>
      <c r="R10" s="20">
        <v>0.1414170036214929</v>
      </c>
      <c r="S10" s="20">
        <v>0.12617582091773499</v>
      </c>
      <c r="T10" s="20">
        <v>0.109813025512094</v>
      </c>
      <c r="U10" s="20">
        <v>0.14153254366661519</v>
      </c>
      <c r="V10" s="20">
        <v>0.200033039348681</v>
      </c>
      <c r="W10" s="20">
        <v>0.14090977592487541</v>
      </c>
      <c r="X10" s="20">
        <v>0.1021450694240352</v>
      </c>
      <c r="Y10" s="20">
        <v>0.1049341463053917</v>
      </c>
      <c r="AA10" s="20">
        <v>0.15880594162795761</v>
      </c>
      <c r="AB10" s="20">
        <v>0.12881195849207799</v>
      </c>
      <c r="AC10" s="20">
        <v>0.15702930734877679</v>
      </c>
      <c r="AD10" s="20">
        <v>0.1083132424543615</v>
      </c>
      <c r="AF10" s="20">
        <v>0.1237795397082979</v>
      </c>
      <c r="AG10" s="20">
        <v>0.19393451830474959</v>
      </c>
      <c r="AI10" s="20">
        <v>0.1695324680181659</v>
      </c>
      <c r="AJ10" s="20">
        <v>0.15063736677423459</v>
      </c>
      <c r="AK10" s="20">
        <v>0.148483825378488</v>
      </c>
      <c r="AL10" s="20">
        <v>0.18562243997494521</v>
      </c>
      <c r="AM10" s="20">
        <v>0.1111610528107756</v>
      </c>
      <c r="AN10" s="20">
        <v>0.16166045699228471</v>
      </c>
      <c r="AO10" s="20">
        <v>0.11102049470731321</v>
      </c>
      <c r="AP10" s="20">
        <v>7.9364000437281215E-2</v>
      </c>
      <c r="AQ10" s="20">
        <v>0.1347292681811261</v>
      </c>
      <c r="AS10" s="20">
        <v>0.1396843953191744</v>
      </c>
      <c r="AT10" s="20">
        <v>0.10557392950871949</v>
      </c>
    </row>
    <row r="11" spans="2:48" ht="32" customHeight="1" x14ac:dyDescent="0.35">
      <c r="B11" s="22" t="s">
        <v>302</v>
      </c>
      <c r="C11" s="20">
        <v>0.23284972159334541</v>
      </c>
      <c r="D11" s="20">
        <v>0.2311685114983813</v>
      </c>
      <c r="E11" s="20">
        <v>0.248390829650662</v>
      </c>
      <c r="F11" s="20">
        <v>0.2456785274261172</v>
      </c>
      <c r="G11" s="20">
        <v>0.20647903389129019</v>
      </c>
      <c r="H11" s="20">
        <v>0.28091653596307409</v>
      </c>
      <c r="I11" s="20">
        <v>0.20009958788993171</v>
      </c>
      <c r="K11" s="20">
        <v>0.2353634079894297</v>
      </c>
      <c r="L11" s="20">
        <v>0.23034617126223189</v>
      </c>
      <c r="N11" s="20">
        <v>0.27505493959137128</v>
      </c>
      <c r="O11" s="20">
        <v>0.25497546508193031</v>
      </c>
      <c r="P11" s="20">
        <v>0.1950297692412804</v>
      </c>
      <c r="Q11" s="20">
        <v>0.32689119173543979</v>
      </c>
      <c r="R11" s="20">
        <v>0.2138997100010436</v>
      </c>
      <c r="S11" s="20">
        <v>0.26820142737974201</v>
      </c>
      <c r="T11" s="20">
        <v>0.2372112358854982</v>
      </c>
      <c r="U11" s="20">
        <v>0.24048211248390811</v>
      </c>
      <c r="V11" s="20">
        <v>0.1873813564130529</v>
      </c>
      <c r="W11" s="20">
        <v>0.1840825187348929</v>
      </c>
      <c r="X11" s="20">
        <v>0.26126771018282841</v>
      </c>
      <c r="Y11" s="20">
        <v>0.25938792797890409</v>
      </c>
      <c r="AA11" s="20">
        <v>0.22168860721218669</v>
      </c>
      <c r="AB11" s="20">
        <v>0.25837888383606378</v>
      </c>
      <c r="AC11" s="20">
        <v>0.20692541526552061</v>
      </c>
      <c r="AD11" s="20">
        <v>0.2402055184989845</v>
      </c>
      <c r="AF11" s="20">
        <v>0.2381209331800844</v>
      </c>
      <c r="AG11" s="20">
        <v>0.20803696075551281</v>
      </c>
      <c r="AI11" s="20">
        <v>0.22217208770061581</v>
      </c>
      <c r="AJ11" s="20">
        <v>0.2064664715637437</v>
      </c>
      <c r="AK11" s="20">
        <v>0.25432116470207039</v>
      </c>
      <c r="AL11" s="20">
        <v>0.25771747425854341</v>
      </c>
      <c r="AM11" s="20">
        <v>0.26028481949615451</v>
      </c>
      <c r="AN11" s="20">
        <v>0.27356399460257569</v>
      </c>
      <c r="AO11" s="20">
        <v>0.2331920273399796</v>
      </c>
      <c r="AP11" s="20">
        <v>0.1864297530324997</v>
      </c>
      <c r="AQ11" s="20">
        <v>0.24582074076215851</v>
      </c>
      <c r="AS11" s="20">
        <v>0.23599272046550421</v>
      </c>
      <c r="AT11" s="20">
        <v>0.17345585809155031</v>
      </c>
    </row>
    <row r="12" spans="2:48" ht="19" customHeight="1" x14ac:dyDescent="0.35">
      <c r="B12" s="22" t="s">
        <v>303</v>
      </c>
      <c r="C12" s="20">
        <v>0.39482271119084011</v>
      </c>
      <c r="D12" s="20">
        <v>0.35688856349398529</v>
      </c>
      <c r="E12" s="20">
        <v>0.31385710171090808</v>
      </c>
      <c r="F12" s="20">
        <v>0.35505762871670832</v>
      </c>
      <c r="G12" s="20">
        <v>0.43487600399410348</v>
      </c>
      <c r="H12" s="20">
        <v>0.41601930111781749</v>
      </c>
      <c r="I12" s="20">
        <v>0.47135583099126549</v>
      </c>
      <c r="K12" s="20">
        <v>0.37159060060645233</v>
      </c>
      <c r="L12" s="20">
        <v>0.41807417041749489</v>
      </c>
      <c r="N12" s="20">
        <v>0.37196249576409163</v>
      </c>
      <c r="O12" s="20">
        <v>0.37365668022388843</v>
      </c>
      <c r="P12" s="20">
        <v>0.38840683107382551</v>
      </c>
      <c r="Q12" s="20">
        <v>0.28800314618133138</v>
      </c>
      <c r="R12" s="20">
        <v>0.40986890858126329</v>
      </c>
      <c r="S12" s="20">
        <v>0.38014734110289028</v>
      </c>
      <c r="T12" s="20">
        <v>0.41425505583541999</v>
      </c>
      <c r="U12" s="20">
        <v>0.37542863323907072</v>
      </c>
      <c r="V12" s="20">
        <v>0.38038835856112868</v>
      </c>
      <c r="W12" s="20">
        <v>0.42491139628536428</v>
      </c>
      <c r="X12" s="20">
        <v>0.43173275430331448</v>
      </c>
      <c r="Y12" s="20">
        <v>0.42068593008471111</v>
      </c>
      <c r="AA12" s="20">
        <v>0.3833392574489603</v>
      </c>
      <c r="AB12" s="20">
        <v>0.40705162828405361</v>
      </c>
      <c r="AC12" s="20">
        <v>0.39986872905649529</v>
      </c>
      <c r="AD12" s="20">
        <v>0.39093165651984252</v>
      </c>
      <c r="AF12" s="20">
        <v>0.40683308185542799</v>
      </c>
      <c r="AG12" s="20">
        <v>0.35164962023159108</v>
      </c>
      <c r="AI12" s="20">
        <v>0.38707621881574511</v>
      </c>
      <c r="AJ12" s="20">
        <v>0.39954155008129749</v>
      </c>
      <c r="AK12" s="20">
        <v>0.3998394862935995</v>
      </c>
      <c r="AL12" s="20">
        <v>0.37274423795202188</v>
      </c>
      <c r="AM12" s="20">
        <v>0.40336481291640419</v>
      </c>
      <c r="AN12" s="20">
        <v>0.33766375082884881</v>
      </c>
      <c r="AO12" s="20">
        <v>0.36514034645387611</v>
      </c>
      <c r="AP12" s="20">
        <v>0.48544308108675432</v>
      </c>
      <c r="AQ12" s="20">
        <v>0.33228456548551788</v>
      </c>
      <c r="AS12" s="20">
        <v>0.39633936217564902</v>
      </c>
      <c r="AT12" s="20">
        <v>0.36616226133527591</v>
      </c>
    </row>
    <row r="13" spans="2:48" ht="19" customHeight="1" x14ac:dyDescent="0.35">
      <c r="B13" s="22" t="s">
        <v>304</v>
      </c>
      <c r="C13" s="20">
        <v>2.3363036307756529E-2</v>
      </c>
      <c r="D13" s="20">
        <v>4.3525829538747937E-2</v>
      </c>
      <c r="E13" s="20">
        <v>3.8922052852575377E-2</v>
      </c>
      <c r="F13" s="20">
        <v>2.137467339251746E-2</v>
      </c>
      <c r="G13" s="20">
        <v>2.6217548168166949E-2</v>
      </c>
      <c r="H13" s="20">
        <v>1.0398857074955491E-2</v>
      </c>
      <c r="I13" s="20">
        <v>5.3107680781079754E-3</v>
      </c>
      <c r="K13" s="20">
        <v>2.0460276069417992E-2</v>
      </c>
      <c r="L13" s="20">
        <v>2.6292256488011929E-2</v>
      </c>
      <c r="N13" s="20">
        <v>1.493351564345911E-2</v>
      </c>
      <c r="O13" s="20">
        <v>2.8357004198808121E-2</v>
      </c>
      <c r="P13" s="20">
        <v>7.7123040061407551E-3</v>
      </c>
      <c r="Q13" s="20">
        <v>2.9353728139198738E-2</v>
      </c>
      <c r="R13" s="20">
        <v>2.975391651626531E-2</v>
      </c>
      <c r="S13" s="20">
        <v>2.5112634329151191E-2</v>
      </c>
      <c r="T13" s="20">
        <v>1.2659439923506009E-2</v>
      </c>
      <c r="U13" s="20">
        <v>4.9174037603200972E-2</v>
      </c>
      <c r="V13" s="20">
        <v>1.5890204717628781E-2</v>
      </c>
      <c r="W13" s="20">
        <v>1.9359288890851999E-2</v>
      </c>
      <c r="X13" s="20">
        <v>2.454841668665219E-2</v>
      </c>
      <c r="Y13" s="20">
        <v>2.5715374274041469E-2</v>
      </c>
      <c r="AA13" s="20">
        <v>1.643224550204252E-2</v>
      </c>
      <c r="AB13" s="20">
        <v>1.636200803204348E-2</v>
      </c>
      <c r="AC13" s="20">
        <v>3.2056878455620767E-2</v>
      </c>
      <c r="AD13" s="20">
        <v>3.062075547013916E-2</v>
      </c>
      <c r="AF13" s="20">
        <v>2.1812591356518259E-2</v>
      </c>
      <c r="AG13" s="20">
        <v>2.780093378727053E-2</v>
      </c>
      <c r="AI13" s="20">
        <v>1.044670621641614E-2</v>
      </c>
      <c r="AJ13" s="20">
        <v>2.2699037709316149E-2</v>
      </c>
      <c r="AK13" s="20">
        <v>0</v>
      </c>
      <c r="AL13" s="20">
        <v>3.9734826702907289E-2</v>
      </c>
      <c r="AM13" s="20">
        <v>3.1783423085457098E-2</v>
      </c>
      <c r="AN13" s="20">
        <v>0</v>
      </c>
      <c r="AO13" s="20">
        <v>3.8376636158446838E-2</v>
      </c>
      <c r="AP13" s="20">
        <v>5.2778483343806533E-3</v>
      </c>
      <c r="AQ13" s="20">
        <v>4.1146058061325361E-2</v>
      </c>
      <c r="AS13" s="20">
        <v>2.097187924354392E-2</v>
      </c>
      <c r="AT13" s="20">
        <v>6.8549198333213449E-2</v>
      </c>
    </row>
    <row r="14" spans="2:48" ht="32" customHeight="1" x14ac:dyDescent="0.35">
      <c r="B14" s="22" t="s">
        <v>305</v>
      </c>
      <c r="C14" s="20">
        <v>5.6989223202641798E-2</v>
      </c>
      <c r="D14" s="20">
        <v>3.9998001387804259E-2</v>
      </c>
      <c r="E14" s="20">
        <v>4.6517305490943607E-2</v>
      </c>
      <c r="F14" s="20">
        <v>8.4822452092966655E-2</v>
      </c>
      <c r="G14" s="20">
        <v>5.358838562436874E-2</v>
      </c>
      <c r="H14" s="20">
        <v>4.9260439928876111E-2</v>
      </c>
      <c r="I14" s="20">
        <v>6.2119526355770317E-2</v>
      </c>
      <c r="K14" s="20">
        <v>4.7257747113706158E-2</v>
      </c>
      <c r="L14" s="20">
        <v>6.6722752840588401E-2</v>
      </c>
      <c r="N14" s="20">
        <v>4.2693538762423523E-2</v>
      </c>
      <c r="O14" s="20">
        <v>7.3935952001473418E-2</v>
      </c>
      <c r="P14" s="20">
        <v>4.503492324704364E-2</v>
      </c>
      <c r="Q14" s="20">
        <v>9.2111478031322885E-2</v>
      </c>
      <c r="R14" s="20">
        <v>5.2238441730740867E-2</v>
      </c>
      <c r="S14" s="20">
        <v>6.2610329870920314E-2</v>
      </c>
      <c r="T14" s="20">
        <v>6.1934400683004279E-2</v>
      </c>
      <c r="U14" s="20">
        <v>3.6244099550853101E-2</v>
      </c>
      <c r="V14" s="20">
        <v>7.5888235886049399E-2</v>
      </c>
      <c r="W14" s="20">
        <v>6.5898672438167646E-2</v>
      </c>
      <c r="X14" s="20">
        <v>4.7015442939403823E-2</v>
      </c>
      <c r="Y14" s="20">
        <v>4.0941720551153298E-2</v>
      </c>
      <c r="AA14" s="20">
        <v>3.5673220631548541E-2</v>
      </c>
      <c r="AB14" s="20">
        <v>4.8074853362769107E-2</v>
      </c>
      <c r="AC14" s="20">
        <v>5.7095410300495412E-2</v>
      </c>
      <c r="AD14" s="20">
        <v>8.9541964724175874E-2</v>
      </c>
      <c r="AF14" s="20">
        <v>5.8539827095865131E-2</v>
      </c>
      <c r="AG14" s="20">
        <v>4.9420778211818603E-2</v>
      </c>
      <c r="AI14" s="20">
        <v>4.1377071425838297E-2</v>
      </c>
      <c r="AJ14" s="20">
        <v>3.5804331788107387E-2</v>
      </c>
      <c r="AK14" s="20">
        <v>5.7291151908109759E-2</v>
      </c>
      <c r="AL14" s="20">
        <v>1.9066531951755891E-2</v>
      </c>
      <c r="AM14" s="20">
        <v>5.2934415054688287E-2</v>
      </c>
      <c r="AN14" s="20">
        <v>5.2753281754238081E-2</v>
      </c>
      <c r="AO14" s="20">
        <v>0.12560035078164869</v>
      </c>
      <c r="AP14" s="20">
        <v>0.13692346952326051</v>
      </c>
      <c r="AQ14" s="20">
        <v>4.8982750266088913E-2</v>
      </c>
      <c r="AS14" s="20">
        <v>4.7830557993982663E-2</v>
      </c>
      <c r="AT14" s="20">
        <v>0.23006230829990429</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32" customHeight="1" x14ac:dyDescent="0.35">
      <c r="B9" s="22" t="s">
        <v>300</v>
      </c>
      <c r="C9" s="20">
        <v>0.19859633707364011</v>
      </c>
      <c r="D9" s="20">
        <v>0.12847428205453959</v>
      </c>
      <c r="E9" s="20">
        <v>0.20516356917217901</v>
      </c>
      <c r="F9" s="20">
        <v>0.1711695038550243</v>
      </c>
      <c r="G9" s="20">
        <v>0.2378854492973454</v>
      </c>
      <c r="H9" s="20">
        <v>0.21840137892490979</v>
      </c>
      <c r="I9" s="20">
        <v>0.21720927054404349</v>
      </c>
      <c r="K9" s="20">
        <v>0.20181089198400309</v>
      </c>
      <c r="L9" s="20">
        <v>0.19626416574696459</v>
      </c>
      <c r="N9" s="20">
        <v>0.20495552355895019</v>
      </c>
      <c r="O9" s="20">
        <v>0.1287650042065687</v>
      </c>
      <c r="P9" s="20">
        <v>0.23879376596907009</v>
      </c>
      <c r="Q9" s="20">
        <v>0.191548242698936</v>
      </c>
      <c r="R9" s="20">
        <v>0.22374728535352509</v>
      </c>
      <c r="S9" s="20">
        <v>0.157244505319349</v>
      </c>
      <c r="T9" s="20">
        <v>0.1740012575690088</v>
      </c>
      <c r="U9" s="20">
        <v>0.19499810709973511</v>
      </c>
      <c r="V9" s="20">
        <v>0.18034589938307929</v>
      </c>
      <c r="W9" s="20">
        <v>0.19712593871998221</v>
      </c>
      <c r="X9" s="20">
        <v>0.2170904630067379</v>
      </c>
      <c r="Y9" s="20">
        <v>0.23920315922449431</v>
      </c>
      <c r="AA9" s="20">
        <v>0.21231494363523001</v>
      </c>
      <c r="AB9" s="20">
        <v>0.2055163176521948</v>
      </c>
      <c r="AC9" s="20">
        <v>0.19139091829529831</v>
      </c>
      <c r="AD9" s="20">
        <v>0.1834539239785439</v>
      </c>
      <c r="AF9" s="20">
        <v>0.20390572706360541</v>
      </c>
      <c r="AG9" s="20">
        <v>0.17733837848048059</v>
      </c>
      <c r="AI9" s="20">
        <v>0.24092433492326309</v>
      </c>
      <c r="AJ9" s="20">
        <v>0.21140158624209759</v>
      </c>
      <c r="AK9" s="20">
        <v>0.1135457817438352</v>
      </c>
      <c r="AL9" s="20">
        <v>0.15802480127489421</v>
      </c>
      <c r="AM9" s="20">
        <v>0.20806022407591879</v>
      </c>
      <c r="AN9" s="20">
        <v>0.20326057408791171</v>
      </c>
      <c r="AO9" s="20">
        <v>0.23032527291972871</v>
      </c>
      <c r="AP9" s="20">
        <v>0.1680069112792448</v>
      </c>
      <c r="AQ9" s="20">
        <v>0.17281470972037849</v>
      </c>
      <c r="AS9" s="20">
        <v>0.20432602461359711</v>
      </c>
      <c r="AT9" s="20">
        <v>9.0321312646921448E-2</v>
      </c>
    </row>
    <row r="10" spans="2:48" ht="19" customHeight="1" x14ac:dyDescent="0.35">
      <c r="B10" s="22" t="s">
        <v>301</v>
      </c>
      <c r="C10" s="20">
        <v>0.14217932568497629</v>
      </c>
      <c r="D10" s="20">
        <v>0.18531036822139149</v>
      </c>
      <c r="E10" s="20">
        <v>0.19690236948929149</v>
      </c>
      <c r="F10" s="20">
        <v>0.1474530718927537</v>
      </c>
      <c r="G10" s="20">
        <v>0.14058145235653319</v>
      </c>
      <c r="H10" s="20">
        <v>8.8602580358874722E-2</v>
      </c>
      <c r="I10" s="20">
        <v>0.10201877062546021</v>
      </c>
      <c r="K10" s="20">
        <v>0.1599504824893718</v>
      </c>
      <c r="L10" s="20">
        <v>0.1233744528059732</v>
      </c>
      <c r="N10" s="20">
        <v>0.14261960620780681</v>
      </c>
      <c r="O10" s="20">
        <v>9.5869072000012504E-2</v>
      </c>
      <c r="P10" s="20">
        <v>0.1010804152438441</v>
      </c>
      <c r="Q10" s="20">
        <v>9.7470386909437545E-2</v>
      </c>
      <c r="R10" s="20">
        <v>0.15134669115209259</v>
      </c>
      <c r="S10" s="20">
        <v>8.9677410736307653E-2</v>
      </c>
      <c r="T10" s="20">
        <v>0.1160558660197421</v>
      </c>
      <c r="U10" s="20">
        <v>0.15447586323647791</v>
      </c>
      <c r="V10" s="20">
        <v>0.189997447660813</v>
      </c>
      <c r="W10" s="20">
        <v>0.15888771618286679</v>
      </c>
      <c r="X10" s="20">
        <v>0.14282468834152309</v>
      </c>
      <c r="Y10" s="20">
        <v>0.14435196631077121</v>
      </c>
      <c r="AA10" s="20">
        <v>0.15540595721215739</v>
      </c>
      <c r="AB10" s="20">
        <v>0.12835905049293461</v>
      </c>
      <c r="AC10" s="20">
        <v>0.14681925205884899</v>
      </c>
      <c r="AD10" s="20">
        <v>0.1383951356486646</v>
      </c>
      <c r="AF10" s="20">
        <v>0.13195488744158759</v>
      </c>
      <c r="AG10" s="20">
        <v>0.17606008847074511</v>
      </c>
      <c r="AI10" s="20">
        <v>0.1617639155714623</v>
      </c>
      <c r="AJ10" s="20">
        <v>0.1514549071361273</v>
      </c>
      <c r="AK10" s="20">
        <v>0.167505689148501</v>
      </c>
      <c r="AL10" s="20">
        <v>0.18892290680926069</v>
      </c>
      <c r="AM10" s="20">
        <v>0.12947085515986201</v>
      </c>
      <c r="AN10" s="20">
        <v>0.17518695006998711</v>
      </c>
      <c r="AO10" s="20">
        <v>8.6739533010598807E-2</v>
      </c>
      <c r="AP10" s="20">
        <v>7.6723263363200692E-2</v>
      </c>
      <c r="AQ10" s="20">
        <v>0.15549375336715471</v>
      </c>
      <c r="AS10" s="20">
        <v>0.14291346949148309</v>
      </c>
      <c r="AT10" s="20">
        <v>0.12830606679818371</v>
      </c>
    </row>
    <row r="11" spans="2:48" ht="32" customHeight="1" x14ac:dyDescent="0.35">
      <c r="B11" s="22" t="s">
        <v>302</v>
      </c>
      <c r="C11" s="20">
        <v>0.23300596423518979</v>
      </c>
      <c r="D11" s="20">
        <v>0.25369278069831708</v>
      </c>
      <c r="E11" s="20">
        <v>0.21621621420998949</v>
      </c>
      <c r="F11" s="20">
        <v>0.26738243175747411</v>
      </c>
      <c r="G11" s="20">
        <v>0.1972419886681141</v>
      </c>
      <c r="H11" s="20">
        <v>0.26655981509671361</v>
      </c>
      <c r="I11" s="20">
        <v>0.21136187850452201</v>
      </c>
      <c r="K11" s="20">
        <v>0.2390889005677356</v>
      </c>
      <c r="L11" s="20">
        <v>0.2270179399470271</v>
      </c>
      <c r="N11" s="20">
        <v>0.23527610717867439</v>
      </c>
      <c r="O11" s="20">
        <v>0.36928067114029339</v>
      </c>
      <c r="P11" s="20">
        <v>0.22788754252330171</v>
      </c>
      <c r="Q11" s="20">
        <v>0.25768205661512972</v>
      </c>
      <c r="R11" s="20">
        <v>0.2141155359955037</v>
      </c>
      <c r="S11" s="20">
        <v>0.23925909986116131</v>
      </c>
      <c r="T11" s="20">
        <v>0.31986179491763977</v>
      </c>
      <c r="U11" s="20">
        <v>0.21854423820383001</v>
      </c>
      <c r="V11" s="20">
        <v>0.24316478684983919</v>
      </c>
      <c r="W11" s="20">
        <v>0.1758087351595583</v>
      </c>
      <c r="X11" s="20">
        <v>0.27293515412433289</v>
      </c>
      <c r="Y11" s="20">
        <v>0.17326671767139809</v>
      </c>
      <c r="AA11" s="20">
        <v>0.2342501809759</v>
      </c>
      <c r="AB11" s="20">
        <v>0.25102913152445661</v>
      </c>
      <c r="AC11" s="20">
        <v>0.21268296948435</v>
      </c>
      <c r="AD11" s="20">
        <v>0.2299415781584197</v>
      </c>
      <c r="AF11" s="20">
        <v>0.22826171884945251</v>
      </c>
      <c r="AG11" s="20">
        <v>0.25413031880280917</v>
      </c>
      <c r="AI11" s="20">
        <v>0.25272790014850921</v>
      </c>
      <c r="AJ11" s="20">
        <v>0.2533597616896695</v>
      </c>
      <c r="AK11" s="20">
        <v>0.23968934314857379</v>
      </c>
      <c r="AL11" s="20">
        <v>0.21140797553504209</v>
      </c>
      <c r="AM11" s="20">
        <v>0.20840692948328801</v>
      </c>
      <c r="AN11" s="20">
        <v>0.26853440493616559</v>
      </c>
      <c r="AO11" s="20">
        <v>0.1879655850616595</v>
      </c>
      <c r="AP11" s="20">
        <v>0.1985251314026926</v>
      </c>
      <c r="AQ11" s="20">
        <v>0.30836695428779748</v>
      </c>
      <c r="AS11" s="20">
        <v>0.23876612930161589</v>
      </c>
      <c r="AT11" s="20">
        <v>0.1241550000386511</v>
      </c>
    </row>
    <row r="12" spans="2:48" ht="19" customHeight="1" x14ac:dyDescent="0.35">
      <c r="B12" s="22" t="s">
        <v>303</v>
      </c>
      <c r="C12" s="20">
        <v>0.2303215168544909</v>
      </c>
      <c r="D12" s="20">
        <v>0.28422536145802091</v>
      </c>
      <c r="E12" s="20">
        <v>0.2335026497044817</v>
      </c>
      <c r="F12" s="20">
        <v>0.22144522007730019</v>
      </c>
      <c r="G12" s="20">
        <v>0.20296111960545421</v>
      </c>
      <c r="H12" s="20">
        <v>0.25158597686886991</v>
      </c>
      <c r="I12" s="20">
        <v>0.2069299974730304</v>
      </c>
      <c r="K12" s="20">
        <v>0.2236915173999737</v>
      </c>
      <c r="L12" s="20">
        <v>0.23669411712271141</v>
      </c>
      <c r="N12" s="20">
        <v>0.24208396223647941</v>
      </c>
      <c r="O12" s="20">
        <v>0.21420398725849429</v>
      </c>
      <c r="P12" s="20">
        <v>0.21601935754161369</v>
      </c>
      <c r="Q12" s="20">
        <v>0.2147211951658439</v>
      </c>
      <c r="R12" s="20">
        <v>0.24752452921129731</v>
      </c>
      <c r="S12" s="20">
        <v>0.2156303537771358</v>
      </c>
      <c r="T12" s="20">
        <v>0.21050781126651799</v>
      </c>
      <c r="U12" s="20">
        <v>0.2508588009950079</v>
      </c>
      <c r="V12" s="20">
        <v>0.234538495673905</v>
      </c>
      <c r="W12" s="20">
        <v>0.24900573222562769</v>
      </c>
      <c r="X12" s="20">
        <v>0.16009845840022491</v>
      </c>
      <c r="Y12" s="20">
        <v>0.25446997561397938</v>
      </c>
      <c r="AA12" s="20">
        <v>0.22952158793305261</v>
      </c>
      <c r="AB12" s="20">
        <v>0.22763103411801541</v>
      </c>
      <c r="AC12" s="20">
        <v>0.2416628866207205</v>
      </c>
      <c r="AD12" s="20">
        <v>0.2228727292797596</v>
      </c>
      <c r="AF12" s="20">
        <v>0.22629176850987701</v>
      </c>
      <c r="AG12" s="20">
        <v>0.25067730437295138</v>
      </c>
      <c r="AI12" s="20">
        <v>0.175588302786161</v>
      </c>
      <c r="AJ12" s="20">
        <v>0.22652144281138351</v>
      </c>
      <c r="AK12" s="20">
        <v>0.26008188389277198</v>
      </c>
      <c r="AL12" s="20">
        <v>0.26625960174374608</v>
      </c>
      <c r="AM12" s="20">
        <v>0.24768164687426741</v>
      </c>
      <c r="AN12" s="20">
        <v>0.21233076621878061</v>
      </c>
      <c r="AO12" s="20">
        <v>0.23541307490761859</v>
      </c>
      <c r="AP12" s="20">
        <v>0.22766956676278061</v>
      </c>
      <c r="AQ12" s="20">
        <v>0.2275949755943959</v>
      </c>
      <c r="AS12" s="20">
        <v>0.2287436818553763</v>
      </c>
      <c r="AT12" s="20">
        <v>0.2601381729773744</v>
      </c>
    </row>
    <row r="13" spans="2:48" ht="19" customHeight="1" x14ac:dyDescent="0.35">
      <c r="B13" s="22" t="s">
        <v>304</v>
      </c>
      <c r="C13" s="20">
        <v>2.2983258034873291E-2</v>
      </c>
      <c r="D13" s="20">
        <v>4.7073355131013607E-2</v>
      </c>
      <c r="E13" s="20">
        <v>4.2372295543579443E-2</v>
      </c>
      <c r="F13" s="20">
        <v>2.3607783137859158E-2</v>
      </c>
      <c r="G13" s="20">
        <v>1.264106786309215E-2</v>
      </c>
      <c r="H13" s="20">
        <v>3.5839051662028619E-3</v>
      </c>
      <c r="I13" s="20">
        <v>1.2090650353792261E-2</v>
      </c>
      <c r="K13" s="20">
        <v>2.760600392521349E-2</v>
      </c>
      <c r="L13" s="20">
        <v>1.8562835674769469E-2</v>
      </c>
      <c r="N13" s="20">
        <v>1.0223840904023059E-2</v>
      </c>
      <c r="O13" s="20">
        <v>5.8388734766201787E-2</v>
      </c>
      <c r="P13" s="20">
        <v>1.635544695481974E-2</v>
      </c>
      <c r="Q13" s="20">
        <v>3.1403998230525913E-2</v>
      </c>
      <c r="R13" s="20">
        <v>2.7923547747238861E-2</v>
      </c>
      <c r="S13" s="20">
        <v>3.284749071938204E-2</v>
      </c>
      <c r="T13" s="20">
        <v>1.8966707674675891E-2</v>
      </c>
      <c r="U13" s="20">
        <v>1.527813898447242E-2</v>
      </c>
      <c r="V13" s="20">
        <v>2.2731830508004841E-2</v>
      </c>
      <c r="W13" s="20">
        <v>2.24150069293108E-2</v>
      </c>
      <c r="X13" s="20">
        <v>1.216275971327728E-2</v>
      </c>
      <c r="Y13" s="20">
        <v>3.075354512137574E-2</v>
      </c>
      <c r="AA13" s="20">
        <v>2.5922605586947159E-2</v>
      </c>
      <c r="AB13" s="20">
        <v>1.6373388744088599E-2</v>
      </c>
      <c r="AC13" s="20">
        <v>1.572964500389953E-2</v>
      </c>
      <c r="AD13" s="20">
        <v>3.3228116301685283E-2</v>
      </c>
      <c r="AF13" s="20">
        <v>2.185714828759568E-2</v>
      </c>
      <c r="AG13" s="20">
        <v>2.7826730877716921E-2</v>
      </c>
      <c r="AI13" s="20">
        <v>1.9925333042960049E-2</v>
      </c>
      <c r="AJ13" s="20">
        <v>1.1053500149032129E-2</v>
      </c>
      <c r="AK13" s="20">
        <v>2.0580828406934319E-2</v>
      </c>
      <c r="AL13" s="20">
        <v>1.8530568920182761E-2</v>
      </c>
      <c r="AM13" s="20">
        <v>3.2563880908340788E-2</v>
      </c>
      <c r="AN13" s="20">
        <v>1.6842152655870361E-2</v>
      </c>
      <c r="AO13" s="20">
        <v>4.4045395901711179E-2</v>
      </c>
      <c r="AP13" s="20">
        <v>2.595034838492663E-2</v>
      </c>
      <c r="AQ13" s="20">
        <v>2.2916307944652509E-2</v>
      </c>
      <c r="AS13" s="20">
        <v>1.9621564261315939E-2</v>
      </c>
      <c r="AT13" s="20">
        <v>8.6509841798601689E-2</v>
      </c>
    </row>
    <row r="14" spans="2:48" ht="32" customHeight="1" x14ac:dyDescent="0.35">
      <c r="B14" s="22" t="s">
        <v>305</v>
      </c>
      <c r="C14" s="20">
        <v>0.1729135981168296</v>
      </c>
      <c r="D14" s="20">
        <v>0.1012238524367174</v>
      </c>
      <c r="E14" s="20">
        <v>0.1058429018804789</v>
      </c>
      <c r="F14" s="20">
        <v>0.16894198927958839</v>
      </c>
      <c r="G14" s="20">
        <v>0.208688922209461</v>
      </c>
      <c r="H14" s="20">
        <v>0.17126634358442941</v>
      </c>
      <c r="I14" s="20">
        <v>0.25038943249915169</v>
      </c>
      <c r="K14" s="20">
        <v>0.14785220363370241</v>
      </c>
      <c r="L14" s="20">
        <v>0.1980864887025541</v>
      </c>
      <c r="N14" s="20">
        <v>0.164840959914066</v>
      </c>
      <c r="O14" s="20">
        <v>0.1334925306284292</v>
      </c>
      <c r="P14" s="20">
        <v>0.19986347176735009</v>
      </c>
      <c r="Q14" s="20">
        <v>0.207174120380127</v>
      </c>
      <c r="R14" s="20">
        <v>0.13534241054034241</v>
      </c>
      <c r="S14" s="20">
        <v>0.26534113958666428</v>
      </c>
      <c r="T14" s="20">
        <v>0.16060656255241551</v>
      </c>
      <c r="U14" s="20">
        <v>0.1658448514804767</v>
      </c>
      <c r="V14" s="20">
        <v>0.1292215399243585</v>
      </c>
      <c r="W14" s="20">
        <v>0.19675687078265411</v>
      </c>
      <c r="X14" s="20">
        <v>0.19488847641390389</v>
      </c>
      <c r="Y14" s="20">
        <v>0.15795463605798099</v>
      </c>
      <c r="AA14" s="20">
        <v>0.1425847246567129</v>
      </c>
      <c r="AB14" s="20">
        <v>0.17109107746831001</v>
      </c>
      <c r="AC14" s="20">
        <v>0.19171432853688269</v>
      </c>
      <c r="AD14" s="20">
        <v>0.192108516632927</v>
      </c>
      <c r="AF14" s="20">
        <v>0.18772874984788179</v>
      </c>
      <c r="AG14" s="20">
        <v>0.11396717899529669</v>
      </c>
      <c r="AI14" s="20">
        <v>0.14907021352764441</v>
      </c>
      <c r="AJ14" s="20">
        <v>0.14620880197168989</v>
      </c>
      <c r="AK14" s="20">
        <v>0.19859647365938379</v>
      </c>
      <c r="AL14" s="20">
        <v>0.156854145716874</v>
      </c>
      <c r="AM14" s="20">
        <v>0.173816463498323</v>
      </c>
      <c r="AN14" s="20">
        <v>0.1238451520312845</v>
      </c>
      <c r="AO14" s="20">
        <v>0.21551113819868331</v>
      </c>
      <c r="AP14" s="20">
        <v>0.3031247788071546</v>
      </c>
      <c r="AQ14" s="20">
        <v>0.11281329908562079</v>
      </c>
      <c r="AS14" s="20">
        <v>0.1656291304766116</v>
      </c>
      <c r="AT14" s="20">
        <v>0.31056960574026748</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32" customHeight="1" x14ac:dyDescent="0.35">
      <c r="B9" s="22" t="s">
        <v>300</v>
      </c>
      <c r="C9" s="20">
        <v>0.2453157884972377</v>
      </c>
      <c r="D9" s="20">
        <v>0.1842140226620205</v>
      </c>
      <c r="E9" s="20">
        <v>0.30149532798847972</v>
      </c>
      <c r="F9" s="20">
        <v>0.25946371612791391</v>
      </c>
      <c r="G9" s="20">
        <v>0.2321533272533845</v>
      </c>
      <c r="H9" s="20">
        <v>0.27364251348993868</v>
      </c>
      <c r="I9" s="20">
        <v>0.220721788945754</v>
      </c>
      <c r="K9" s="20">
        <v>0.25314041022454831</v>
      </c>
      <c r="L9" s="20">
        <v>0.2377569930648247</v>
      </c>
      <c r="N9" s="20">
        <v>0.27121765943427051</v>
      </c>
      <c r="O9" s="20">
        <v>0.30320944838915043</v>
      </c>
      <c r="P9" s="20">
        <v>0.2400970978807829</v>
      </c>
      <c r="Q9" s="20">
        <v>0.25234915984780082</v>
      </c>
      <c r="R9" s="20">
        <v>0.23928890241605541</v>
      </c>
      <c r="S9" s="20">
        <v>0.23645598792453329</v>
      </c>
      <c r="T9" s="20">
        <v>0.29887163316683679</v>
      </c>
      <c r="U9" s="20">
        <v>0.1751820039044219</v>
      </c>
      <c r="V9" s="20">
        <v>0.26055864877650842</v>
      </c>
      <c r="W9" s="20">
        <v>0.21851908291075919</v>
      </c>
      <c r="X9" s="20">
        <v>0.225326499094926</v>
      </c>
      <c r="Y9" s="20">
        <v>0.27646593238349348</v>
      </c>
      <c r="AA9" s="20">
        <v>0.27617205138313922</v>
      </c>
      <c r="AB9" s="20">
        <v>0.2439162513366003</v>
      </c>
      <c r="AC9" s="20">
        <v>0.24682297928639671</v>
      </c>
      <c r="AD9" s="20">
        <v>0.2121519630554618</v>
      </c>
      <c r="AF9" s="20">
        <v>0.24166644949245869</v>
      </c>
      <c r="AG9" s="20">
        <v>0.25985701724530291</v>
      </c>
      <c r="AI9" s="20">
        <v>0.26757699512290672</v>
      </c>
      <c r="AJ9" s="20">
        <v>0.30261303630949082</v>
      </c>
      <c r="AK9" s="20">
        <v>0.17868415002406279</v>
      </c>
      <c r="AL9" s="20">
        <v>0.23750693489885341</v>
      </c>
      <c r="AM9" s="20">
        <v>0.22478081817766829</v>
      </c>
      <c r="AN9" s="20">
        <v>0.21488473241673339</v>
      </c>
      <c r="AO9" s="20">
        <v>0.25489124891181869</v>
      </c>
      <c r="AP9" s="20">
        <v>0.18789615399230691</v>
      </c>
      <c r="AQ9" s="20">
        <v>0.2140296320681663</v>
      </c>
      <c r="AS9" s="20">
        <v>0.25353431521228542</v>
      </c>
      <c r="AT9" s="20">
        <v>9.0008684118888252E-2</v>
      </c>
    </row>
    <row r="10" spans="2:48" ht="19" customHeight="1" x14ac:dyDescent="0.35">
      <c r="B10" s="22" t="s">
        <v>301</v>
      </c>
      <c r="C10" s="20">
        <v>0.18836542398624051</v>
      </c>
      <c r="D10" s="20">
        <v>0.30835393987527521</v>
      </c>
      <c r="E10" s="20">
        <v>0.25508187023164919</v>
      </c>
      <c r="F10" s="20">
        <v>0.18895871766760361</v>
      </c>
      <c r="G10" s="20">
        <v>0.15384658151845049</v>
      </c>
      <c r="H10" s="20">
        <v>0.1097030023755876</v>
      </c>
      <c r="I10" s="20">
        <v>0.13453619130240779</v>
      </c>
      <c r="K10" s="20">
        <v>0.20281065737745271</v>
      </c>
      <c r="L10" s="20">
        <v>0.1739106422744269</v>
      </c>
      <c r="N10" s="20">
        <v>0.1501709697859186</v>
      </c>
      <c r="O10" s="20">
        <v>9.5893161655519629E-2</v>
      </c>
      <c r="P10" s="20">
        <v>0.1239120639177532</v>
      </c>
      <c r="Q10" s="20">
        <v>0.25355513086276837</v>
      </c>
      <c r="R10" s="20">
        <v>0.18969943338074061</v>
      </c>
      <c r="S10" s="20">
        <v>0.1487634733971504</v>
      </c>
      <c r="T10" s="20">
        <v>0.17669009955366399</v>
      </c>
      <c r="U10" s="20">
        <v>0.24209285822157989</v>
      </c>
      <c r="V10" s="20">
        <v>0.24049799767563451</v>
      </c>
      <c r="W10" s="20">
        <v>0.18354228973525669</v>
      </c>
      <c r="X10" s="20">
        <v>0.16424833471837461</v>
      </c>
      <c r="Y10" s="20">
        <v>0.20052068914641669</v>
      </c>
      <c r="AA10" s="20">
        <v>0.20992081859776821</v>
      </c>
      <c r="AB10" s="20">
        <v>0.17349460890292051</v>
      </c>
      <c r="AC10" s="20">
        <v>0.18162003198139251</v>
      </c>
      <c r="AD10" s="20">
        <v>0.1861359889914368</v>
      </c>
      <c r="AF10" s="20">
        <v>0.17285472266087229</v>
      </c>
      <c r="AG10" s="20">
        <v>0.2436762417209774</v>
      </c>
      <c r="AI10" s="20">
        <v>0.21316436798249211</v>
      </c>
      <c r="AJ10" s="20">
        <v>0.18761677988609179</v>
      </c>
      <c r="AK10" s="20">
        <v>0.25571662028377878</v>
      </c>
      <c r="AL10" s="20">
        <v>0.23347726254567289</v>
      </c>
      <c r="AM10" s="20">
        <v>0.17620501289302551</v>
      </c>
      <c r="AN10" s="20">
        <v>0.1682889871083609</v>
      </c>
      <c r="AO10" s="20">
        <v>0.1606004665136814</v>
      </c>
      <c r="AP10" s="20">
        <v>0.1185699313778714</v>
      </c>
      <c r="AQ10" s="20">
        <v>0.18076121062232561</v>
      </c>
      <c r="AS10" s="20">
        <v>0.19090407011977309</v>
      </c>
      <c r="AT10" s="20">
        <v>0.14039213221384231</v>
      </c>
    </row>
    <row r="11" spans="2:48" ht="32" customHeight="1" x14ac:dyDescent="0.35">
      <c r="B11" s="22" t="s">
        <v>302</v>
      </c>
      <c r="C11" s="20">
        <v>0.19980529633514729</v>
      </c>
      <c r="D11" s="20">
        <v>0.19423470359456399</v>
      </c>
      <c r="E11" s="20">
        <v>0.1912514101896142</v>
      </c>
      <c r="F11" s="20">
        <v>0.20919763210301059</v>
      </c>
      <c r="G11" s="20">
        <v>0.19786520103693769</v>
      </c>
      <c r="H11" s="20">
        <v>0.2368586875263643</v>
      </c>
      <c r="I11" s="20">
        <v>0.17955091654533531</v>
      </c>
      <c r="K11" s="20">
        <v>0.2227515280397632</v>
      </c>
      <c r="L11" s="20">
        <v>0.17821151241702979</v>
      </c>
      <c r="N11" s="20">
        <v>0.2015645409391208</v>
      </c>
      <c r="O11" s="20">
        <v>0.27761796916487608</v>
      </c>
      <c r="P11" s="20">
        <v>0.26503260551640778</v>
      </c>
      <c r="Q11" s="20">
        <v>0.16592106242259591</v>
      </c>
      <c r="R11" s="20">
        <v>0.21526324517853529</v>
      </c>
      <c r="S11" s="20">
        <v>0.22080428402136759</v>
      </c>
      <c r="T11" s="20">
        <v>0.17162346377045051</v>
      </c>
      <c r="U11" s="20">
        <v>0.1887198710945622</v>
      </c>
      <c r="V11" s="20">
        <v>0.1613401837430499</v>
      </c>
      <c r="W11" s="20">
        <v>0.20489915220507471</v>
      </c>
      <c r="X11" s="20">
        <v>0.2041836999191329</v>
      </c>
      <c r="Y11" s="20">
        <v>0.19500267427971349</v>
      </c>
      <c r="AA11" s="20">
        <v>0.19928451152198731</v>
      </c>
      <c r="AB11" s="20">
        <v>0.2143223151382023</v>
      </c>
      <c r="AC11" s="20">
        <v>0.19428757888010689</v>
      </c>
      <c r="AD11" s="20">
        <v>0.18903213612003131</v>
      </c>
      <c r="AF11" s="20">
        <v>0.19806318402772949</v>
      </c>
      <c r="AG11" s="20">
        <v>0.2106520478020085</v>
      </c>
      <c r="AI11" s="20">
        <v>0.18926484274633529</v>
      </c>
      <c r="AJ11" s="20">
        <v>0.1945947637991125</v>
      </c>
      <c r="AK11" s="20">
        <v>0.1611707124443664</v>
      </c>
      <c r="AL11" s="20">
        <v>0.234102080414546</v>
      </c>
      <c r="AM11" s="20">
        <v>0.22219363177877571</v>
      </c>
      <c r="AN11" s="20">
        <v>0.21313504324984761</v>
      </c>
      <c r="AO11" s="20">
        <v>0.16915007626264261</v>
      </c>
      <c r="AP11" s="20">
        <v>0.15701355642814679</v>
      </c>
      <c r="AQ11" s="20">
        <v>0.24316507692657119</v>
      </c>
      <c r="AS11" s="20">
        <v>0.199735330950357</v>
      </c>
      <c r="AT11" s="20">
        <v>0.20112744587547929</v>
      </c>
    </row>
    <row r="12" spans="2:48" ht="19" customHeight="1" x14ac:dyDescent="0.35">
      <c r="B12" s="22" t="s">
        <v>303</v>
      </c>
      <c r="C12" s="20">
        <v>0.23178996789182321</v>
      </c>
      <c r="D12" s="20">
        <v>0.18610766977504231</v>
      </c>
      <c r="E12" s="20">
        <v>0.1776434193600411</v>
      </c>
      <c r="F12" s="20">
        <v>0.179313753317944</v>
      </c>
      <c r="G12" s="20">
        <v>0.24547395475429201</v>
      </c>
      <c r="H12" s="20">
        <v>0.27873908519199547</v>
      </c>
      <c r="I12" s="20">
        <v>0.30619046350334372</v>
      </c>
      <c r="K12" s="20">
        <v>0.21140750030768679</v>
      </c>
      <c r="L12" s="20">
        <v>0.25060195394489082</v>
      </c>
      <c r="N12" s="20">
        <v>0.24110902843558291</v>
      </c>
      <c r="O12" s="20">
        <v>0.14421759231325451</v>
      </c>
      <c r="P12" s="20">
        <v>0.27581998155241388</v>
      </c>
      <c r="Q12" s="20">
        <v>0.22630890166919501</v>
      </c>
      <c r="R12" s="20">
        <v>0.25216449180269163</v>
      </c>
      <c r="S12" s="20">
        <v>0.24710213864619901</v>
      </c>
      <c r="T12" s="20">
        <v>0.2003735743437387</v>
      </c>
      <c r="U12" s="20">
        <v>0.27007835183460299</v>
      </c>
      <c r="V12" s="20">
        <v>0.18983620512189769</v>
      </c>
      <c r="W12" s="20">
        <v>0.24901586784392091</v>
      </c>
      <c r="X12" s="20">
        <v>0.23810369956617611</v>
      </c>
      <c r="Y12" s="20">
        <v>0.2117955450886144</v>
      </c>
      <c r="AA12" s="20">
        <v>0.20834765488841461</v>
      </c>
      <c r="AB12" s="20">
        <v>0.2384073129901895</v>
      </c>
      <c r="AC12" s="20">
        <v>0.25616797712898831</v>
      </c>
      <c r="AD12" s="20">
        <v>0.22932077670874951</v>
      </c>
      <c r="AF12" s="20">
        <v>0.24141365813081991</v>
      </c>
      <c r="AG12" s="20">
        <v>0.1991413198635068</v>
      </c>
      <c r="AI12" s="20">
        <v>0.23706898888921221</v>
      </c>
      <c r="AJ12" s="20">
        <v>0.194362679372997</v>
      </c>
      <c r="AK12" s="20">
        <v>0.27423165566423452</v>
      </c>
      <c r="AL12" s="20">
        <v>0.20575548282552189</v>
      </c>
      <c r="AM12" s="20">
        <v>0.26693815627620682</v>
      </c>
      <c r="AN12" s="20">
        <v>0.23361161919183829</v>
      </c>
      <c r="AO12" s="20">
        <v>0.199629898051425</v>
      </c>
      <c r="AP12" s="20">
        <v>0.25344874977385412</v>
      </c>
      <c r="AQ12" s="20">
        <v>0.24216976815133179</v>
      </c>
      <c r="AS12" s="20">
        <v>0.23327997187373539</v>
      </c>
      <c r="AT12" s="20">
        <v>0.20363307165404601</v>
      </c>
    </row>
    <row r="13" spans="2:48" ht="19" customHeight="1" x14ac:dyDescent="0.35">
      <c r="B13" s="22" t="s">
        <v>304</v>
      </c>
      <c r="C13" s="20">
        <v>2.9319725030698379E-2</v>
      </c>
      <c r="D13" s="20">
        <v>5.7759436708942742E-2</v>
      </c>
      <c r="E13" s="20">
        <v>2.9975096729148679E-2</v>
      </c>
      <c r="F13" s="20">
        <v>3.2626027573564018E-2</v>
      </c>
      <c r="G13" s="20">
        <v>4.4563882976867503E-2</v>
      </c>
      <c r="H13" s="20">
        <v>1.435469993947578E-2</v>
      </c>
      <c r="I13" s="20">
        <v>4.8249456718571703E-3</v>
      </c>
      <c r="K13" s="20">
        <v>2.871442445637043E-2</v>
      </c>
      <c r="L13" s="20">
        <v>3.002983902879915E-2</v>
      </c>
      <c r="N13" s="20">
        <v>3.1735311557687967E-2</v>
      </c>
      <c r="O13" s="20">
        <v>2.9852622540919721E-2</v>
      </c>
      <c r="P13" s="20">
        <v>1.8340881944119491E-2</v>
      </c>
      <c r="Q13" s="20">
        <v>0</v>
      </c>
      <c r="R13" s="20">
        <v>3.2818120510179759E-2</v>
      </c>
      <c r="S13" s="20">
        <v>1.1805394480659681E-2</v>
      </c>
      <c r="T13" s="20">
        <v>3.2951431225765493E-2</v>
      </c>
      <c r="U13" s="20">
        <v>3.9976290559202328E-2</v>
      </c>
      <c r="V13" s="20">
        <v>4.5133060752973582E-2</v>
      </c>
      <c r="W13" s="20">
        <v>2.3436547523369568E-2</v>
      </c>
      <c r="X13" s="20">
        <v>4.4275904822240739E-2</v>
      </c>
      <c r="Y13" s="20">
        <v>1.4349749548905531E-2</v>
      </c>
      <c r="AA13" s="20">
        <v>2.3386307082340539E-2</v>
      </c>
      <c r="AB13" s="20">
        <v>1.545770212620134E-2</v>
      </c>
      <c r="AC13" s="20">
        <v>3.3956713509483941E-2</v>
      </c>
      <c r="AD13" s="20">
        <v>4.625145641175786E-2</v>
      </c>
      <c r="AF13" s="20">
        <v>2.857503196581504E-2</v>
      </c>
      <c r="AG13" s="20">
        <v>3.0749448149469599E-2</v>
      </c>
      <c r="AI13" s="20">
        <v>2.9744201311889151E-2</v>
      </c>
      <c r="AJ13" s="20">
        <v>2.4087401270816329E-2</v>
      </c>
      <c r="AK13" s="20">
        <v>3.5594314951993063E-2</v>
      </c>
      <c r="AL13" s="20">
        <v>3.6836508527644113E-2</v>
      </c>
      <c r="AM13" s="20">
        <v>1.8901340291723089E-2</v>
      </c>
      <c r="AN13" s="20">
        <v>6.9124679268062025E-2</v>
      </c>
      <c r="AO13" s="20">
        <v>2.374687112115581E-2</v>
      </c>
      <c r="AP13" s="20">
        <v>2.6751963204533741E-2</v>
      </c>
      <c r="AQ13" s="20">
        <v>5.8316039971805303E-2</v>
      </c>
      <c r="AS13" s="20">
        <v>2.713877414909047E-2</v>
      </c>
      <c r="AT13" s="20">
        <v>7.0533579771081101E-2</v>
      </c>
    </row>
    <row r="14" spans="2:48" ht="32" customHeight="1" x14ac:dyDescent="0.35">
      <c r="B14" s="22" t="s">
        <v>305</v>
      </c>
      <c r="C14" s="20">
        <v>0.10540379825885279</v>
      </c>
      <c r="D14" s="20">
        <v>6.9330227384155077E-2</v>
      </c>
      <c r="E14" s="20">
        <v>4.4552875501067048E-2</v>
      </c>
      <c r="F14" s="20">
        <v>0.13044015320996399</v>
      </c>
      <c r="G14" s="20">
        <v>0.1260970524600678</v>
      </c>
      <c r="H14" s="20">
        <v>8.6702011476638155E-2</v>
      </c>
      <c r="I14" s="20">
        <v>0.15417569403130199</v>
      </c>
      <c r="K14" s="20">
        <v>8.1175479594178604E-2</v>
      </c>
      <c r="L14" s="20">
        <v>0.1294890592700286</v>
      </c>
      <c r="N14" s="20">
        <v>0.1042024898474191</v>
      </c>
      <c r="O14" s="20">
        <v>0.14920920593627959</v>
      </c>
      <c r="P14" s="20">
        <v>7.679736918852241E-2</v>
      </c>
      <c r="Q14" s="20">
        <v>0.10186574519764011</v>
      </c>
      <c r="R14" s="20">
        <v>7.0765806711797205E-2</v>
      </c>
      <c r="S14" s="20">
        <v>0.13506872153009011</v>
      </c>
      <c r="T14" s="20">
        <v>0.1194897979395447</v>
      </c>
      <c r="U14" s="20">
        <v>8.3950624385630723E-2</v>
      </c>
      <c r="V14" s="20">
        <v>0.1026339039299357</v>
      </c>
      <c r="W14" s="20">
        <v>0.1205870597816189</v>
      </c>
      <c r="X14" s="20">
        <v>0.12386186187914951</v>
      </c>
      <c r="Y14" s="20">
        <v>0.101865409552856</v>
      </c>
      <c r="AA14" s="20">
        <v>8.2888656526350205E-2</v>
      </c>
      <c r="AB14" s="20">
        <v>0.11440180950588601</v>
      </c>
      <c r="AC14" s="20">
        <v>8.7144719213631719E-2</v>
      </c>
      <c r="AD14" s="20">
        <v>0.13710767871256269</v>
      </c>
      <c r="AF14" s="20">
        <v>0.11742695372230449</v>
      </c>
      <c r="AG14" s="20">
        <v>5.592392521873478E-2</v>
      </c>
      <c r="AI14" s="20">
        <v>6.3180603947164599E-2</v>
      </c>
      <c r="AJ14" s="20">
        <v>9.672533936149158E-2</v>
      </c>
      <c r="AK14" s="20">
        <v>9.460254663156438E-2</v>
      </c>
      <c r="AL14" s="20">
        <v>5.2321730787761728E-2</v>
      </c>
      <c r="AM14" s="20">
        <v>9.0981040582600564E-2</v>
      </c>
      <c r="AN14" s="20">
        <v>0.1009549387651577</v>
      </c>
      <c r="AO14" s="20">
        <v>0.19198143913927671</v>
      </c>
      <c r="AP14" s="20">
        <v>0.25631964522328698</v>
      </c>
      <c r="AQ14" s="20">
        <v>6.1558272259799637E-2</v>
      </c>
      <c r="AS14" s="20">
        <v>9.5407537694758529E-2</v>
      </c>
      <c r="AT14" s="20">
        <v>0.29430508636666292</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M19"/>
  <sheetViews>
    <sheetView showGridLines="0" workbookViewId="0"/>
  </sheetViews>
  <sheetFormatPr defaultRowHeight="14.5" x14ac:dyDescent="0.35"/>
  <cols>
    <col min="1" max="1" width="5" customWidth="1"/>
    <col min="2" max="2" width="25" customWidth="1"/>
    <col min="3" max="13" width="20" customWidth="1"/>
  </cols>
  <sheetData>
    <row r="2" spans="2:13" ht="40" customHeight="1" x14ac:dyDescent="0.35">
      <c r="D2" s="21" t="s">
        <v>437</v>
      </c>
    </row>
    <row r="6" spans="2:13" ht="74" customHeight="1" x14ac:dyDescent="0.35">
      <c r="C6" s="23" t="s">
        <v>438</v>
      </c>
      <c r="D6" s="23" t="s">
        <v>439</v>
      </c>
      <c r="E6" s="23" t="s">
        <v>440</v>
      </c>
      <c r="F6" s="23" t="s">
        <v>441</v>
      </c>
      <c r="G6" s="23" t="s">
        <v>442</v>
      </c>
      <c r="H6" s="23" t="s">
        <v>443</v>
      </c>
      <c r="I6" s="23" t="s">
        <v>444</v>
      </c>
      <c r="J6" s="23" t="s">
        <v>445</v>
      </c>
      <c r="K6" s="23" t="s">
        <v>446</v>
      </c>
      <c r="L6" s="23" t="s">
        <v>447</v>
      </c>
      <c r="M6" s="23" t="s">
        <v>448</v>
      </c>
    </row>
    <row r="7" spans="2:13" x14ac:dyDescent="0.35">
      <c r="B7" s="22" t="s">
        <v>313</v>
      </c>
      <c r="C7" s="20">
        <v>0.14671632595855191</v>
      </c>
      <c r="D7" s="20">
        <v>0.1191074745301977</v>
      </c>
      <c r="E7" s="20">
        <v>0.14606987975953009</v>
      </c>
      <c r="F7" s="20">
        <v>0.28317273550914929</v>
      </c>
      <c r="G7" s="20">
        <v>0.30440315719265981</v>
      </c>
      <c r="H7" s="20">
        <v>0.25945322162901141</v>
      </c>
      <c r="I7" s="20">
        <v>0.25676695345134559</v>
      </c>
      <c r="J7" s="20">
        <v>0.30435646903839281</v>
      </c>
      <c r="K7" s="20">
        <v>0.25214709036263422</v>
      </c>
      <c r="L7" s="20">
        <v>0.30897240662733477</v>
      </c>
      <c r="M7" s="20">
        <v>0.24760528535348569</v>
      </c>
    </row>
    <row r="8" spans="2:13" x14ac:dyDescent="0.35">
      <c r="B8" s="22" t="s">
        <v>314</v>
      </c>
      <c r="C8" s="20">
        <v>0.33096516109649349</v>
      </c>
      <c r="D8" s="20">
        <v>0.30951114390311801</v>
      </c>
      <c r="E8" s="20">
        <v>0.3344551888352888</v>
      </c>
      <c r="F8" s="20">
        <v>0.36278536288035962</v>
      </c>
      <c r="G8" s="20">
        <v>0.34580261863558459</v>
      </c>
      <c r="H8" s="20">
        <v>0.36659807597362293</v>
      </c>
      <c r="I8" s="20">
        <v>0.36120649635663699</v>
      </c>
      <c r="J8" s="20">
        <v>0.34008588953931801</v>
      </c>
      <c r="K8" s="20">
        <v>0.35274703312039463</v>
      </c>
      <c r="L8" s="20">
        <v>0.3516620965407084</v>
      </c>
      <c r="M8" s="20">
        <v>0.38436425967695043</v>
      </c>
    </row>
    <row r="9" spans="2:13" x14ac:dyDescent="0.35">
      <c r="B9" s="22" t="s">
        <v>315</v>
      </c>
      <c r="C9" s="20">
        <v>0.30454259075400048</v>
      </c>
      <c r="D9" s="20">
        <v>0.30086652790087809</v>
      </c>
      <c r="E9" s="20">
        <v>0.3183632982845504</v>
      </c>
      <c r="F9" s="20">
        <v>0.20550568461389121</v>
      </c>
      <c r="G9" s="20">
        <v>0.19849746204336649</v>
      </c>
      <c r="H9" s="20">
        <v>0.218264111820649</v>
      </c>
      <c r="I9" s="20">
        <v>0.2083524227512539</v>
      </c>
      <c r="J9" s="20">
        <v>0.1993483288999614</v>
      </c>
      <c r="K9" s="20">
        <v>0.2227795635362029</v>
      </c>
      <c r="L9" s="20">
        <v>0.18520365791235149</v>
      </c>
      <c r="M9" s="20">
        <v>0.20779674641393381</v>
      </c>
    </row>
    <row r="10" spans="2:13" x14ac:dyDescent="0.35">
      <c r="B10" s="22" t="s">
        <v>316</v>
      </c>
      <c r="C10" s="20">
        <v>0.1059436451933824</v>
      </c>
      <c r="D10" s="20">
        <v>0.13043136980422529</v>
      </c>
      <c r="E10" s="20">
        <v>7.4335077063997279E-2</v>
      </c>
      <c r="F10" s="20">
        <v>5.8731785256766422E-2</v>
      </c>
      <c r="G10" s="20">
        <v>5.79645843719419E-2</v>
      </c>
      <c r="H10" s="20">
        <v>6.2399232514057032E-2</v>
      </c>
      <c r="I10" s="20">
        <v>7.2746524890720046E-2</v>
      </c>
      <c r="J10" s="20">
        <v>6.1904482517962281E-2</v>
      </c>
      <c r="K10" s="20">
        <v>7.0727822176270744E-2</v>
      </c>
      <c r="L10" s="20">
        <v>6.0777691046876733E-2</v>
      </c>
      <c r="M10" s="20">
        <v>5.4809130693407947E-2</v>
      </c>
    </row>
    <row r="11" spans="2:13" x14ac:dyDescent="0.35">
      <c r="B11" s="22" t="s">
        <v>317</v>
      </c>
      <c r="C11" s="20">
        <v>3.8970109375929957E-2</v>
      </c>
      <c r="D11" s="20">
        <v>4.7852620344992172E-2</v>
      </c>
      <c r="E11" s="20">
        <v>2.7110260344327178E-2</v>
      </c>
      <c r="F11" s="20">
        <v>3.6237366013515779E-2</v>
      </c>
      <c r="G11" s="20">
        <v>3.4728211579806469E-2</v>
      </c>
      <c r="H11" s="20">
        <v>3.892335917203027E-2</v>
      </c>
      <c r="I11" s="20">
        <v>3.3610583557149527E-2</v>
      </c>
      <c r="J11" s="20">
        <v>3.2011579378870107E-2</v>
      </c>
      <c r="K11" s="20">
        <v>3.4493367232039628E-2</v>
      </c>
      <c r="L11" s="20">
        <v>3.3406834745923687E-2</v>
      </c>
      <c r="M11" s="20">
        <v>3.4571776612687871E-2</v>
      </c>
    </row>
    <row r="12" spans="2:13" x14ac:dyDescent="0.35">
      <c r="B12" s="22" t="s">
        <v>197</v>
      </c>
      <c r="C12" s="20">
        <v>7.2862167621641646E-2</v>
      </c>
      <c r="D12" s="20">
        <v>9.2230863516588726E-2</v>
      </c>
      <c r="E12" s="20">
        <v>9.9666295712306258E-2</v>
      </c>
      <c r="F12" s="20">
        <v>5.3567065726317753E-2</v>
      </c>
      <c r="G12" s="20">
        <v>5.8603966176640723E-2</v>
      </c>
      <c r="H12" s="20">
        <v>5.4361998890629308E-2</v>
      </c>
      <c r="I12" s="20">
        <v>6.7317018992893732E-2</v>
      </c>
      <c r="J12" s="20">
        <v>6.2293250625495483E-2</v>
      </c>
      <c r="K12" s="20">
        <v>6.710512357245782E-2</v>
      </c>
      <c r="L12" s="20">
        <v>5.9977313126804772E-2</v>
      </c>
      <c r="M12" s="20">
        <v>7.0852801249534206E-2</v>
      </c>
    </row>
    <row r="15" spans="2:13" x14ac:dyDescent="0.35">
      <c r="B15" t="s">
        <v>409</v>
      </c>
    </row>
    <row r="16" spans="2:13" x14ac:dyDescent="0.35">
      <c r="B16" t="s">
        <v>9</v>
      </c>
    </row>
    <row r="19" spans="2:2" x14ac:dyDescent="0.35">
      <c r="B19" t="str">
        <f>HYPERLINK("#Contents!A1", "Return to Contents")</f>
        <v>Return to Contents</v>
      </c>
    </row>
  </sheetData>
  <pageMargins left="0.75" right="0.75" top="1" bottom="1" header="0.5" footer="0.5"/>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313</v>
      </c>
      <c r="C9" s="20">
        <v>0.14671632595855191</v>
      </c>
      <c r="D9" s="20">
        <v>0.14697880012887221</v>
      </c>
      <c r="E9" s="20">
        <v>0.25163588634360351</v>
      </c>
      <c r="F9" s="20">
        <v>0.13558771223592619</v>
      </c>
      <c r="G9" s="20">
        <v>0.1197248314010031</v>
      </c>
      <c r="H9" s="20">
        <v>0.13493914552982919</v>
      </c>
      <c r="I9" s="20">
        <v>0.1003527880944949</v>
      </c>
      <c r="K9" s="20">
        <v>0.14447013887075569</v>
      </c>
      <c r="L9" s="20">
        <v>0.1483903228508307</v>
      </c>
      <c r="N9" s="20">
        <v>0.15843365234927581</v>
      </c>
      <c r="O9" s="20">
        <v>0.1154237128584263</v>
      </c>
      <c r="P9" s="20">
        <v>0.15148078093363601</v>
      </c>
      <c r="Q9" s="20">
        <v>0.20841685469779411</v>
      </c>
      <c r="R9" s="20">
        <v>0.201123835273358</v>
      </c>
      <c r="S9" s="20">
        <v>9.066593946851495E-2</v>
      </c>
      <c r="T9" s="20">
        <v>0.1159699953568411</v>
      </c>
      <c r="U9" s="20">
        <v>0.13231220399471669</v>
      </c>
      <c r="V9" s="20">
        <v>0.1974357665801218</v>
      </c>
      <c r="W9" s="20">
        <v>0.1054897292343533</v>
      </c>
      <c r="X9" s="20">
        <v>0.1283977399400042</v>
      </c>
      <c r="Y9" s="20">
        <v>0.1342418077248623</v>
      </c>
      <c r="AA9" s="20">
        <v>0.1747622955987603</v>
      </c>
      <c r="AB9" s="20">
        <v>0.11964687103873931</v>
      </c>
      <c r="AC9" s="20">
        <v>0.1463433438622557</v>
      </c>
      <c r="AD9" s="20">
        <v>0.14591166557806279</v>
      </c>
      <c r="AF9" s="20">
        <v>0.13305395519676749</v>
      </c>
      <c r="AG9" s="20">
        <v>0.20066024385805609</v>
      </c>
      <c r="AI9" s="20">
        <v>0.18862147459037501</v>
      </c>
      <c r="AJ9" s="20">
        <v>0.18003349779641659</v>
      </c>
      <c r="AK9" s="20">
        <v>0.14069369319812031</v>
      </c>
      <c r="AL9" s="20">
        <v>0.12736567401251889</v>
      </c>
      <c r="AM9" s="20">
        <v>0.1552011530392236</v>
      </c>
      <c r="AN9" s="20">
        <v>3.4296377532709248E-2</v>
      </c>
      <c r="AO9" s="20">
        <v>0.1086164232895242</v>
      </c>
      <c r="AP9" s="20">
        <v>8.1926549725148221E-2</v>
      </c>
      <c r="AQ9" s="20">
        <v>0.1207824875743322</v>
      </c>
      <c r="AS9" s="20">
        <v>0.15113963442632419</v>
      </c>
      <c r="AT9" s="20">
        <v>6.3128201989309532E-2</v>
      </c>
    </row>
    <row r="10" spans="2:48" ht="19" customHeight="1" x14ac:dyDescent="0.35">
      <c r="B10" s="22" t="s">
        <v>314</v>
      </c>
      <c r="C10" s="20">
        <v>0.33096516109649349</v>
      </c>
      <c r="D10" s="20">
        <v>0.30643204577555272</v>
      </c>
      <c r="E10" s="20">
        <v>0.33945161075197189</v>
      </c>
      <c r="F10" s="20">
        <v>0.38139604678400668</v>
      </c>
      <c r="G10" s="20">
        <v>0.37175731031802312</v>
      </c>
      <c r="H10" s="20">
        <v>0.2968567719168006</v>
      </c>
      <c r="I10" s="20">
        <v>0.28928896101765911</v>
      </c>
      <c r="K10" s="20">
        <v>0.32273629177533519</v>
      </c>
      <c r="L10" s="20">
        <v>0.33843443293906822</v>
      </c>
      <c r="N10" s="20">
        <v>0.32108874300400891</v>
      </c>
      <c r="O10" s="20">
        <v>0.25383997053041929</v>
      </c>
      <c r="P10" s="20">
        <v>0.34515442963580961</v>
      </c>
      <c r="Q10" s="20">
        <v>0.28251027512431343</v>
      </c>
      <c r="R10" s="20">
        <v>0.34375358031037062</v>
      </c>
      <c r="S10" s="20">
        <v>0.33602812722656539</v>
      </c>
      <c r="T10" s="20">
        <v>0.26962953211716512</v>
      </c>
      <c r="U10" s="20">
        <v>0.31246871448895169</v>
      </c>
      <c r="V10" s="20">
        <v>0.33323405179883703</v>
      </c>
      <c r="W10" s="20">
        <v>0.35918612032894442</v>
      </c>
      <c r="X10" s="20">
        <v>0.34058193542272319</v>
      </c>
      <c r="Y10" s="20">
        <v>0.37327246938604092</v>
      </c>
      <c r="AA10" s="20">
        <v>0.32981182997037589</v>
      </c>
      <c r="AB10" s="20">
        <v>0.34242551039389968</v>
      </c>
      <c r="AC10" s="20">
        <v>0.32749233242413661</v>
      </c>
      <c r="AD10" s="20">
        <v>0.32223177537543107</v>
      </c>
      <c r="AF10" s="20">
        <v>0.32224840643631542</v>
      </c>
      <c r="AG10" s="20">
        <v>0.36937549741506143</v>
      </c>
      <c r="AI10" s="20">
        <v>0.37423321981214303</v>
      </c>
      <c r="AJ10" s="20">
        <v>0.40168696350162542</v>
      </c>
      <c r="AK10" s="20">
        <v>0.32610455352335949</v>
      </c>
      <c r="AL10" s="20">
        <v>0.33226608365803878</v>
      </c>
      <c r="AM10" s="20">
        <v>0.30490038272252862</v>
      </c>
      <c r="AN10" s="20">
        <v>0.34516598482835958</v>
      </c>
      <c r="AO10" s="20">
        <v>0.27673604581676697</v>
      </c>
      <c r="AP10" s="20">
        <v>0.23197038876948189</v>
      </c>
      <c r="AQ10" s="20">
        <v>0.26190453993669632</v>
      </c>
      <c r="AS10" s="20">
        <v>0.34092659817373988</v>
      </c>
      <c r="AT10" s="20">
        <v>0.14272193922052931</v>
      </c>
    </row>
    <row r="11" spans="2:48" ht="32" customHeight="1" x14ac:dyDescent="0.35">
      <c r="B11" s="22" t="s">
        <v>315</v>
      </c>
      <c r="C11" s="20">
        <v>0.30454259075400048</v>
      </c>
      <c r="D11" s="20">
        <v>0.29331195304288588</v>
      </c>
      <c r="E11" s="20">
        <v>0.22284778500617811</v>
      </c>
      <c r="F11" s="20">
        <v>0.28737571192285649</v>
      </c>
      <c r="G11" s="20">
        <v>0.30328455349470629</v>
      </c>
      <c r="H11" s="20">
        <v>0.34164648330853398</v>
      </c>
      <c r="I11" s="20">
        <v>0.36830315258213953</v>
      </c>
      <c r="K11" s="20">
        <v>0.32471520883404381</v>
      </c>
      <c r="L11" s="20">
        <v>0.285045868290143</v>
      </c>
      <c r="N11" s="20">
        <v>0.31672920245151281</v>
      </c>
      <c r="O11" s="20">
        <v>0.35674875063335798</v>
      </c>
      <c r="P11" s="20">
        <v>0.27888440632071582</v>
      </c>
      <c r="Q11" s="20">
        <v>0.38741256122800588</v>
      </c>
      <c r="R11" s="20">
        <v>0.26315283115509902</v>
      </c>
      <c r="S11" s="20">
        <v>0.30159720658764688</v>
      </c>
      <c r="T11" s="20">
        <v>0.37579201477925211</v>
      </c>
      <c r="U11" s="20">
        <v>0.32336366262411559</v>
      </c>
      <c r="V11" s="20">
        <v>0.27108188425617952</v>
      </c>
      <c r="W11" s="20">
        <v>0.27374911031329952</v>
      </c>
      <c r="X11" s="20">
        <v>0.33124004255996597</v>
      </c>
      <c r="Y11" s="20">
        <v>0.30438633680841037</v>
      </c>
      <c r="AA11" s="20">
        <v>0.28381270594091168</v>
      </c>
      <c r="AB11" s="20">
        <v>0.31857933866063959</v>
      </c>
      <c r="AC11" s="20">
        <v>0.30458087322851041</v>
      </c>
      <c r="AD11" s="20">
        <v>0.31173008059398982</v>
      </c>
      <c r="AF11" s="20">
        <v>0.3192749574154643</v>
      </c>
      <c r="AG11" s="20">
        <v>0.24258987869790899</v>
      </c>
      <c r="AI11" s="20">
        <v>0.29581107098858239</v>
      </c>
      <c r="AJ11" s="20">
        <v>0.253973808001001</v>
      </c>
      <c r="AK11" s="20">
        <v>0.32970971932720872</v>
      </c>
      <c r="AL11" s="20">
        <v>0.31864668134957042</v>
      </c>
      <c r="AM11" s="20">
        <v>0.31754734534239359</v>
      </c>
      <c r="AN11" s="20">
        <v>0.39459060968805387</v>
      </c>
      <c r="AO11" s="20">
        <v>0.34842695505662691</v>
      </c>
      <c r="AP11" s="20">
        <v>0.29736637681050271</v>
      </c>
      <c r="AQ11" s="20">
        <v>0.33587960468555972</v>
      </c>
      <c r="AS11" s="20">
        <v>0.30368497054642468</v>
      </c>
      <c r="AT11" s="20">
        <v>0.32074920730622059</v>
      </c>
    </row>
    <row r="12" spans="2:48" ht="19" customHeight="1" x14ac:dyDescent="0.35">
      <c r="B12" s="22" t="s">
        <v>316</v>
      </c>
      <c r="C12" s="20">
        <v>0.1059436451933824</v>
      </c>
      <c r="D12" s="20">
        <v>0.13933068127011539</v>
      </c>
      <c r="E12" s="20">
        <v>0.1056072188193754</v>
      </c>
      <c r="F12" s="20">
        <v>0.1015008166965653</v>
      </c>
      <c r="G12" s="20">
        <v>8.6036202819013363E-2</v>
      </c>
      <c r="H12" s="20">
        <v>0.1198584385258547</v>
      </c>
      <c r="I12" s="20">
        <v>9.4366525263909637E-2</v>
      </c>
      <c r="K12" s="20">
        <v>0.1106089296619327</v>
      </c>
      <c r="L12" s="20">
        <v>0.1018186326486671</v>
      </c>
      <c r="N12" s="20">
        <v>0.1226917917077965</v>
      </c>
      <c r="O12" s="20">
        <v>0.15245600355070699</v>
      </c>
      <c r="P12" s="20">
        <v>7.2940450382685068E-2</v>
      </c>
      <c r="Q12" s="20">
        <v>4.1659136757004778E-2</v>
      </c>
      <c r="R12" s="20">
        <v>0.12345856924658059</v>
      </c>
      <c r="S12" s="20">
        <v>6.965745028202433E-2</v>
      </c>
      <c r="T12" s="20">
        <v>0.12695599062892679</v>
      </c>
      <c r="U12" s="20">
        <v>0.15047257911555639</v>
      </c>
      <c r="V12" s="20">
        <v>7.3669334167350109E-2</v>
      </c>
      <c r="W12" s="20">
        <v>0.14402895804916621</v>
      </c>
      <c r="X12" s="20">
        <v>9.5218621615764443E-2</v>
      </c>
      <c r="Y12" s="20">
        <v>7.5238015677862466E-2</v>
      </c>
      <c r="AA12" s="20">
        <v>0.1161217274897456</v>
      </c>
      <c r="AB12" s="20">
        <v>9.2918861177342549E-2</v>
      </c>
      <c r="AC12" s="20">
        <v>0.1245370478073165</v>
      </c>
      <c r="AD12" s="20">
        <v>9.2832938542485047E-2</v>
      </c>
      <c r="AF12" s="20">
        <v>0.11252627037844851</v>
      </c>
      <c r="AG12" s="20">
        <v>8.2537836350952118E-2</v>
      </c>
      <c r="AI12" s="20">
        <v>9.5497347264287394E-2</v>
      </c>
      <c r="AJ12" s="20">
        <v>9.6034587663248627E-2</v>
      </c>
      <c r="AK12" s="20">
        <v>9.9060128533780753E-2</v>
      </c>
      <c r="AL12" s="20">
        <v>0.114897443982502</v>
      </c>
      <c r="AM12" s="20">
        <v>0.1320433762378721</v>
      </c>
      <c r="AN12" s="20">
        <v>0.1736527642955539</v>
      </c>
      <c r="AO12" s="20">
        <v>8.6126972064154164E-2</v>
      </c>
      <c r="AP12" s="20">
        <v>8.6871736027033714E-2</v>
      </c>
      <c r="AQ12" s="20">
        <v>9.0587124838987856E-2</v>
      </c>
      <c r="AS12" s="20">
        <v>0.1046123379881263</v>
      </c>
      <c r="AT12" s="20">
        <v>0.1311016174498677</v>
      </c>
    </row>
    <row r="13" spans="2:48" ht="19" customHeight="1" x14ac:dyDescent="0.35">
      <c r="B13" s="22" t="s">
        <v>317</v>
      </c>
      <c r="C13" s="20">
        <v>3.8970109375929957E-2</v>
      </c>
      <c r="D13" s="20">
        <v>6.6750880529301851E-2</v>
      </c>
      <c r="E13" s="20">
        <v>5.1568421145097562E-2</v>
      </c>
      <c r="F13" s="20">
        <v>2.9485628610987621E-2</v>
      </c>
      <c r="G13" s="20">
        <v>3.8525404317885252E-2</v>
      </c>
      <c r="H13" s="20">
        <v>3.7085765056410432E-2</v>
      </c>
      <c r="I13" s="20">
        <v>1.957393070930024E-2</v>
      </c>
      <c r="K13" s="20">
        <v>3.9703126958863362E-2</v>
      </c>
      <c r="L13" s="20">
        <v>3.841264995693687E-2</v>
      </c>
      <c r="N13" s="20">
        <v>2.5751740532894429E-2</v>
      </c>
      <c r="O13" s="20">
        <v>5.8860667556098527E-2</v>
      </c>
      <c r="P13" s="20">
        <v>7.9837790520010471E-2</v>
      </c>
      <c r="Q13" s="20">
        <v>2.1810706663885831E-2</v>
      </c>
      <c r="R13" s="20">
        <v>4.0764092977525222E-2</v>
      </c>
      <c r="S13" s="20">
        <v>6.8016283475904438E-2</v>
      </c>
      <c r="T13" s="20">
        <v>3.5197074446756807E-2</v>
      </c>
      <c r="U13" s="20">
        <v>2.969198650965818E-2</v>
      </c>
      <c r="V13" s="20">
        <v>3.8124070923925099E-2</v>
      </c>
      <c r="W13" s="20">
        <v>3.9263669126822998E-2</v>
      </c>
      <c r="X13" s="20">
        <v>1.6295830567160639E-2</v>
      </c>
      <c r="Y13" s="20">
        <v>3.5594324924800802E-2</v>
      </c>
      <c r="AA13" s="20">
        <v>4.0525135510437522E-2</v>
      </c>
      <c r="AB13" s="20">
        <v>2.71385763105427E-2</v>
      </c>
      <c r="AC13" s="20">
        <v>3.2706175969942512E-2</v>
      </c>
      <c r="AD13" s="20">
        <v>5.4635035023273347E-2</v>
      </c>
      <c r="AF13" s="20">
        <v>3.6500430676477513E-2</v>
      </c>
      <c r="AG13" s="20">
        <v>4.9358878323925659E-2</v>
      </c>
      <c r="AI13" s="20">
        <v>1.6063666611471589E-2</v>
      </c>
      <c r="AJ13" s="20">
        <v>2.5855387553728688E-2</v>
      </c>
      <c r="AK13" s="20">
        <v>2.8014354317467152E-2</v>
      </c>
      <c r="AL13" s="20">
        <v>5.1569359922993531E-2</v>
      </c>
      <c r="AM13" s="20">
        <v>4.2041592934663238E-2</v>
      </c>
      <c r="AN13" s="20">
        <v>0</v>
      </c>
      <c r="AO13" s="20">
        <v>3.2667093609363908E-2</v>
      </c>
      <c r="AP13" s="20">
        <v>5.7323210174772009E-2</v>
      </c>
      <c r="AQ13" s="20">
        <v>0.1184787102835944</v>
      </c>
      <c r="AS13" s="20">
        <v>3.5588377716828407E-2</v>
      </c>
      <c r="AT13" s="20">
        <v>0.1028753529761027</v>
      </c>
    </row>
    <row r="14" spans="2:48" ht="19" customHeight="1" x14ac:dyDescent="0.35">
      <c r="B14" s="22" t="s">
        <v>197</v>
      </c>
      <c r="C14" s="20">
        <v>7.2862167621641646E-2</v>
      </c>
      <c r="D14" s="20">
        <v>4.7195639253271963E-2</v>
      </c>
      <c r="E14" s="20">
        <v>2.888907793377337E-2</v>
      </c>
      <c r="F14" s="20">
        <v>6.4654083749657448E-2</v>
      </c>
      <c r="G14" s="20">
        <v>8.0671697649368893E-2</v>
      </c>
      <c r="H14" s="20">
        <v>6.9613395662571201E-2</v>
      </c>
      <c r="I14" s="20">
        <v>0.1281146423324967</v>
      </c>
      <c r="K14" s="20">
        <v>5.7766303899069157E-2</v>
      </c>
      <c r="L14" s="20">
        <v>8.7898093314354081E-2</v>
      </c>
      <c r="N14" s="20">
        <v>5.5304869954511449E-2</v>
      </c>
      <c r="O14" s="20">
        <v>6.2670894870990618E-2</v>
      </c>
      <c r="P14" s="20">
        <v>7.1702142207142661E-2</v>
      </c>
      <c r="Q14" s="20">
        <v>5.8190465528995962E-2</v>
      </c>
      <c r="R14" s="20">
        <v>2.7747091037066539E-2</v>
      </c>
      <c r="S14" s="20">
        <v>0.13403499295934401</v>
      </c>
      <c r="T14" s="20">
        <v>7.6455392671058026E-2</v>
      </c>
      <c r="U14" s="20">
        <v>5.1690853267001458E-2</v>
      </c>
      <c r="V14" s="20">
        <v>8.6454892273586423E-2</v>
      </c>
      <c r="W14" s="20">
        <v>7.8282412947413588E-2</v>
      </c>
      <c r="X14" s="20">
        <v>8.8265829894381517E-2</v>
      </c>
      <c r="Y14" s="20">
        <v>7.726704547802285E-2</v>
      </c>
      <c r="AA14" s="20">
        <v>5.4966305489769038E-2</v>
      </c>
      <c r="AB14" s="20">
        <v>9.9290842418836039E-2</v>
      </c>
      <c r="AC14" s="20">
        <v>6.4340226707838524E-2</v>
      </c>
      <c r="AD14" s="20">
        <v>7.265850488675793E-2</v>
      </c>
      <c r="AF14" s="20">
        <v>7.6395979896526717E-2</v>
      </c>
      <c r="AG14" s="20">
        <v>5.5477665354095658E-2</v>
      </c>
      <c r="AI14" s="20">
        <v>2.9773220733140759E-2</v>
      </c>
      <c r="AJ14" s="20">
        <v>4.2415755483979578E-2</v>
      </c>
      <c r="AK14" s="20">
        <v>7.6417551100063735E-2</v>
      </c>
      <c r="AL14" s="20">
        <v>5.5254757074376298E-2</v>
      </c>
      <c r="AM14" s="20">
        <v>4.8266149723318871E-2</v>
      </c>
      <c r="AN14" s="20">
        <v>5.229426365532331E-2</v>
      </c>
      <c r="AO14" s="20">
        <v>0.14742651016356401</v>
      </c>
      <c r="AP14" s="20">
        <v>0.24454173849306141</v>
      </c>
      <c r="AQ14" s="20">
        <v>7.2367532680829544E-2</v>
      </c>
      <c r="AS14" s="20">
        <v>6.4048081148556382E-2</v>
      </c>
      <c r="AT14" s="20">
        <v>0.23942368105796999</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313</v>
      </c>
      <c r="C9" s="20">
        <v>0.1191074745301977</v>
      </c>
      <c r="D9" s="20">
        <v>0.15302686552248931</v>
      </c>
      <c r="E9" s="20">
        <v>0.1755901402407303</v>
      </c>
      <c r="F9" s="20">
        <v>0.1302476921100387</v>
      </c>
      <c r="G9" s="20">
        <v>0.1180588773632401</v>
      </c>
      <c r="H9" s="20">
        <v>8.9034624704241713E-2</v>
      </c>
      <c r="I9" s="20">
        <v>6.2696250183296373E-2</v>
      </c>
      <c r="K9" s="20">
        <v>0.1125137205253751</v>
      </c>
      <c r="L9" s="20">
        <v>0.1250346992114823</v>
      </c>
      <c r="N9" s="20">
        <v>8.3529963440237859E-2</v>
      </c>
      <c r="O9" s="20">
        <v>0.1008782742606224</v>
      </c>
      <c r="P9" s="20">
        <v>0.1089795072133434</v>
      </c>
      <c r="Q9" s="20">
        <v>0.1512881515588296</v>
      </c>
      <c r="R9" s="20">
        <v>0.13439500241450489</v>
      </c>
      <c r="S9" s="20">
        <v>5.9847033457101947E-2</v>
      </c>
      <c r="T9" s="20">
        <v>0.1227287288239317</v>
      </c>
      <c r="U9" s="20">
        <v>0.1113317183711202</v>
      </c>
      <c r="V9" s="20">
        <v>0.17319011521605909</v>
      </c>
      <c r="W9" s="20">
        <v>0.117740640963426</v>
      </c>
      <c r="X9" s="20">
        <v>0.1072112510204309</v>
      </c>
      <c r="Y9" s="20">
        <v>0.11960164706124821</v>
      </c>
      <c r="AA9" s="20">
        <v>0.14299322770868969</v>
      </c>
      <c r="AB9" s="20">
        <v>0.11937253899979459</v>
      </c>
      <c r="AC9" s="20">
        <v>9.2042120939646185E-2</v>
      </c>
      <c r="AD9" s="20">
        <v>0.1176809146198881</v>
      </c>
      <c r="AF9" s="20">
        <v>0.10043890807195489</v>
      </c>
      <c r="AG9" s="20">
        <v>0.18947158645874621</v>
      </c>
      <c r="AI9" s="20">
        <v>0.1675832415184953</v>
      </c>
      <c r="AJ9" s="20">
        <v>0.15063642354252341</v>
      </c>
      <c r="AK9" s="20">
        <v>6.3645421622926163E-2</v>
      </c>
      <c r="AL9" s="20">
        <v>0.14220733708162769</v>
      </c>
      <c r="AM9" s="20">
        <v>0.1008974806023786</v>
      </c>
      <c r="AN9" s="20">
        <v>4.9156109274254907E-2</v>
      </c>
      <c r="AO9" s="20">
        <v>0.1196527595466365</v>
      </c>
      <c r="AP9" s="20">
        <v>7.6332952494017961E-2</v>
      </c>
      <c r="AQ9" s="20">
        <v>6.9469639635825919E-2</v>
      </c>
      <c r="AS9" s="20">
        <v>0.1225307157248464</v>
      </c>
      <c r="AT9" s="20">
        <v>5.4417817130149967E-2</v>
      </c>
    </row>
    <row r="10" spans="2:48" ht="19" customHeight="1" x14ac:dyDescent="0.35">
      <c r="B10" s="22" t="s">
        <v>314</v>
      </c>
      <c r="C10" s="20">
        <v>0.30951114390311801</v>
      </c>
      <c r="D10" s="20">
        <v>0.29954502692844909</v>
      </c>
      <c r="E10" s="20">
        <v>0.33592177090199221</v>
      </c>
      <c r="F10" s="20">
        <v>0.3217231147220917</v>
      </c>
      <c r="G10" s="20">
        <v>0.33298663461636191</v>
      </c>
      <c r="H10" s="20">
        <v>0.26595374807459621</v>
      </c>
      <c r="I10" s="20">
        <v>0.2950194115846862</v>
      </c>
      <c r="K10" s="20">
        <v>0.31966213011912592</v>
      </c>
      <c r="L10" s="20">
        <v>0.29890499649837782</v>
      </c>
      <c r="N10" s="20">
        <v>0.29995683423530839</v>
      </c>
      <c r="O10" s="20">
        <v>0.20695435274501431</v>
      </c>
      <c r="P10" s="20">
        <v>0.31819379002824733</v>
      </c>
      <c r="Q10" s="20">
        <v>0.34300322580186399</v>
      </c>
      <c r="R10" s="20">
        <v>0.3785621329987357</v>
      </c>
      <c r="S10" s="20">
        <v>0.35176056667140287</v>
      </c>
      <c r="T10" s="20">
        <v>0.22052293874954951</v>
      </c>
      <c r="U10" s="20">
        <v>0.28695837045206518</v>
      </c>
      <c r="V10" s="20">
        <v>0.32273630420058419</v>
      </c>
      <c r="W10" s="20">
        <v>0.26484453065612218</v>
      </c>
      <c r="X10" s="20">
        <v>0.31426436325324902</v>
      </c>
      <c r="Y10" s="20">
        <v>0.34304666965363739</v>
      </c>
      <c r="AA10" s="20">
        <v>0.34592681002119308</v>
      </c>
      <c r="AB10" s="20">
        <v>0.2882658729105112</v>
      </c>
      <c r="AC10" s="20">
        <v>0.30331938980029721</v>
      </c>
      <c r="AD10" s="20">
        <v>0.29732182458375322</v>
      </c>
      <c r="AF10" s="20">
        <v>0.30838361738888659</v>
      </c>
      <c r="AG10" s="20">
        <v>0.31172665820776529</v>
      </c>
      <c r="AI10" s="20">
        <v>0.30498019008240063</v>
      </c>
      <c r="AJ10" s="20">
        <v>0.37001623893569469</v>
      </c>
      <c r="AK10" s="20">
        <v>0.37373626757182249</v>
      </c>
      <c r="AL10" s="20">
        <v>0.26982279279429211</v>
      </c>
      <c r="AM10" s="20">
        <v>0.31025660736505689</v>
      </c>
      <c r="AN10" s="20">
        <v>0.27804336183596418</v>
      </c>
      <c r="AO10" s="20">
        <v>0.2495087783666694</v>
      </c>
      <c r="AP10" s="20">
        <v>0.19099705150228199</v>
      </c>
      <c r="AQ10" s="20">
        <v>0.33339909041728438</v>
      </c>
      <c r="AS10" s="20">
        <v>0.31885930990317651</v>
      </c>
      <c r="AT10" s="20">
        <v>0.1328570253420655</v>
      </c>
    </row>
    <row r="11" spans="2:48" ht="32" customHeight="1" x14ac:dyDescent="0.35">
      <c r="B11" s="22" t="s">
        <v>315</v>
      </c>
      <c r="C11" s="20">
        <v>0.30086652790087809</v>
      </c>
      <c r="D11" s="20">
        <v>0.26308891098442638</v>
      </c>
      <c r="E11" s="20">
        <v>0.27152967286626972</v>
      </c>
      <c r="F11" s="20">
        <v>0.31094414750123889</v>
      </c>
      <c r="G11" s="20">
        <v>0.29042008488722493</v>
      </c>
      <c r="H11" s="20">
        <v>0.33689467540939239</v>
      </c>
      <c r="I11" s="20">
        <v>0.32593991441083858</v>
      </c>
      <c r="K11" s="20">
        <v>0.31621097340251042</v>
      </c>
      <c r="L11" s="20">
        <v>0.28710578849610469</v>
      </c>
      <c r="N11" s="20">
        <v>0.32137007347501101</v>
      </c>
      <c r="O11" s="20">
        <v>0.33678691617317691</v>
      </c>
      <c r="P11" s="20">
        <v>0.30143516817166321</v>
      </c>
      <c r="Q11" s="20">
        <v>0.32202457308875138</v>
      </c>
      <c r="R11" s="20">
        <v>0.24253264911483641</v>
      </c>
      <c r="S11" s="20">
        <v>0.30639831231395359</v>
      </c>
      <c r="T11" s="20">
        <v>0.39683728381081479</v>
      </c>
      <c r="U11" s="20">
        <v>0.29351694241132992</v>
      </c>
      <c r="V11" s="20">
        <v>0.23750625682752161</v>
      </c>
      <c r="W11" s="20">
        <v>0.3572646648787543</v>
      </c>
      <c r="X11" s="20">
        <v>0.29769524362629801</v>
      </c>
      <c r="Y11" s="20">
        <v>0.27735772417918592</v>
      </c>
      <c r="AA11" s="20">
        <v>0.2692010899997001</v>
      </c>
      <c r="AB11" s="20">
        <v>0.29765817149664381</v>
      </c>
      <c r="AC11" s="20">
        <v>0.33906228097445218</v>
      </c>
      <c r="AD11" s="20">
        <v>0.30429345948486908</v>
      </c>
      <c r="AF11" s="20">
        <v>0.31141686458286522</v>
      </c>
      <c r="AG11" s="20">
        <v>0.26382259859831869</v>
      </c>
      <c r="AI11" s="20">
        <v>0.30876166870405097</v>
      </c>
      <c r="AJ11" s="20">
        <v>0.27651270026592001</v>
      </c>
      <c r="AK11" s="20">
        <v>0.28031100561524902</v>
      </c>
      <c r="AL11" s="20">
        <v>0.32416850207228648</v>
      </c>
      <c r="AM11" s="20">
        <v>0.3345051878993372</v>
      </c>
      <c r="AN11" s="20">
        <v>0.31702143752350459</v>
      </c>
      <c r="AO11" s="20">
        <v>0.28694983447153199</v>
      </c>
      <c r="AP11" s="20">
        <v>0.27874075072109161</v>
      </c>
      <c r="AQ11" s="20">
        <v>0.28503521160158313</v>
      </c>
      <c r="AS11" s="20">
        <v>0.29874882543602399</v>
      </c>
      <c r="AT11" s="20">
        <v>0.34088516495771443</v>
      </c>
    </row>
    <row r="12" spans="2:48" ht="19" customHeight="1" x14ac:dyDescent="0.35">
      <c r="B12" s="22" t="s">
        <v>316</v>
      </c>
      <c r="C12" s="20">
        <v>0.13043136980422529</v>
      </c>
      <c r="D12" s="20">
        <v>0.15921462032942829</v>
      </c>
      <c r="E12" s="20">
        <v>0.1388030703613192</v>
      </c>
      <c r="F12" s="20">
        <v>0.1121877436565622</v>
      </c>
      <c r="G12" s="20">
        <v>0.1155149482297885</v>
      </c>
      <c r="H12" s="20">
        <v>0.15278708383557951</v>
      </c>
      <c r="I12" s="20">
        <v>0.1163822271132222</v>
      </c>
      <c r="K12" s="20">
        <v>0.12841245825076961</v>
      </c>
      <c r="L12" s="20">
        <v>0.13293243771248331</v>
      </c>
      <c r="N12" s="20">
        <v>0.15177818705250709</v>
      </c>
      <c r="O12" s="20">
        <v>0.17070209815426821</v>
      </c>
      <c r="P12" s="20">
        <v>0.12347652764202589</v>
      </c>
      <c r="Q12" s="20">
        <v>0.1010086283075594</v>
      </c>
      <c r="R12" s="20">
        <v>0.13431855593522921</v>
      </c>
      <c r="S12" s="20">
        <v>8.3992016144947737E-2</v>
      </c>
      <c r="T12" s="20">
        <v>0.1441451325571694</v>
      </c>
      <c r="U12" s="20">
        <v>0.18105883979790829</v>
      </c>
      <c r="V12" s="20">
        <v>0.1121429152821526</v>
      </c>
      <c r="W12" s="20">
        <v>0.1261236638789234</v>
      </c>
      <c r="X12" s="20">
        <v>0.1243485027036212</v>
      </c>
      <c r="Y12" s="20">
        <v>0.12812941754650889</v>
      </c>
      <c r="AA12" s="20">
        <v>0.12779750671609219</v>
      </c>
      <c r="AB12" s="20">
        <v>0.13540897819905981</v>
      </c>
      <c r="AC12" s="20">
        <v>0.14589128824438641</v>
      </c>
      <c r="AD12" s="20">
        <v>0.1136675012503761</v>
      </c>
      <c r="AF12" s="20">
        <v>0.1352600941595711</v>
      </c>
      <c r="AG12" s="20">
        <v>0.11433829929367161</v>
      </c>
      <c r="AI12" s="20">
        <v>0.1098004980209721</v>
      </c>
      <c r="AJ12" s="20">
        <v>0.1151098972102321</v>
      </c>
      <c r="AK12" s="20">
        <v>0.1355556425837238</v>
      </c>
      <c r="AL12" s="20">
        <v>0.12436406440096311</v>
      </c>
      <c r="AM12" s="20">
        <v>0.14826216606810139</v>
      </c>
      <c r="AN12" s="20">
        <v>0.2307695885810814</v>
      </c>
      <c r="AO12" s="20">
        <v>0.13454661937568491</v>
      </c>
      <c r="AP12" s="20">
        <v>0.11061707711525889</v>
      </c>
      <c r="AQ12" s="20">
        <v>0.15250475244395439</v>
      </c>
      <c r="AS12" s="20">
        <v>0.1303096840094449</v>
      </c>
      <c r="AT12" s="20">
        <v>0.13273089003292129</v>
      </c>
    </row>
    <row r="13" spans="2:48" ht="19" customHeight="1" x14ac:dyDescent="0.35">
      <c r="B13" s="22" t="s">
        <v>317</v>
      </c>
      <c r="C13" s="20">
        <v>4.7852620344992172E-2</v>
      </c>
      <c r="D13" s="20">
        <v>5.4081879510855912E-2</v>
      </c>
      <c r="E13" s="20">
        <v>3.9770867488925991E-2</v>
      </c>
      <c r="F13" s="20">
        <v>4.1102778991895871E-2</v>
      </c>
      <c r="G13" s="20">
        <v>4.3238647218762243E-2</v>
      </c>
      <c r="H13" s="20">
        <v>6.3472685057069114E-2</v>
      </c>
      <c r="I13" s="20">
        <v>4.8998106999727058E-2</v>
      </c>
      <c r="K13" s="20">
        <v>5.2624125715404098E-2</v>
      </c>
      <c r="L13" s="20">
        <v>4.2272822363470637E-2</v>
      </c>
      <c r="N13" s="20">
        <v>5.5754067094936181E-2</v>
      </c>
      <c r="O13" s="20">
        <v>0.1081174473296722</v>
      </c>
      <c r="P13" s="20">
        <v>4.7045021030504147E-2</v>
      </c>
      <c r="Q13" s="20">
        <v>2.228438343445013E-2</v>
      </c>
      <c r="R13" s="20">
        <v>4.8696868747620518E-2</v>
      </c>
      <c r="S13" s="20">
        <v>3.0749653710472981E-2</v>
      </c>
      <c r="T13" s="20">
        <v>3.9132099742491579E-2</v>
      </c>
      <c r="U13" s="20">
        <v>6.0223891945527817E-2</v>
      </c>
      <c r="V13" s="20">
        <v>5.0352509104594288E-2</v>
      </c>
      <c r="W13" s="20">
        <v>5.256382987860448E-2</v>
      </c>
      <c r="X13" s="20">
        <v>3.5472637610402723E-2</v>
      </c>
      <c r="Y13" s="20">
        <v>4.0710277094220891E-2</v>
      </c>
      <c r="AA13" s="20">
        <v>4.5216324733871487E-2</v>
      </c>
      <c r="AB13" s="20">
        <v>3.6007299266276403E-2</v>
      </c>
      <c r="AC13" s="20">
        <v>4.4857581853627607E-2</v>
      </c>
      <c r="AD13" s="20">
        <v>6.5972465125936477E-2</v>
      </c>
      <c r="AF13" s="20">
        <v>4.9428909712104702E-2</v>
      </c>
      <c r="AG13" s="20">
        <v>4.2706898083072722E-2</v>
      </c>
      <c r="AI13" s="20">
        <v>5.1588883273176157E-2</v>
      </c>
      <c r="AJ13" s="20">
        <v>2.9402683930143669E-2</v>
      </c>
      <c r="AK13" s="20">
        <v>3.5567120052546718E-2</v>
      </c>
      <c r="AL13" s="20">
        <v>6.5197170590463996E-2</v>
      </c>
      <c r="AM13" s="20">
        <v>4.8478032986327503E-2</v>
      </c>
      <c r="AN13" s="20">
        <v>3.6902564986508637E-2</v>
      </c>
      <c r="AO13" s="20">
        <v>3.8001464554020502E-2</v>
      </c>
      <c r="AP13" s="20">
        <v>6.8270118230761692E-2</v>
      </c>
      <c r="AQ13" s="20">
        <v>8.1276187791030768E-2</v>
      </c>
      <c r="AS13" s="20">
        <v>4.5580559454896009E-2</v>
      </c>
      <c r="AT13" s="20">
        <v>9.0788198709183032E-2</v>
      </c>
    </row>
    <row r="14" spans="2:48" ht="19" customHeight="1" x14ac:dyDescent="0.35">
      <c r="B14" s="22" t="s">
        <v>197</v>
      </c>
      <c r="C14" s="20">
        <v>9.2230863516588726E-2</v>
      </c>
      <c r="D14" s="20">
        <v>7.104269672435097E-2</v>
      </c>
      <c r="E14" s="20">
        <v>3.8384478140762512E-2</v>
      </c>
      <c r="F14" s="20">
        <v>8.379452301817239E-2</v>
      </c>
      <c r="G14" s="20">
        <v>9.9780807684622441E-2</v>
      </c>
      <c r="H14" s="20">
        <v>9.1857182919121219E-2</v>
      </c>
      <c r="I14" s="20">
        <v>0.1509640897082295</v>
      </c>
      <c r="K14" s="20">
        <v>7.0576591986815013E-2</v>
      </c>
      <c r="L14" s="20">
        <v>0.1137492557180811</v>
      </c>
      <c r="N14" s="20">
        <v>8.7610874701999394E-2</v>
      </c>
      <c r="O14" s="20">
        <v>7.6560911337246018E-2</v>
      </c>
      <c r="P14" s="20">
        <v>0.1008699859142158</v>
      </c>
      <c r="Q14" s="20">
        <v>6.0391037808545461E-2</v>
      </c>
      <c r="R14" s="20">
        <v>6.1494790789073342E-2</v>
      </c>
      <c r="S14" s="20">
        <v>0.1672524177021209</v>
      </c>
      <c r="T14" s="20">
        <v>7.6633816316043046E-2</v>
      </c>
      <c r="U14" s="20">
        <v>6.691023702204861E-2</v>
      </c>
      <c r="V14" s="20">
        <v>0.1040718993690882</v>
      </c>
      <c r="W14" s="20">
        <v>8.1462669744169686E-2</v>
      </c>
      <c r="X14" s="20">
        <v>0.1210080017859982</v>
      </c>
      <c r="Y14" s="20">
        <v>9.1154264465198517E-2</v>
      </c>
      <c r="AA14" s="20">
        <v>6.886504082045343E-2</v>
      </c>
      <c r="AB14" s="20">
        <v>0.12328713912771409</v>
      </c>
      <c r="AC14" s="20">
        <v>7.4827338187590395E-2</v>
      </c>
      <c r="AD14" s="20">
        <v>0.101063834935177</v>
      </c>
      <c r="AF14" s="20">
        <v>9.507160608461733E-2</v>
      </c>
      <c r="AG14" s="20">
        <v>7.7933959358425467E-2</v>
      </c>
      <c r="AI14" s="20">
        <v>5.7285518400904838E-2</v>
      </c>
      <c r="AJ14" s="20">
        <v>5.8322056115486048E-2</v>
      </c>
      <c r="AK14" s="20">
        <v>0.11118454255373179</v>
      </c>
      <c r="AL14" s="20">
        <v>7.4240133060366656E-2</v>
      </c>
      <c r="AM14" s="20">
        <v>5.760052507879844E-2</v>
      </c>
      <c r="AN14" s="20">
        <v>8.8106937798686114E-2</v>
      </c>
      <c r="AO14" s="20">
        <v>0.1713405436854569</v>
      </c>
      <c r="AP14" s="20">
        <v>0.27504204993658782</v>
      </c>
      <c r="AQ14" s="20">
        <v>7.8315118110321241E-2</v>
      </c>
      <c r="AS14" s="20">
        <v>8.3970905471612345E-2</v>
      </c>
      <c r="AT14" s="20">
        <v>0.24832090382796571</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313</v>
      </c>
      <c r="C9" s="20">
        <v>0.14606987975953009</v>
      </c>
      <c r="D9" s="20">
        <v>0.15569200117090409</v>
      </c>
      <c r="E9" s="20">
        <v>0.24418294496390361</v>
      </c>
      <c r="F9" s="20">
        <v>0.1289018761712156</v>
      </c>
      <c r="G9" s="20">
        <v>0.12626768118336221</v>
      </c>
      <c r="H9" s="20">
        <v>0.1249994878104745</v>
      </c>
      <c r="I9" s="20">
        <v>0.1042929363126177</v>
      </c>
      <c r="K9" s="20">
        <v>0.13941445328936389</v>
      </c>
      <c r="L9" s="20">
        <v>0.15204654719409269</v>
      </c>
      <c r="N9" s="20">
        <v>0.11160538552650651</v>
      </c>
      <c r="O9" s="20">
        <v>7.3863548372785914E-2</v>
      </c>
      <c r="P9" s="20">
        <v>0.14068796338108219</v>
      </c>
      <c r="Q9" s="20">
        <v>0.20674544042001089</v>
      </c>
      <c r="R9" s="20">
        <v>0.15959315450899611</v>
      </c>
      <c r="S9" s="20">
        <v>0.13445868639960371</v>
      </c>
      <c r="T9" s="20">
        <v>0.1223723805727404</v>
      </c>
      <c r="U9" s="20">
        <v>0.1584204739586455</v>
      </c>
      <c r="V9" s="20">
        <v>0.2075189789109485</v>
      </c>
      <c r="W9" s="20">
        <v>0.1252634314154091</v>
      </c>
      <c r="X9" s="20">
        <v>0.10291718206839109</v>
      </c>
      <c r="Y9" s="20">
        <v>0.15333200792406371</v>
      </c>
      <c r="AA9" s="20">
        <v>0.1689504068419079</v>
      </c>
      <c r="AB9" s="20">
        <v>0.12888922410653411</v>
      </c>
      <c r="AC9" s="20">
        <v>0.13974426301398979</v>
      </c>
      <c r="AD9" s="20">
        <v>0.14486049833932629</v>
      </c>
      <c r="AF9" s="20">
        <v>0.13068970487264769</v>
      </c>
      <c r="AG9" s="20">
        <v>0.2087941039311986</v>
      </c>
      <c r="AI9" s="20">
        <v>0.19683821581253569</v>
      </c>
      <c r="AJ9" s="20">
        <v>0.17987622904604131</v>
      </c>
      <c r="AK9" s="20">
        <v>7.9340220753133225E-2</v>
      </c>
      <c r="AL9" s="20">
        <v>0.16649914364887369</v>
      </c>
      <c r="AM9" s="20">
        <v>0.14664458314665649</v>
      </c>
      <c r="AN9" s="20">
        <v>8.7856519170856517E-2</v>
      </c>
      <c r="AO9" s="20">
        <v>0.1227221658666367</v>
      </c>
      <c r="AP9" s="20">
        <v>7.9477515445177782E-2</v>
      </c>
      <c r="AQ9" s="20">
        <v>9.0365887789834634E-2</v>
      </c>
      <c r="AS9" s="20">
        <v>0.14979515917305949</v>
      </c>
      <c r="AT9" s="20">
        <v>7.5672547150487504E-2</v>
      </c>
    </row>
    <row r="10" spans="2:48" ht="19" customHeight="1" x14ac:dyDescent="0.35">
      <c r="B10" s="22" t="s">
        <v>314</v>
      </c>
      <c r="C10" s="20">
        <v>0.3344551888352888</v>
      </c>
      <c r="D10" s="20">
        <v>0.3447558199778461</v>
      </c>
      <c r="E10" s="20">
        <v>0.34987218272226772</v>
      </c>
      <c r="F10" s="20">
        <v>0.37206923073895343</v>
      </c>
      <c r="G10" s="20">
        <v>0.34178146029404433</v>
      </c>
      <c r="H10" s="20">
        <v>0.32956860212568151</v>
      </c>
      <c r="I10" s="20">
        <v>0.28187757001521202</v>
      </c>
      <c r="K10" s="20">
        <v>0.33197248759045422</v>
      </c>
      <c r="L10" s="20">
        <v>0.33632792743474421</v>
      </c>
      <c r="N10" s="20">
        <v>0.32386273759550882</v>
      </c>
      <c r="O10" s="20">
        <v>0.26025243033738021</v>
      </c>
      <c r="P10" s="20">
        <v>0.33306899721102018</v>
      </c>
      <c r="Q10" s="20">
        <v>0.35424893656505102</v>
      </c>
      <c r="R10" s="20">
        <v>0.39235100138993589</v>
      </c>
      <c r="S10" s="20">
        <v>0.31400464545090628</v>
      </c>
      <c r="T10" s="20">
        <v>0.36526810567071188</v>
      </c>
      <c r="U10" s="20">
        <v>0.27693889373626401</v>
      </c>
      <c r="V10" s="20">
        <v>0.34806749957450589</v>
      </c>
      <c r="W10" s="20">
        <v>0.30869570166604487</v>
      </c>
      <c r="X10" s="20">
        <v>0.3328848553567757</v>
      </c>
      <c r="Y10" s="20">
        <v>0.36000734201356888</v>
      </c>
      <c r="AA10" s="20">
        <v>0.36143695909351142</v>
      </c>
      <c r="AB10" s="20">
        <v>0.30838246923822732</v>
      </c>
      <c r="AC10" s="20">
        <v>0.32424445565193871</v>
      </c>
      <c r="AD10" s="20">
        <v>0.34209505798010131</v>
      </c>
      <c r="AF10" s="20">
        <v>0.32280259004607259</v>
      </c>
      <c r="AG10" s="20">
        <v>0.37788463831064451</v>
      </c>
      <c r="AI10" s="20">
        <v>0.30293922698394338</v>
      </c>
      <c r="AJ10" s="20">
        <v>0.42106184952232589</v>
      </c>
      <c r="AK10" s="20">
        <v>0.315327221321199</v>
      </c>
      <c r="AL10" s="20">
        <v>0.35358090899764549</v>
      </c>
      <c r="AM10" s="20">
        <v>0.32290364413298589</v>
      </c>
      <c r="AN10" s="20">
        <v>0.22647615717333161</v>
      </c>
      <c r="AO10" s="20">
        <v>0.2830998500291238</v>
      </c>
      <c r="AP10" s="20">
        <v>0.27082915878934222</v>
      </c>
      <c r="AQ10" s="20">
        <v>0.31122478558903272</v>
      </c>
      <c r="AS10" s="20">
        <v>0.34394846694870518</v>
      </c>
      <c r="AT10" s="20">
        <v>0.15505885832831859</v>
      </c>
    </row>
    <row r="11" spans="2:48" ht="32" customHeight="1" x14ac:dyDescent="0.35">
      <c r="B11" s="22" t="s">
        <v>315</v>
      </c>
      <c r="C11" s="20">
        <v>0.3183632982845504</v>
      </c>
      <c r="D11" s="20">
        <v>0.2628070205673132</v>
      </c>
      <c r="E11" s="20">
        <v>0.24577199227419719</v>
      </c>
      <c r="F11" s="20">
        <v>0.32543687628120682</v>
      </c>
      <c r="G11" s="20">
        <v>0.34248145986339368</v>
      </c>
      <c r="H11" s="20">
        <v>0.35099736910461232</v>
      </c>
      <c r="I11" s="20">
        <v>0.36704446069773661</v>
      </c>
      <c r="K11" s="20">
        <v>0.34209430627162712</v>
      </c>
      <c r="L11" s="20">
        <v>0.29648476452922451</v>
      </c>
      <c r="N11" s="20">
        <v>0.37121781075786742</v>
      </c>
      <c r="O11" s="20">
        <v>0.45453657798352692</v>
      </c>
      <c r="P11" s="20">
        <v>0.32707166131147508</v>
      </c>
      <c r="Q11" s="20">
        <v>0.1936552877698785</v>
      </c>
      <c r="R11" s="20">
        <v>0.29548652810988979</v>
      </c>
      <c r="S11" s="20">
        <v>0.3022862076689567</v>
      </c>
      <c r="T11" s="20">
        <v>0.31934166577264472</v>
      </c>
      <c r="U11" s="20">
        <v>0.35113147096334257</v>
      </c>
      <c r="V11" s="20">
        <v>0.25077524410782509</v>
      </c>
      <c r="W11" s="20">
        <v>0.35000535971434149</v>
      </c>
      <c r="X11" s="20">
        <v>0.33042537876500211</v>
      </c>
      <c r="Y11" s="20">
        <v>0.32831438770799182</v>
      </c>
      <c r="AA11" s="20">
        <v>0.29420195242024011</v>
      </c>
      <c r="AB11" s="20">
        <v>0.35573571388842212</v>
      </c>
      <c r="AC11" s="20">
        <v>0.34281078356983768</v>
      </c>
      <c r="AD11" s="20">
        <v>0.28358738308494208</v>
      </c>
      <c r="AF11" s="20">
        <v>0.34120733575186629</v>
      </c>
      <c r="AG11" s="20">
        <v>0.2315809308013641</v>
      </c>
      <c r="AI11" s="20">
        <v>0.34155093977479578</v>
      </c>
      <c r="AJ11" s="20">
        <v>0.25134814299454877</v>
      </c>
      <c r="AK11" s="20">
        <v>0.36587857029776222</v>
      </c>
      <c r="AL11" s="20">
        <v>0.28841696330696331</v>
      </c>
      <c r="AM11" s="20">
        <v>0.36145895814957152</v>
      </c>
      <c r="AN11" s="20">
        <v>0.46972926908921869</v>
      </c>
      <c r="AO11" s="20">
        <v>0.31038732071182817</v>
      </c>
      <c r="AP11" s="20">
        <v>0.25318885836308658</v>
      </c>
      <c r="AQ11" s="20">
        <v>0.39333109111552039</v>
      </c>
      <c r="AS11" s="20">
        <v>0.31502956660083509</v>
      </c>
      <c r="AT11" s="20">
        <v>0.38136147697565409</v>
      </c>
    </row>
    <row r="12" spans="2:48" ht="19" customHeight="1" x14ac:dyDescent="0.35">
      <c r="B12" s="22" t="s">
        <v>316</v>
      </c>
      <c r="C12" s="20">
        <v>7.4335077063997279E-2</v>
      </c>
      <c r="D12" s="20">
        <v>0.12391394878165531</v>
      </c>
      <c r="E12" s="20">
        <v>0.10222593443534719</v>
      </c>
      <c r="F12" s="20">
        <v>8.1927712207634923E-2</v>
      </c>
      <c r="G12" s="20">
        <v>6.406605847524062E-2</v>
      </c>
      <c r="H12" s="20">
        <v>4.6642133719824383E-2</v>
      </c>
      <c r="I12" s="20">
        <v>3.9400950675577188E-2</v>
      </c>
      <c r="K12" s="20">
        <v>8.0580988300745088E-2</v>
      </c>
      <c r="L12" s="20">
        <v>6.7501760348125758E-2</v>
      </c>
      <c r="N12" s="20">
        <v>9.8729708379804895E-2</v>
      </c>
      <c r="O12" s="20">
        <v>8.8228589716367822E-2</v>
      </c>
      <c r="P12" s="20">
        <v>7.9516891266883674E-2</v>
      </c>
      <c r="Q12" s="20">
        <v>6.9640559818248224E-2</v>
      </c>
      <c r="R12" s="20">
        <v>7.2993953173048132E-2</v>
      </c>
      <c r="S12" s="20">
        <v>6.1981491655887143E-2</v>
      </c>
      <c r="T12" s="20">
        <v>7.5718820174672186E-2</v>
      </c>
      <c r="U12" s="20">
        <v>8.9369660545540602E-2</v>
      </c>
      <c r="V12" s="20">
        <v>7.3736967609933424E-2</v>
      </c>
      <c r="W12" s="20">
        <v>6.6391532993387889E-2</v>
      </c>
      <c r="X12" s="20">
        <v>6.5776003534819924E-2</v>
      </c>
      <c r="Y12" s="20">
        <v>6.113146334385116E-2</v>
      </c>
      <c r="AA12" s="20">
        <v>6.7183757887860407E-2</v>
      </c>
      <c r="AB12" s="20">
        <v>6.4392296700596513E-2</v>
      </c>
      <c r="AC12" s="20">
        <v>8.8988206866070688E-2</v>
      </c>
      <c r="AD12" s="20">
        <v>7.917978962033291E-2</v>
      </c>
      <c r="AF12" s="20">
        <v>7.201989096747248E-2</v>
      </c>
      <c r="AG12" s="20">
        <v>8.2784275592098458E-2</v>
      </c>
      <c r="AI12" s="20">
        <v>6.1132015519001402E-2</v>
      </c>
      <c r="AJ12" s="20">
        <v>6.8596942618191978E-2</v>
      </c>
      <c r="AK12" s="20">
        <v>8.0066332072276911E-2</v>
      </c>
      <c r="AL12" s="20">
        <v>8.3135864033179116E-2</v>
      </c>
      <c r="AM12" s="20">
        <v>6.4015552691512712E-2</v>
      </c>
      <c r="AN12" s="20">
        <v>0.12777523316412651</v>
      </c>
      <c r="AO12" s="20">
        <v>7.9906458162905633E-2</v>
      </c>
      <c r="AP12" s="20">
        <v>0.1068332013665443</v>
      </c>
      <c r="AQ12" s="20">
        <v>6.71226248222873E-2</v>
      </c>
      <c r="AS12" s="20">
        <v>7.5498510464915028E-2</v>
      </c>
      <c r="AT12" s="20">
        <v>5.2349448873149247E-2</v>
      </c>
    </row>
    <row r="13" spans="2:48" ht="19" customHeight="1" x14ac:dyDescent="0.35">
      <c r="B13" s="22" t="s">
        <v>317</v>
      </c>
      <c r="C13" s="20">
        <v>2.7110260344327178E-2</v>
      </c>
      <c r="D13" s="20">
        <v>4.7469760507741363E-2</v>
      </c>
      <c r="E13" s="20">
        <v>2.6317733113837921E-2</v>
      </c>
      <c r="F13" s="20">
        <v>1.034006958942236E-2</v>
      </c>
      <c r="G13" s="20">
        <v>2.5298490513676081E-2</v>
      </c>
      <c r="H13" s="20">
        <v>4.1938793488427759E-2</v>
      </c>
      <c r="I13" s="20">
        <v>1.9333413795392891E-2</v>
      </c>
      <c r="K13" s="20">
        <v>3.5285398841411818E-2</v>
      </c>
      <c r="L13" s="20">
        <v>1.9237951297741349E-2</v>
      </c>
      <c r="N13" s="20">
        <v>1.475656447924447E-2</v>
      </c>
      <c r="O13" s="20">
        <v>5.9873605409051803E-2</v>
      </c>
      <c r="P13" s="20">
        <v>2.833573105591777E-2</v>
      </c>
      <c r="Q13" s="20">
        <v>6.6216385879339354E-2</v>
      </c>
      <c r="R13" s="20">
        <v>2.9344167622166111E-2</v>
      </c>
      <c r="S13" s="20">
        <v>1.74347734018022E-2</v>
      </c>
      <c r="T13" s="20">
        <v>1.8693772802020111E-2</v>
      </c>
      <c r="U13" s="20">
        <v>3.1440728613687061E-2</v>
      </c>
      <c r="V13" s="20">
        <v>2.5517789592022319E-2</v>
      </c>
      <c r="W13" s="20">
        <v>3.3413426016920073E-2</v>
      </c>
      <c r="X13" s="20">
        <v>2.8916745181007921E-2</v>
      </c>
      <c r="Y13" s="20">
        <v>1.0442911814948551E-2</v>
      </c>
      <c r="AA13" s="20">
        <v>2.9581703433689089E-2</v>
      </c>
      <c r="AB13" s="20">
        <v>1.733436285543772E-2</v>
      </c>
      <c r="AC13" s="20">
        <v>3.0697116319427259E-2</v>
      </c>
      <c r="AD13" s="20">
        <v>3.1633303331874633E-2</v>
      </c>
      <c r="AF13" s="20">
        <v>2.8793487671307329E-2</v>
      </c>
      <c r="AG13" s="20">
        <v>2.1125618527825119E-2</v>
      </c>
      <c r="AI13" s="20">
        <v>2.6113364954257982E-2</v>
      </c>
      <c r="AJ13" s="20">
        <v>1.913374100839256E-2</v>
      </c>
      <c r="AK13" s="20">
        <v>2.0956408546749732E-2</v>
      </c>
      <c r="AL13" s="20">
        <v>3.4447276372815763E-2</v>
      </c>
      <c r="AM13" s="20">
        <v>2.9632203148554071E-2</v>
      </c>
      <c r="AN13" s="20">
        <v>1.643739785922314E-2</v>
      </c>
      <c r="AO13" s="20">
        <v>2.2127406311580739E-2</v>
      </c>
      <c r="AP13" s="20">
        <v>3.8096122338546257E-2</v>
      </c>
      <c r="AQ13" s="20">
        <v>4.125994684612936E-2</v>
      </c>
      <c r="AS13" s="20">
        <v>2.4225003853988632E-2</v>
      </c>
      <c r="AT13" s="20">
        <v>8.1633515720849245E-2</v>
      </c>
    </row>
    <row r="14" spans="2:48" ht="19" customHeight="1" x14ac:dyDescent="0.35">
      <c r="B14" s="22" t="s">
        <v>197</v>
      </c>
      <c r="C14" s="20">
        <v>9.9666295712306258E-2</v>
      </c>
      <c r="D14" s="20">
        <v>6.5361448994539939E-2</v>
      </c>
      <c r="E14" s="20">
        <v>3.1629212490446347E-2</v>
      </c>
      <c r="F14" s="20">
        <v>8.1324235011566839E-2</v>
      </c>
      <c r="G14" s="20">
        <v>0.1001048496702831</v>
      </c>
      <c r="H14" s="20">
        <v>0.10585361375097969</v>
      </c>
      <c r="I14" s="20">
        <v>0.18805066850346369</v>
      </c>
      <c r="K14" s="20">
        <v>7.0652365706398004E-2</v>
      </c>
      <c r="L14" s="20">
        <v>0.1284010491960714</v>
      </c>
      <c r="N14" s="20">
        <v>7.982779326106787E-2</v>
      </c>
      <c r="O14" s="20">
        <v>6.324524818088742E-2</v>
      </c>
      <c r="P14" s="20">
        <v>9.1318755773620738E-2</v>
      </c>
      <c r="Q14" s="20">
        <v>0.10949338954747199</v>
      </c>
      <c r="R14" s="20">
        <v>5.0231195195963953E-2</v>
      </c>
      <c r="S14" s="20">
        <v>0.16983419542284389</v>
      </c>
      <c r="T14" s="20">
        <v>9.8605255007210832E-2</v>
      </c>
      <c r="U14" s="20">
        <v>9.2698772182520428E-2</v>
      </c>
      <c r="V14" s="20">
        <v>9.4383520204764579E-2</v>
      </c>
      <c r="W14" s="20">
        <v>0.1162305481938965</v>
      </c>
      <c r="X14" s="20">
        <v>0.13907983509400329</v>
      </c>
      <c r="Y14" s="20">
        <v>8.6771887195575659E-2</v>
      </c>
      <c r="AA14" s="20">
        <v>7.8645220322791087E-2</v>
      </c>
      <c r="AB14" s="20">
        <v>0.1252659332107823</v>
      </c>
      <c r="AC14" s="20">
        <v>7.3515174578735937E-2</v>
      </c>
      <c r="AD14" s="20">
        <v>0.1186439676434228</v>
      </c>
      <c r="AF14" s="20">
        <v>0.1044869906906335</v>
      </c>
      <c r="AG14" s="20">
        <v>7.7830432836869148E-2</v>
      </c>
      <c r="AI14" s="20">
        <v>7.1426236955465613E-2</v>
      </c>
      <c r="AJ14" s="20">
        <v>5.9983094810499418E-2</v>
      </c>
      <c r="AK14" s="20">
        <v>0.13843124700887899</v>
      </c>
      <c r="AL14" s="20">
        <v>7.3919843640522731E-2</v>
      </c>
      <c r="AM14" s="20">
        <v>7.5345058730719297E-2</v>
      </c>
      <c r="AN14" s="20">
        <v>7.172542354324353E-2</v>
      </c>
      <c r="AO14" s="20">
        <v>0.18175679891792501</v>
      </c>
      <c r="AP14" s="20">
        <v>0.25157514369730272</v>
      </c>
      <c r="AQ14" s="20">
        <v>9.6695663837195495E-2</v>
      </c>
      <c r="AS14" s="20">
        <v>9.1503292958496574E-2</v>
      </c>
      <c r="AT14" s="20">
        <v>0.25392415295154108</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313</v>
      </c>
      <c r="C9" s="20">
        <v>0.28317273550914929</v>
      </c>
      <c r="D9" s="20">
        <v>0.22997260623736829</v>
      </c>
      <c r="E9" s="20">
        <v>0.25079863703656152</v>
      </c>
      <c r="F9" s="20">
        <v>0.25685919509780769</v>
      </c>
      <c r="G9" s="20">
        <v>0.27401941837037341</v>
      </c>
      <c r="H9" s="20">
        <v>0.33445610748486759</v>
      </c>
      <c r="I9" s="20">
        <v>0.33928430863104891</v>
      </c>
      <c r="K9" s="20">
        <v>0.25462288607983352</v>
      </c>
      <c r="L9" s="20">
        <v>0.31128467738068238</v>
      </c>
      <c r="N9" s="20">
        <v>0.32376622098376062</v>
      </c>
      <c r="O9" s="20">
        <v>0.28104450577813062</v>
      </c>
      <c r="P9" s="20">
        <v>0.27189380074746922</v>
      </c>
      <c r="Q9" s="20">
        <v>0.34271538006830671</v>
      </c>
      <c r="R9" s="20">
        <v>0.32838957365249533</v>
      </c>
      <c r="S9" s="20">
        <v>0.22618124725132169</v>
      </c>
      <c r="T9" s="20">
        <v>0.25199793787212871</v>
      </c>
      <c r="U9" s="20">
        <v>0.27686387594699402</v>
      </c>
      <c r="V9" s="20">
        <v>0.26621789282586528</v>
      </c>
      <c r="W9" s="20">
        <v>0.29458462277565323</v>
      </c>
      <c r="X9" s="20">
        <v>0.2439568746561494</v>
      </c>
      <c r="Y9" s="20">
        <v>0.29395204958419952</v>
      </c>
      <c r="AA9" s="20">
        <v>0.31315946443098752</v>
      </c>
      <c r="AB9" s="20">
        <v>0.30310793642617101</v>
      </c>
      <c r="AC9" s="20">
        <v>0.27150882932740078</v>
      </c>
      <c r="AD9" s="20">
        <v>0.24130360693803179</v>
      </c>
      <c r="AF9" s="20">
        <v>0.28598585124789522</v>
      </c>
      <c r="AG9" s="20">
        <v>0.27559103215689262</v>
      </c>
      <c r="AI9" s="20">
        <v>0.32850219820275722</v>
      </c>
      <c r="AJ9" s="20">
        <v>0.28085294382686121</v>
      </c>
      <c r="AK9" s="20">
        <v>0.3037321280204951</v>
      </c>
      <c r="AL9" s="20">
        <v>0.29387991413803011</v>
      </c>
      <c r="AM9" s="20">
        <v>0.28056714160039831</v>
      </c>
      <c r="AN9" s="20">
        <v>0.33921582235945058</v>
      </c>
      <c r="AO9" s="20">
        <v>0.23428749056886311</v>
      </c>
      <c r="AP9" s="20">
        <v>0.24703243701573949</v>
      </c>
      <c r="AQ9" s="20">
        <v>0.24893436069803221</v>
      </c>
      <c r="AS9" s="20">
        <v>0.29160556187146552</v>
      </c>
      <c r="AT9" s="20">
        <v>0.12381596884453799</v>
      </c>
    </row>
    <row r="10" spans="2:48" ht="19" customHeight="1" x14ac:dyDescent="0.35">
      <c r="B10" s="22" t="s">
        <v>314</v>
      </c>
      <c r="C10" s="20">
        <v>0.36278536288035962</v>
      </c>
      <c r="D10" s="20">
        <v>0.29878706712197689</v>
      </c>
      <c r="E10" s="20">
        <v>0.33363777639265513</v>
      </c>
      <c r="F10" s="20">
        <v>0.38304190794010518</v>
      </c>
      <c r="G10" s="20">
        <v>0.42282041323390429</v>
      </c>
      <c r="H10" s="20">
        <v>0.36914162375644649</v>
      </c>
      <c r="I10" s="20">
        <v>0.35971143857708721</v>
      </c>
      <c r="K10" s="20">
        <v>0.37360148787672748</v>
      </c>
      <c r="L10" s="20">
        <v>0.35158770160366493</v>
      </c>
      <c r="N10" s="20">
        <v>0.32893766279250519</v>
      </c>
      <c r="O10" s="20">
        <v>0.36414014501847258</v>
      </c>
      <c r="P10" s="20">
        <v>0.3767944138129522</v>
      </c>
      <c r="Q10" s="20">
        <v>0.32170091214583041</v>
      </c>
      <c r="R10" s="20">
        <v>0.40081588131005152</v>
      </c>
      <c r="S10" s="20">
        <v>0.37957493394992697</v>
      </c>
      <c r="T10" s="20">
        <v>0.39862876703877731</v>
      </c>
      <c r="U10" s="20">
        <v>0.30652885326085472</v>
      </c>
      <c r="V10" s="20">
        <v>0.33535495544580279</v>
      </c>
      <c r="W10" s="20">
        <v>0.37507693047517221</v>
      </c>
      <c r="X10" s="20">
        <v>0.39207514443543379</v>
      </c>
      <c r="Y10" s="20">
        <v>0.37222031045495207</v>
      </c>
      <c r="AA10" s="20">
        <v>0.41118075102387619</v>
      </c>
      <c r="AB10" s="20">
        <v>0.34971579050445811</v>
      </c>
      <c r="AC10" s="20">
        <v>0.34789812942148562</v>
      </c>
      <c r="AD10" s="20">
        <v>0.33715433715100318</v>
      </c>
      <c r="AF10" s="20">
        <v>0.37110169272534871</v>
      </c>
      <c r="AG10" s="20">
        <v>0.32921260345536502</v>
      </c>
      <c r="AI10" s="20">
        <v>0.36168040263551421</v>
      </c>
      <c r="AJ10" s="20">
        <v>0.40982509907668963</v>
      </c>
      <c r="AK10" s="20">
        <v>0.33330380338010229</v>
      </c>
      <c r="AL10" s="20">
        <v>0.37248990129177167</v>
      </c>
      <c r="AM10" s="20">
        <v>0.37714218005666689</v>
      </c>
      <c r="AN10" s="20">
        <v>0.29188581046887863</v>
      </c>
      <c r="AO10" s="20">
        <v>0.25580679980984311</v>
      </c>
      <c r="AP10" s="20">
        <v>0.34585109377196899</v>
      </c>
      <c r="AQ10" s="20">
        <v>0.3428867761432422</v>
      </c>
      <c r="AS10" s="20">
        <v>0.37366157238847109</v>
      </c>
      <c r="AT10" s="20">
        <v>0.15725550772708499</v>
      </c>
    </row>
    <row r="11" spans="2:48" ht="32" customHeight="1" x14ac:dyDescent="0.35">
      <c r="B11" s="22" t="s">
        <v>315</v>
      </c>
      <c r="C11" s="20">
        <v>0.20550568461389121</v>
      </c>
      <c r="D11" s="20">
        <v>0.227480125512347</v>
      </c>
      <c r="E11" s="20">
        <v>0.25636019653237307</v>
      </c>
      <c r="F11" s="20">
        <v>0.2329002950309538</v>
      </c>
      <c r="G11" s="20">
        <v>0.1816938066572292</v>
      </c>
      <c r="H11" s="20">
        <v>0.18436072009574789</v>
      </c>
      <c r="I11" s="20">
        <v>0.16086449282420959</v>
      </c>
      <c r="K11" s="20">
        <v>0.23138121555565189</v>
      </c>
      <c r="L11" s="20">
        <v>0.1800382488379495</v>
      </c>
      <c r="N11" s="20">
        <v>0.2421295801008736</v>
      </c>
      <c r="O11" s="20">
        <v>0.19710807719684431</v>
      </c>
      <c r="P11" s="20">
        <v>0.22402300301849201</v>
      </c>
      <c r="Q11" s="20">
        <v>0.21744718516487371</v>
      </c>
      <c r="R11" s="20">
        <v>0.17660543688360339</v>
      </c>
      <c r="S11" s="20">
        <v>0.20941429350581089</v>
      </c>
      <c r="T11" s="20">
        <v>0.18398959531381509</v>
      </c>
      <c r="U11" s="20">
        <v>0.25557973481281349</v>
      </c>
      <c r="V11" s="20">
        <v>0.19068672578169171</v>
      </c>
      <c r="W11" s="20">
        <v>0.17361805710894701</v>
      </c>
      <c r="X11" s="20">
        <v>0.23627818865296299</v>
      </c>
      <c r="Y11" s="20">
        <v>0.19663419732299281</v>
      </c>
      <c r="AA11" s="20">
        <v>0.1595341507735315</v>
      </c>
      <c r="AB11" s="20">
        <v>0.21378968755734401</v>
      </c>
      <c r="AC11" s="20">
        <v>0.2337322458854115</v>
      </c>
      <c r="AD11" s="20">
        <v>0.219825917060812</v>
      </c>
      <c r="AF11" s="20">
        <v>0.20208903812083381</v>
      </c>
      <c r="AG11" s="20">
        <v>0.21572974452159499</v>
      </c>
      <c r="AI11" s="20">
        <v>0.20571339551557391</v>
      </c>
      <c r="AJ11" s="20">
        <v>0.18277423973567991</v>
      </c>
      <c r="AK11" s="20">
        <v>0.23065213343815449</v>
      </c>
      <c r="AL11" s="20">
        <v>0.16912581689413561</v>
      </c>
      <c r="AM11" s="20">
        <v>0.20511235449150331</v>
      </c>
      <c r="AN11" s="20">
        <v>0.26327631171958871</v>
      </c>
      <c r="AO11" s="20">
        <v>0.24638869832389301</v>
      </c>
      <c r="AP11" s="20">
        <v>0.19107758638901509</v>
      </c>
      <c r="AQ11" s="20">
        <v>0.26158688807571628</v>
      </c>
      <c r="AS11" s="20">
        <v>0.20018122929056389</v>
      </c>
      <c r="AT11" s="20">
        <v>0.30612295670279049</v>
      </c>
    </row>
    <row r="12" spans="2:48" ht="19" customHeight="1" x14ac:dyDescent="0.35">
      <c r="B12" s="22" t="s">
        <v>316</v>
      </c>
      <c r="C12" s="20">
        <v>5.8731785256766422E-2</v>
      </c>
      <c r="D12" s="20">
        <v>0.1216399144002452</v>
      </c>
      <c r="E12" s="20">
        <v>9.1389113301816427E-2</v>
      </c>
      <c r="F12" s="20">
        <v>3.1741468508063447E-2</v>
      </c>
      <c r="G12" s="20">
        <v>4.7754701819460073E-2</v>
      </c>
      <c r="H12" s="20">
        <v>4.4794935810034832E-2</v>
      </c>
      <c r="I12" s="20">
        <v>3.0503035977959669E-2</v>
      </c>
      <c r="K12" s="20">
        <v>6.8859312037326842E-2</v>
      </c>
      <c r="L12" s="20">
        <v>4.9081545049757952E-2</v>
      </c>
      <c r="N12" s="20">
        <v>3.5077486075390567E-2</v>
      </c>
      <c r="O12" s="20">
        <v>0.11131750476162509</v>
      </c>
      <c r="P12" s="20">
        <v>3.8670537885344317E-2</v>
      </c>
      <c r="Q12" s="20">
        <v>4.1159797483904532E-2</v>
      </c>
      <c r="R12" s="20">
        <v>3.8784163833738942E-2</v>
      </c>
      <c r="S12" s="20">
        <v>5.6162088702742051E-2</v>
      </c>
      <c r="T12" s="20">
        <v>8.9954161654488454E-2</v>
      </c>
      <c r="U12" s="20">
        <v>4.908381355946876E-2</v>
      </c>
      <c r="V12" s="20">
        <v>7.7055284609280336E-2</v>
      </c>
      <c r="W12" s="20">
        <v>5.6385968380599262E-2</v>
      </c>
      <c r="X12" s="20">
        <v>5.392847420257009E-2</v>
      </c>
      <c r="Y12" s="20">
        <v>7.5048210038304836E-2</v>
      </c>
      <c r="AA12" s="20">
        <v>5.2292154689475602E-2</v>
      </c>
      <c r="AB12" s="20">
        <v>4.6333262065619073E-2</v>
      </c>
      <c r="AC12" s="20">
        <v>6.5520966139569162E-2</v>
      </c>
      <c r="AD12" s="20">
        <v>7.2984724189617253E-2</v>
      </c>
      <c r="AF12" s="20">
        <v>5.3744478335894179E-2</v>
      </c>
      <c r="AG12" s="20">
        <v>7.7241771693303748E-2</v>
      </c>
      <c r="AI12" s="20">
        <v>4.2834581938202297E-2</v>
      </c>
      <c r="AJ12" s="20">
        <v>6.2401196175804113E-2</v>
      </c>
      <c r="AK12" s="20">
        <v>4.196182626979466E-2</v>
      </c>
      <c r="AL12" s="20">
        <v>8.6184225011383397E-2</v>
      </c>
      <c r="AM12" s="20">
        <v>6.6756957486705501E-2</v>
      </c>
      <c r="AN12" s="20">
        <v>3.4060016367781387E-2</v>
      </c>
      <c r="AO12" s="20">
        <v>8.6914959988374299E-2</v>
      </c>
      <c r="AP12" s="20">
        <v>3.2176107252942628E-2</v>
      </c>
      <c r="AQ12" s="20">
        <v>4.1995606289876267E-2</v>
      </c>
      <c r="AS12" s="20">
        <v>5.7404448648297288E-2</v>
      </c>
      <c r="AT12" s="20">
        <v>8.3814724370327554E-2</v>
      </c>
    </row>
    <row r="13" spans="2:48" ht="19" customHeight="1" x14ac:dyDescent="0.35">
      <c r="B13" s="22" t="s">
        <v>317</v>
      </c>
      <c r="C13" s="20">
        <v>3.6237366013515779E-2</v>
      </c>
      <c r="D13" s="20">
        <v>6.2338422940255593E-2</v>
      </c>
      <c r="E13" s="20">
        <v>5.6942310241011318E-2</v>
      </c>
      <c r="F13" s="20">
        <v>3.8092863509595787E-2</v>
      </c>
      <c r="G13" s="20">
        <v>1.797575942947429E-2</v>
      </c>
      <c r="H13" s="20">
        <v>3.1647095966933853E-2</v>
      </c>
      <c r="I13" s="20">
        <v>1.8426401032948989E-2</v>
      </c>
      <c r="K13" s="20">
        <v>2.911537333619342E-2</v>
      </c>
      <c r="L13" s="20">
        <v>4.3338643964629602E-2</v>
      </c>
      <c r="N13" s="20">
        <v>3.7518542458592319E-2</v>
      </c>
      <c r="O13" s="20">
        <v>3.0218232979863299E-2</v>
      </c>
      <c r="P13" s="20">
        <v>3.4528516150500822E-2</v>
      </c>
      <c r="Q13" s="20">
        <v>6.5215031108677879E-2</v>
      </c>
      <c r="R13" s="20">
        <v>3.4023791021124322E-2</v>
      </c>
      <c r="S13" s="20">
        <v>2.5976580974706159E-2</v>
      </c>
      <c r="T13" s="20">
        <v>3.5584894424329112E-2</v>
      </c>
      <c r="U13" s="20">
        <v>3.9966338521424567E-2</v>
      </c>
      <c r="V13" s="20">
        <v>6.9000961400892916E-2</v>
      </c>
      <c r="W13" s="20">
        <v>3.06118357261384E-2</v>
      </c>
      <c r="X13" s="20">
        <v>1.548015677769243E-2</v>
      </c>
      <c r="Y13" s="20">
        <v>9.2869461133105648E-3</v>
      </c>
      <c r="AA13" s="20">
        <v>3.4418418552777587E-2</v>
      </c>
      <c r="AB13" s="20">
        <v>2.7105161185739909E-2</v>
      </c>
      <c r="AC13" s="20">
        <v>3.9473149837043878E-2</v>
      </c>
      <c r="AD13" s="20">
        <v>4.5088767193016861E-2</v>
      </c>
      <c r="AF13" s="20">
        <v>3.0988909676537089E-2</v>
      </c>
      <c r="AG13" s="20">
        <v>5.7364016103026237E-2</v>
      </c>
      <c r="AI13" s="20">
        <v>1.9585140560670362E-2</v>
      </c>
      <c r="AJ13" s="20">
        <v>3.8113842034235151E-2</v>
      </c>
      <c r="AK13" s="20">
        <v>1.420097365393925E-2</v>
      </c>
      <c r="AL13" s="20">
        <v>3.6829640244858082E-2</v>
      </c>
      <c r="AM13" s="20">
        <v>3.9858857312602108E-2</v>
      </c>
      <c r="AN13" s="20">
        <v>3.5649289684419987E-2</v>
      </c>
      <c r="AO13" s="20">
        <v>5.0485013562388048E-2</v>
      </c>
      <c r="AP13" s="20">
        <v>2.8280492866949201E-2</v>
      </c>
      <c r="AQ13" s="20">
        <v>6.8132924773462E-2</v>
      </c>
      <c r="AS13" s="20">
        <v>3.3747202586158223E-2</v>
      </c>
      <c r="AT13" s="20">
        <v>8.3294470618854116E-2</v>
      </c>
    </row>
    <row r="14" spans="2:48" ht="19" customHeight="1" x14ac:dyDescent="0.35">
      <c r="B14" s="22" t="s">
        <v>197</v>
      </c>
      <c r="C14" s="20">
        <v>5.3567065726317753E-2</v>
      </c>
      <c r="D14" s="20">
        <v>5.9781863787806998E-2</v>
      </c>
      <c r="E14" s="20">
        <v>1.087196649558245E-2</v>
      </c>
      <c r="F14" s="20">
        <v>5.7364269913473792E-2</v>
      </c>
      <c r="G14" s="20">
        <v>5.5735900489558857E-2</v>
      </c>
      <c r="H14" s="20">
        <v>3.5599516885969379E-2</v>
      </c>
      <c r="I14" s="20">
        <v>9.1210322956745749E-2</v>
      </c>
      <c r="K14" s="20">
        <v>4.2419725114266928E-2</v>
      </c>
      <c r="L14" s="20">
        <v>6.466918316331545E-2</v>
      </c>
      <c r="N14" s="20">
        <v>3.2570507588877612E-2</v>
      </c>
      <c r="O14" s="20">
        <v>1.6171534265064059E-2</v>
      </c>
      <c r="P14" s="20">
        <v>5.4089728385241113E-2</v>
      </c>
      <c r="Q14" s="20">
        <v>1.1761694028406921E-2</v>
      </c>
      <c r="R14" s="20">
        <v>2.138115329898645E-2</v>
      </c>
      <c r="S14" s="20">
        <v>0.1026908556154922</v>
      </c>
      <c r="T14" s="20">
        <v>3.984464369646145E-2</v>
      </c>
      <c r="U14" s="20">
        <v>7.1977383898444547E-2</v>
      </c>
      <c r="V14" s="20">
        <v>6.1684179936466632E-2</v>
      </c>
      <c r="W14" s="20">
        <v>6.9722585533490075E-2</v>
      </c>
      <c r="X14" s="20">
        <v>5.828116127519134E-2</v>
      </c>
      <c r="Y14" s="20">
        <v>5.2858286486239942E-2</v>
      </c>
      <c r="AA14" s="20">
        <v>2.941506052935149E-2</v>
      </c>
      <c r="AB14" s="20">
        <v>5.9948162260668021E-2</v>
      </c>
      <c r="AC14" s="20">
        <v>4.186667938908907E-2</v>
      </c>
      <c r="AD14" s="20">
        <v>8.3642647467518871E-2</v>
      </c>
      <c r="AF14" s="20">
        <v>5.6090029893491183E-2</v>
      </c>
      <c r="AG14" s="20">
        <v>4.4860832069817398E-2</v>
      </c>
      <c r="AI14" s="20">
        <v>4.1684281147282239E-2</v>
      </c>
      <c r="AJ14" s="20">
        <v>2.603267915073006E-2</v>
      </c>
      <c r="AK14" s="20">
        <v>7.6149135237514182E-2</v>
      </c>
      <c r="AL14" s="20">
        <v>4.1490502419821142E-2</v>
      </c>
      <c r="AM14" s="20">
        <v>3.0562509052124039E-2</v>
      </c>
      <c r="AN14" s="20">
        <v>3.5912749399880713E-2</v>
      </c>
      <c r="AO14" s="20">
        <v>0.12611703774663871</v>
      </c>
      <c r="AP14" s="20">
        <v>0.15558228270338451</v>
      </c>
      <c r="AQ14" s="20">
        <v>3.6463444019670881E-2</v>
      </c>
      <c r="AS14" s="20">
        <v>4.3399985215043943E-2</v>
      </c>
      <c r="AT14" s="20">
        <v>0.2456963717364046</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313</v>
      </c>
      <c r="C9" s="20">
        <v>0.30440315719265981</v>
      </c>
      <c r="D9" s="20">
        <v>0.21563453911152569</v>
      </c>
      <c r="E9" s="20">
        <v>0.30051841941348728</v>
      </c>
      <c r="F9" s="20">
        <v>0.25125686923926838</v>
      </c>
      <c r="G9" s="20">
        <v>0.31565147014243738</v>
      </c>
      <c r="H9" s="20">
        <v>0.37484498610716688</v>
      </c>
      <c r="I9" s="20">
        <v>0.35358408678526282</v>
      </c>
      <c r="K9" s="20">
        <v>0.27763234426463018</v>
      </c>
      <c r="L9" s="20">
        <v>0.33078437021851698</v>
      </c>
      <c r="N9" s="20">
        <v>0.30606594340536197</v>
      </c>
      <c r="O9" s="20">
        <v>0.32536281051139632</v>
      </c>
      <c r="P9" s="20">
        <v>0.30665539066748232</v>
      </c>
      <c r="Q9" s="20">
        <v>0.25951292747391952</v>
      </c>
      <c r="R9" s="20">
        <v>0.35428217724213829</v>
      </c>
      <c r="S9" s="20">
        <v>0.3168178010525074</v>
      </c>
      <c r="T9" s="20">
        <v>0.266006018121768</v>
      </c>
      <c r="U9" s="20">
        <v>0.29808704203380421</v>
      </c>
      <c r="V9" s="20">
        <v>0.3310322155704486</v>
      </c>
      <c r="W9" s="20">
        <v>0.3025971685553131</v>
      </c>
      <c r="X9" s="20">
        <v>0.23402174499103859</v>
      </c>
      <c r="Y9" s="20">
        <v>0.30225180872113871</v>
      </c>
      <c r="AA9" s="20">
        <v>0.33314374358846699</v>
      </c>
      <c r="AB9" s="20">
        <v>0.33493904647368938</v>
      </c>
      <c r="AC9" s="20">
        <v>0.2863008352400972</v>
      </c>
      <c r="AD9" s="20">
        <v>0.25956869528443488</v>
      </c>
      <c r="AF9" s="20">
        <v>0.30737382807328678</v>
      </c>
      <c r="AG9" s="20">
        <v>0.28993921240367959</v>
      </c>
      <c r="AI9" s="20">
        <v>0.34775245840400992</v>
      </c>
      <c r="AJ9" s="20">
        <v>0.332906940531915</v>
      </c>
      <c r="AK9" s="20">
        <v>0.26479594692190173</v>
      </c>
      <c r="AL9" s="20">
        <v>0.3306701426721721</v>
      </c>
      <c r="AM9" s="20">
        <v>0.3024389647629353</v>
      </c>
      <c r="AN9" s="20">
        <v>0.2509825104319624</v>
      </c>
      <c r="AO9" s="20">
        <v>0.26296232328668412</v>
      </c>
      <c r="AP9" s="20">
        <v>0.24499247052416159</v>
      </c>
      <c r="AQ9" s="20">
        <v>0.26712712227154112</v>
      </c>
      <c r="AS9" s="20">
        <v>0.31421438704735788</v>
      </c>
      <c r="AT9" s="20">
        <v>0.1189984305360378</v>
      </c>
    </row>
    <row r="10" spans="2:48" ht="19" customHeight="1" x14ac:dyDescent="0.35">
      <c r="B10" s="22" t="s">
        <v>314</v>
      </c>
      <c r="C10" s="20">
        <v>0.34580261863558459</v>
      </c>
      <c r="D10" s="20">
        <v>0.30791827693977453</v>
      </c>
      <c r="E10" s="20">
        <v>0.3187160803812501</v>
      </c>
      <c r="F10" s="20">
        <v>0.34161436326503769</v>
      </c>
      <c r="G10" s="20">
        <v>0.39775118555119549</v>
      </c>
      <c r="H10" s="20">
        <v>0.33095426263869271</v>
      </c>
      <c r="I10" s="20">
        <v>0.36427593857248519</v>
      </c>
      <c r="K10" s="20">
        <v>0.36618196590299901</v>
      </c>
      <c r="L10" s="20">
        <v>0.32639319206124878</v>
      </c>
      <c r="N10" s="20">
        <v>0.37684671561087968</v>
      </c>
      <c r="O10" s="20">
        <v>0.41431834150574981</v>
      </c>
      <c r="P10" s="20">
        <v>0.30986841379454499</v>
      </c>
      <c r="Q10" s="20">
        <v>0.38299877557122958</v>
      </c>
      <c r="R10" s="20">
        <v>0.33769602083886219</v>
      </c>
      <c r="S10" s="20">
        <v>0.31244404391215552</v>
      </c>
      <c r="T10" s="20">
        <v>0.33427265361606862</v>
      </c>
      <c r="U10" s="20">
        <v>0.3409215625697361</v>
      </c>
      <c r="V10" s="20">
        <v>0.29319463415533009</v>
      </c>
      <c r="W10" s="20">
        <v>0.35317987785687599</v>
      </c>
      <c r="X10" s="20">
        <v>0.40081089131513292</v>
      </c>
      <c r="Y10" s="20">
        <v>0.37144284365448088</v>
      </c>
      <c r="AA10" s="20">
        <v>0.38501374548894901</v>
      </c>
      <c r="AB10" s="20">
        <v>0.3517396263455197</v>
      </c>
      <c r="AC10" s="20">
        <v>0.32736877884357918</v>
      </c>
      <c r="AD10" s="20">
        <v>0.31254046223594811</v>
      </c>
      <c r="AF10" s="20">
        <v>0.35345550578701102</v>
      </c>
      <c r="AG10" s="20">
        <v>0.3208091177394875</v>
      </c>
      <c r="AI10" s="20">
        <v>0.3363218961317303</v>
      </c>
      <c r="AJ10" s="20">
        <v>0.37825209916453412</v>
      </c>
      <c r="AK10" s="20">
        <v>0.35836555089751648</v>
      </c>
      <c r="AL10" s="20">
        <v>0.29380480658866248</v>
      </c>
      <c r="AM10" s="20">
        <v>0.37579014652640957</v>
      </c>
      <c r="AN10" s="20">
        <v>0.36693427012767621</v>
      </c>
      <c r="AO10" s="20">
        <v>0.27697216193927993</v>
      </c>
      <c r="AP10" s="20">
        <v>0.29954034238696908</v>
      </c>
      <c r="AQ10" s="20">
        <v>0.34507101286207931</v>
      </c>
      <c r="AS10" s="20">
        <v>0.35690628641762889</v>
      </c>
      <c r="AT10" s="20">
        <v>0.1359744400581486</v>
      </c>
    </row>
    <row r="11" spans="2:48" ht="32" customHeight="1" x14ac:dyDescent="0.35">
      <c r="B11" s="22" t="s">
        <v>315</v>
      </c>
      <c r="C11" s="20">
        <v>0.19849746204336649</v>
      </c>
      <c r="D11" s="20">
        <v>0.23147876607076981</v>
      </c>
      <c r="E11" s="20">
        <v>0.21249761356968691</v>
      </c>
      <c r="F11" s="20">
        <v>0.25264013125561519</v>
      </c>
      <c r="G11" s="20">
        <v>0.1734225874459053</v>
      </c>
      <c r="H11" s="20">
        <v>0.1747330361078771</v>
      </c>
      <c r="I11" s="20">
        <v>0.15741706498048641</v>
      </c>
      <c r="K11" s="20">
        <v>0.2173671745877582</v>
      </c>
      <c r="L11" s="20">
        <v>0.17984222563866051</v>
      </c>
      <c r="N11" s="20">
        <v>0.20189197284937119</v>
      </c>
      <c r="O11" s="20">
        <v>0.1145310113767417</v>
      </c>
      <c r="P11" s="20">
        <v>0.22114442512446841</v>
      </c>
      <c r="Q11" s="20">
        <v>0.18007469974001711</v>
      </c>
      <c r="R11" s="20">
        <v>0.1706774282152585</v>
      </c>
      <c r="S11" s="20">
        <v>0.20650208739503659</v>
      </c>
      <c r="T11" s="20">
        <v>0.2302582863349267</v>
      </c>
      <c r="U11" s="20">
        <v>0.18671230627450619</v>
      </c>
      <c r="V11" s="20">
        <v>0.1789035892812178</v>
      </c>
      <c r="W11" s="20">
        <v>0.2247684569954673</v>
      </c>
      <c r="X11" s="20">
        <v>0.21884170498177269</v>
      </c>
      <c r="Y11" s="20">
        <v>0.2068059804137703</v>
      </c>
      <c r="AA11" s="20">
        <v>0.16899476659015211</v>
      </c>
      <c r="AB11" s="20">
        <v>0.1735983172049895</v>
      </c>
      <c r="AC11" s="20">
        <v>0.22334041476783301</v>
      </c>
      <c r="AD11" s="20">
        <v>0.23237560280625161</v>
      </c>
      <c r="AF11" s="20">
        <v>0.19910373927791231</v>
      </c>
      <c r="AG11" s="20">
        <v>0.19601587238343091</v>
      </c>
      <c r="AI11" s="20">
        <v>0.17809264010536219</v>
      </c>
      <c r="AJ11" s="20">
        <v>0.16514452213046421</v>
      </c>
      <c r="AK11" s="20">
        <v>0.2473187793908613</v>
      </c>
      <c r="AL11" s="20">
        <v>0.20955527718659769</v>
      </c>
      <c r="AM11" s="20">
        <v>0.18752218750922511</v>
      </c>
      <c r="AN11" s="20">
        <v>0.26340872389525211</v>
      </c>
      <c r="AO11" s="20">
        <v>0.25426806809801261</v>
      </c>
      <c r="AP11" s="20">
        <v>0.20412719572194241</v>
      </c>
      <c r="AQ11" s="20">
        <v>0.23359661989672451</v>
      </c>
      <c r="AS11" s="20">
        <v>0.19242463514762689</v>
      </c>
      <c r="AT11" s="20">
        <v>0.31325685788999758</v>
      </c>
    </row>
    <row r="12" spans="2:48" ht="19" customHeight="1" x14ac:dyDescent="0.35">
      <c r="B12" s="22" t="s">
        <v>316</v>
      </c>
      <c r="C12" s="20">
        <v>5.79645843719419E-2</v>
      </c>
      <c r="D12" s="20">
        <v>0.12531321471210899</v>
      </c>
      <c r="E12" s="20">
        <v>8.4611254739493186E-2</v>
      </c>
      <c r="F12" s="20">
        <v>7.5034303406078209E-2</v>
      </c>
      <c r="G12" s="20">
        <v>2.261136579303245E-2</v>
      </c>
      <c r="H12" s="20">
        <v>5.5993624197444657E-2</v>
      </c>
      <c r="I12" s="20">
        <v>7.5688486240665176E-3</v>
      </c>
      <c r="K12" s="20">
        <v>5.8203312705221347E-2</v>
      </c>
      <c r="L12" s="20">
        <v>5.6851777853949619E-2</v>
      </c>
      <c r="N12" s="20">
        <v>3.7615824965670078E-2</v>
      </c>
      <c r="O12" s="20">
        <v>0.1008009110538492</v>
      </c>
      <c r="P12" s="20">
        <v>6.3239514225978177E-2</v>
      </c>
      <c r="Q12" s="20">
        <v>3.1491167692617353E-2</v>
      </c>
      <c r="R12" s="20">
        <v>5.9960457181952809E-2</v>
      </c>
      <c r="S12" s="20">
        <v>4.0711640079582292E-2</v>
      </c>
      <c r="T12" s="20">
        <v>7.4244636840844563E-2</v>
      </c>
      <c r="U12" s="20">
        <v>0.10832452525564031</v>
      </c>
      <c r="V12" s="20">
        <v>7.744613553854314E-2</v>
      </c>
      <c r="W12" s="20">
        <v>2.3061775895852749E-2</v>
      </c>
      <c r="X12" s="20">
        <v>5.1552188566282492E-2</v>
      </c>
      <c r="Y12" s="20">
        <v>4.8767568493554452E-2</v>
      </c>
      <c r="AA12" s="20">
        <v>5.6430450147332799E-2</v>
      </c>
      <c r="AB12" s="20">
        <v>3.8914204473732013E-2</v>
      </c>
      <c r="AC12" s="20">
        <v>7.3228999511278203E-2</v>
      </c>
      <c r="AD12" s="20">
        <v>6.6375895326859349E-2</v>
      </c>
      <c r="AF12" s="20">
        <v>5.1229628177859553E-2</v>
      </c>
      <c r="AG12" s="20">
        <v>8.5308933297633505E-2</v>
      </c>
      <c r="AI12" s="20">
        <v>5.1069365603980468E-2</v>
      </c>
      <c r="AJ12" s="20">
        <v>5.8578659950229442E-2</v>
      </c>
      <c r="AK12" s="20">
        <v>3.4181645317937277E-2</v>
      </c>
      <c r="AL12" s="20">
        <v>8.4780881009827974E-2</v>
      </c>
      <c r="AM12" s="20">
        <v>5.5429975618327167E-2</v>
      </c>
      <c r="AN12" s="20">
        <v>1.6901392622592552E-2</v>
      </c>
      <c r="AO12" s="20">
        <v>5.3797679133491087E-2</v>
      </c>
      <c r="AP12" s="20">
        <v>4.9441411684242167E-2</v>
      </c>
      <c r="AQ12" s="20">
        <v>9.8226482561049114E-2</v>
      </c>
      <c r="AS12" s="20">
        <v>5.4276209599208078E-2</v>
      </c>
      <c r="AT12" s="20">
        <v>0.12766452277654861</v>
      </c>
    </row>
    <row r="13" spans="2:48" ht="19" customHeight="1" x14ac:dyDescent="0.35">
      <c r="B13" s="22" t="s">
        <v>317</v>
      </c>
      <c r="C13" s="20">
        <v>3.4728211579806469E-2</v>
      </c>
      <c r="D13" s="20">
        <v>5.9629888888486048E-2</v>
      </c>
      <c r="E13" s="20">
        <v>5.684425670952413E-2</v>
      </c>
      <c r="F13" s="20">
        <v>2.171188583433916E-2</v>
      </c>
      <c r="G13" s="20">
        <v>2.8036210808898749E-2</v>
      </c>
      <c r="H13" s="20">
        <v>2.8190567793797149E-2</v>
      </c>
      <c r="I13" s="20">
        <v>2.0591149712923251E-2</v>
      </c>
      <c r="K13" s="20">
        <v>3.5152123349620423E-2</v>
      </c>
      <c r="L13" s="20">
        <v>3.4455342553277438E-2</v>
      </c>
      <c r="N13" s="20">
        <v>3.0932418137779388E-2</v>
      </c>
      <c r="O13" s="20">
        <v>1.523932037023455E-2</v>
      </c>
      <c r="P13" s="20">
        <v>4.4054782884104998E-2</v>
      </c>
      <c r="Q13" s="20">
        <v>7.3950994663385977E-2</v>
      </c>
      <c r="R13" s="20">
        <v>4.5968257575482757E-2</v>
      </c>
      <c r="S13" s="20">
        <v>2.151267444953716E-2</v>
      </c>
      <c r="T13" s="20">
        <v>4.1695312869660529E-2</v>
      </c>
      <c r="U13" s="20">
        <v>3.05595436910348E-2</v>
      </c>
      <c r="V13" s="20">
        <v>4.3783569194097469E-2</v>
      </c>
      <c r="W13" s="20">
        <v>3.02671463029308E-2</v>
      </c>
      <c r="X13" s="20">
        <v>2.6080497320073139E-2</v>
      </c>
      <c r="Y13" s="20">
        <v>1.9206509863377141E-2</v>
      </c>
      <c r="AA13" s="20">
        <v>2.4492152357293379E-2</v>
      </c>
      <c r="AB13" s="20">
        <v>3.7335086001899123E-2</v>
      </c>
      <c r="AC13" s="20">
        <v>3.1029779426431189E-2</v>
      </c>
      <c r="AD13" s="20">
        <v>4.6545165769350492E-2</v>
      </c>
      <c r="AF13" s="20">
        <v>2.8048144722502381E-2</v>
      </c>
      <c r="AG13" s="20">
        <v>5.932330293562988E-2</v>
      </c>
      <c r="AI13" s="20">
        <v>1.8939121626848701E-2</v>
      </c>
      <c r="AJ13" s="20">
        <v>3.6237383256567141E-2</v>
      </c>
      <c r="AK13" s="20">
        <v>1.9840283458511451E-2</v>
      </c>
      <c r="AL13" s="20">
        <v>3.676995351773573E-2</v>
      </c>
      <c r="AM13" s="20">
        <v>4.0604392733839249E-2</v>
      </c>
      <c r="AN13" s="20">
        <v>4.9554437832911621E-2</v>
      </c>
      <c r="AO13" s="20">
        <v>2.3831394969596031E-2</v>
      </c>
      <c r="AP13" s="20">
        <v>5.6393141020843147E-2</v>
      </c>
      <c r="AQ13" s="20">
        <v>3.3416675229660728E-2</v>
      </c>
      <c r="AS13" s="20">
        <v>3.1980576515614249E-2</v>
      </c>
      <c r="AT13" s="20">
        <v>8.6650807989549203E-2</v>
      </c>
    </row>
    <row r="14" spans="2:48" ht="19" customHeight="1" x14ac:dyDescent="0.35">
      <c r="B14" s="22" t="s">
        <v>197</v>
      </c>
      <c r="C14" s="20">
        <v>5.8603966176640723E-2</v>
      </c>
      <c r="D14" s="20">
        <v>6.0025314277335033E-2</v>
      </c>
      <c r="E14" s="20">
        <v>2.6812375186558449E-2</v>
      </c>
      <c r="F14" s="20">
        <v>5.77424469996611E-2</v>
      </c>
      <c r="G14" s="20">
        <v>6.2527180258530712E-2</v>
      </c>
      <c r="H14" s="20">
        <v>3.5283523155021569E-2</v>
      </c>
      <c r="I14" s="20">
        <v>9.6562911324775846E-2</v>
      </c>
      <c r="K14" s="20">
        <v>4.5463079189771043E-2</v>
      </c>
      <c r="L14" s="20">
        <v>7.167309167434649E-2</v>
      </c>
      <c r="N14" s="20">
        <v>4.664712503093766E-2</v>
      </c>
      <c r="O14" s="20">
        <v>2.9747605182028451E-2</v>
      </c>
      <c r="P14" s="20">
        <v>5.5037473303420792E-2</v>
      </c>
      <c r="Q14" s="20">
        <v>7.1971434858830521E-2</v>
      </c>
      <c r="R14" s="20">
        <v>3.141565894630538E-2</v>
      </c>
      <c r="S14" s="20">
        <v>0.1020117531111811</v>
      </c>
      <c r="T14" s="20">
        <v>5.3523092216731703E-2</v>
      </c>
      <c r="U14" s="20">
        <v>3.5395020175278548E-2</v>
      </c>
      <c r="V14" s="20">
        <v>7.5639856260362695E-2</v>
      </c>
      <c r="W14" s="20">
        <v>6.6125574393560038E-2</v>
      </c>
      <c r="X14" s="20">
        <v>6.869297282570011E-2</v>
      </c>
      <c r="Y14" s="20">
        <v>5.1525288853678228E-2</v>
      </c>
      <c r="AA14" s="20">
        <v>3.1925141827805682E-2</v>
      </c>
      <c r="AB14" s="20">
        <v>6.3473719500170209E-2</v>
      </c>
      <c r="AC14" s="20">
        <v>5.8731192210781352E-2</v>
      </c>
      <c r="AD14" s="20">
        <v>8.2594178577155411E-2</v>
      </c>
      <c r="AF14" s="20">
        <v>6.0789153961427853E-2</v>
      </c>
      <c r="AG14" s="20">
        <v>4.8603561240138683E-2</v>
      </c>
      <c r="AI14" s="20">
        <v>6.7824518128068487E-2</v>
      </c>
      <c r="AJ14" s="20">
        <v>2.8880394966290211E-2</v>
      </c>
      <c r="AK14" s="20">
        <v>7.5497794013271724E-2</v>
      </c>
      <c r="AL14" s="20">
        <v>4.441893902500401E-2</v>
      </c>
      <c r="AM14" s="20">
        <v>3.8214332849263608E-2</v>
      </c>
      <c r="AN14" s="20">
        <v>5.2218665089604967E-2</v>
      </c>
      <c r="AO14" s="20">
        <v>0.12816837257293659</v>
      </c>
      <c r="AP14" s="20">
        <v>0.14550543866184151</v>
      </c>
      <c r="AQ14" s="20">
        <v>2.2562087178945121E-2</v>
      </c>
      <c r="AS14" s="20">
        <v>5.0197905272563993E-2</v>
      </c>
      <c r="AT14" s="20">
        <v>0.21745494074971811</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313</v>
      </c>
      <c r="C9" s="20">
        <v>0.25945322162901141</v>
      </c>
      <c r="D9" s="20">
        <v>0.23490418571150121</v>
      </c>
      <c r="E9" s="20">
        <v>0.27288825668229522</v>
      </c>
      <c r="F9" s="20">
        <v>0.2491340432238531</v>
      </c>
      <c r="G9" s="20">
        <v>0.25181151155942189</v>
      </c>
      <c r="H9" s="20">
        <v>0.24987980047378289</v>
      </c>
      <c r="I9" s="20">
        <v>0.28592849189307129</v>
      </c>
      <c r="K9" s="20">
        <v>0.2377291487507748</v>
      </c>
      <c r="L9" s="20">
        <v>0.2796888297390116</v>
      </c>
      <c r="N9" s="20">
        <v>0.32645912743920902</v>
      </c>
      <c r="O9" s="20">
        <v>0.26363732205743518</v>
      </c>
      <c r="P9" s="20">
        <v>0.27840056312054151</v>
      </c>
      <c r="Q9" s="20">
        <v>0.22298096540931109</v>
      </c>
      <c r="R9" s="20">
        <v>0.27904770728729922</v>
      </c>
      <c r="S9" s="20">
        <v>0.2370153111405667</v>
      </c>
      <c r="T9" s="20">
        <v>0.21587352725781919</v>
      </c>
      <c r="U9" s="20">
        <v>0.30091184576022301</v>
      </c>
      <c r="V9" s="20">
        <v>0.24482775920575359</v>
      </c>
      <c r="W9" s="20">
        <v>0.2646927947184482</v>
      </c>
      <c r="X9" s="20">
        <v>0.20263722250942501</v>
      </c>
      <c r="Y9" s="20">
        <v>0.25091830603189169</v>
      </c>
      <c r="AA9" s="20">
        <v>0.29166245941771252</v>
      </c>
      <c r="AB9" s="20">
        <v>0.26638436073998373</v>
      </c>
      <c r="AC9" s="20">
        <v>0.24864109764125941</v>
      </c>
      <c r="AD9" s="20">
        <v>0.22871813873346111</v>
      </c>
      <c r="AF9" s="20">
        <v>0.25926648652860163</v>
      </c>
      <c r="AG9" s="20">
        <v>0.25845683597355817</v>
      </c>
      <c r="AI9" s="20">
        <v>0.31185202950003299</v>
      </c>
      <c r="AJ9" s="20">
        <v>0.26696605300091952</v>
      </c>
      <c r="AK9" s="20">
        <v>0.2101254519363652</v>
      </c>
      <c r="AL9" s="20">
        <v>0.31013303030426459</v>
      </c>
      <c r="AM9" s="20">
        <v>0.24777163740936151</v>
      </c>
      <c r="AN9" s="20">
        <v>0.30746169236554249</v>
      </c>
      <c r="AO9" s="20">
        <v>0.21310106257660899</v>
      </c>
      <c r="AP9" s="20">
        <v>0.2042430224387464</v>
      </c>
      <c r="AQ9" s="20">
        <v>0.24263475512481181</v>
      </c>
      <c r="AS9" s="20">
        <v>0.2672513517000209</v>
      </c>
      <c r="AT9" s="20">
        <v>0.1120904347347699</v>
      </c>
    </row>
    <row r="10" spans="2:48" ht="19" customHeight="1" x14ac:dyDescent="0.35">
      <c r="B10" s="22" t="s">
        <v>314</v>
      </c>
      <c r="C10" s="20">
        <v>0.36659807597362293</v>
      </c>
      <c r="D10" s="20">
        <v>0.29686538246051491</v>
      </c>
      <c r="E10" s="20">
        <v>0.34984362053607387</v>
      </c>
      <c r="F10" s="20">
        <v>0.37299302954216601</v>
      </c>
      <c r="G10" s="20">
        <v>0.39426967144142078</v>
      </c>
      <c r="H10" s="20">
        <v>0.4240838643048892</v>
      </c>
      <c r="I10" s="20">
        <v>0.36051462088862951</v>
      </c>
      <c r="K10" s="20">
        <v>0.37126849056371908</v>
      </c>
      <c r="L10" s="20">
        <v>0.36149530212729852</v>
      </c>
      <c r="N10" s="20">
        <v>0.38035038071512339</v>
      </c>
      <c r="O10" s="20">
        <v>0.35268723792191031</v>
      </c>
      <c r="P10" s="20">
        <v>0.36793310409178509</v>
      </c>
      <c r="Q10" s="20">
        <v>0.41714672851631318</v>
      </c>
      <c r="R10" s="20">
        <v>0.40444782019275732</v>
      </c>
      <c r="S10" s="20">
        <v>0.38783681660597452</v>
      </c>
      <c r="T10" s="20">
        <v>0.38077656814047028</v>
      </c>
      <c r="U10" s="20">
        <v>0.28738158550441878</v>
      </c>
      <c r="V10" s="20">
        <v>0.34677911417965429</v>
      </c>
      <c r="W10" s="20">
        <v>0.36671032184036112</v>
      </c>
      <c r="X10" s="20">
        <v>0.34641762595891279</v>
      </c>
      <c r="Y10" s="20">
        <v>0.38571124011131003</v>
      </c>
      <c r="AA10" s="20">
        <v>0.40720967813052722</v>
      </c>
      <c r="AB10" s="20">
        <v>0.36346405575618812</v>
      </c>
      <c r="AC10" s="20">
        <v>0.3422262903225789</v>
      </c>
      <c r="AD10" s="20">
        <v>0.3464558707880096</v>
      </c>
      <c r="AF10" s="20">
        <v>0.37035010833393489</v>
      </c>
      <c r="AG10" s="20">
        <v>0.35738851613333139</v>
      </c>
      <c r="AI10" s="20">
        <v>0.34383954519408849</v>
      </c>
      <c r="AJ10" s="20">
        <v>0.41203679585002317</v>
      </c>
      <c r="AK10" s="20">
        <v>0.41574563823974903</v>
      </c>
      <c r="AL10" s="20">
        <v>0.31578947153346693</v>
      </c>
      <c r="AM10" s="20">
        <v>0.39049761587486848</v>
      </c>
      <c r="AN10" s="20">
        <v>0.3238332049538763</v>
      </c>
      <c r="AO10" s="20">
        <v>0.29083916258392928</v>
      </c>
      <c r="AP10" s="20">
        <v>0.34079590559189987</v>
      </c>
      <c r="AQ10" s="20">
        <v>0.3382751288045967</v>
      </c>
      <c r="AS10" s="20">
        <v>0.3772055287449611</v>
      </c>
      <c r="AT10" s="20">
        <v>0.16614696936222781</v>
      </c>
    </row>
    <row r="11" spans="2:48" ht="32" customHeight="1" x14ac:dyDescent="0.35">
      <c r="B11" s="22" t="s">
        <v>315</v>
      </c>
      <c r="C11" s="20">
        <v>0.218264111820649</v>
      </c>
      <c r="D11" s="20">
        <v>0.25702974140191298</v>
      </c>
      <c r="E11" s="20">
        <v>0.19793323643117189</v>
      </c>
      <c r="F11" s="20">
        <v>0.2474154713543632</v>
      </c>
      <c r="G11" s="20">
        <v>0.20392075110418509</v>
      </c>
      <c r="H11" s="20">
        <v>0.21715749629972431</v>
      </c>
      <c r="I11" s="20">
        <v>0.19756284616598541</v>
      </c>
      <c r="K11" s="20">
        <v>0.24263729418928759</v>
      </c>
      <c r="L11" s="20">
        <v>0.19535198705194759</v>
      </c>
      <c r="N11" s="20">
        <v>0.16222666629519469</v>
      </c>
      <c r="O11" s="20">
        <v>0.2390996834201706</v>
      </c>
      <c r="P11" s="20">
        <v>0.2110275694736273</v>
      </c>
      <c r="Q11" s="20">
        <v>0.22966771077416931</v>
      </c>
      <c r="R11" s="20">
        <v>0.1741273148274225</v>
      </c>
      <c r="S11" s="20">
        <v>0.21261254248867381</v>
      </c>
      <c r="T11" s="20">
        <v>0.23432808454522769</v>
      </c>
      <c r="U11" s="20">
        <v>0.2675847386460537</v>
      </c>
      <c r="V11" s="20">
        <v>0.21633733189073309</v>
      </c>
      <c r="W11" s="20">
        <v>0.18600510799080699</v>
      </c>
      <c r="X11" s="20">
        <v>0.31475286163032962</v>
      </c>
      <c r="Y11" s="20">
        <v>0.2276677655765072</v>
      </c>
      <c r="AA11" s="20">
        <v>0.18220497161412669</v>
      </c>
      <c r="AB11" s="20">
        <v>0.21120867111504671</v>
      </c>
      <c r="AC11" s="20">
        <v>0.24995817605665521</v>
      </c>
      <c r="AD11" s="20">
        <v>0.2356759645244115</v>
      </c>
      <c r="AF11" s="20">
        <v>0.2207642500258713</v>
      </c>
      <c r="AG11" s="20">
        <v>0.20676817473991621</v>
      </c>
      <c r="AI11" s="20">
        <v>0.2272890389427431</v>
      </c>
      <c r="AJ11" s="20">
        <v>0.185084020831423</v>
      </c>
      <c r="AK11" s="20">
        <v>0.21144447902237609</v>
      </c>
      <c r="AL11" s="20">
        <v>0.23640674483763319</v>
      </c>
      <c r="AM11" s="20">
        <v>0.22431797598807701</v>
      </c>
      <c r="AN11" s="20">
        <v>0.24729054781880511</v>
      </c>
      <c r="AO11" s="20">
        <v>0.27436388032943809</v>
      </c>
      <c r="AP11" s="20">
        <v>0.17974865382345179</v>
      </c>
      <c r="AQ11" s="20">
        <v>0.25086203737438628</v>
      </c>
      <c r="AS11" s="20">
        <v>0.2132450107751484</v>
      </c>
      <c r="AT11" s="20">
        <v>0.31311104448703719</v>
      </c>
    </row>
    <row r="12" spans="2:48" ht="19" customHeight="1" x14ac:dyDescent="0.35">
      <c r="B12" s="22" t="s">
        <v>316</v>
      </c>
      <c r="C12" s="20">
        <v>6.2399232514057032E-2</v>
      </c>
      <c r="D12" s="20">
        <v>9.6507178083939674E-2</v>
      </c>
      <c r="E12" s="20">
        <v>9.0756649413190435E-2</v>
      </c>
      <c r="F12" s="20">
        <v>5.9357280346091362E-2</v>
      </c>
      <c r="G12" s="20">
        <v>5.1369781431128879E-2</v>
      </c>
      <c r="H12" s="20">
        <v>4.8354792421204877E-2</v>
      </c>
      <c r="I12" s="20">
        <v>3.75095933168259E-2</v>
      </c>
      <c r="K12" s="20">
        <v>6.8136612774886557E-2</v>
      </c>
      <c r="L12" s="20">
        <v>5.7050541062416332E-2</v>
      </c>
      <c r="N12" s="20">
        <v>6.2251216397307768E-2</v>
      </c>
      <c r="O12" s="20">
        <v>8.5214037856345431E-2</v>
      </c>
      <c r="P12" s="20">
        <v>6.8569073832790345E-2</v>
      </c>
      <c r="Q12" s="20">
        <v>4.154021329587973E-2</v>
      </c>
      <c r="R12" s="20">
        <v>7.2752321177511972E-2</v>
      </c>
      <c r="S12" s="20">
        <v>1.6900148047647771E-2</v>
      </c>
      <c r="T12" s="20">
        <v>0.1044239429280652</v>
      </c>
      <c r="U12" s="20">
        <v>5.4364151231123828E-2</v>
      </c>
      <c r="V12" s="20">
        <v>5.2248225721103853E-2</v>
      </c>
      <c r="W12" s="20">
        <v>7.6723137532380845E-2</v>
      </c>
      <c r="X12" s="20">
        <v>6.3819838877813617E-2</v>
      </c>
      <c r="Y12" s="20">
        <v>5.7765679509188532E-2</v>
      </c>
      <c r="AA12" s="20">
        <v>6.2016840714050413E-2</v>
      </c>
      <c r="AB12" s="20">
        <v>6.1052418233396348E-2</v>
      </c>
      <c r="AC12" s="20">
        <v>7.1740703096072111E-2</v>
      </c>
      <c r="AD12" s="20">
        <v>5.6395384098069393E-2</v>
      </c>
      <c r="AF12" s="20">
        <v>6.0436798410706677E-2</v>
      </c>
      <c r="AG12" s="20">
        <v>6.8967979121373271E-2</v>
      </c>
      <c r="AI12" s="20">
        <v>4.9678069920363242E-2</v>
      </c>
      <c r="AJ12" s="20">
        <v>6.3023914208123574E-2</v>
      </c>
      <c r="AK12" s="20">
        <v>5.7952905171553937E-2</v>
      </c>
      <c r="AL12" s="20">
        <v>4.6851595921719912E-2</v>
      </c>
      <c r="AM12" s="20">
        <v>7.1269498987870772E-2</v>
      </c>
      <c r="AN12" s="20">
        <v>3.2512061197916303E-2</v>
      </c>
      <c r="AO12" s="20">
        <v>7.2025865109843115E-2</v>
      </c>
      <c r="AP12" s="20">
        <v>7.4774774142209094E-2</v>
      </c>
      <c r="AQ12" s="20">
        <v>6.9531276107859266E-2</v>
      </c>
      <c r="AS12" s="20">
        <v>6.103349320104659E-2</v>
      </c>
      <c r="AT12" s="20">
        <v>8.8207875035223773E-2</v>
      </c>
    </row>
    <row r="13" spans="2:48" ht="19" customHeight="1" x14ac:dyDescent="0.35">
      <c r="B13" s="22" t="s">
        <v>317</v>
      </c>
      <c r="C13" s="20">
        <v>3.892335917203027E-2</v>
      </c>
      <c r="D13" s="20">
        <v>5.7903405394576758E-2</v>
      </c>
      <c r="E13" s="20">
        <v>7.7887622793915368E-2</v>
      </c>
      <c r="F13" s="20">
        <v>2.671677619137235E-2</v>
      </c>
      <c r="G13" s="20">
        <v>3.2123751292987689E-2</v>
      </c>
      <c r="H13" s="20">
        <v>2.7498559977276859E-2</v>
      </c>
      <c r="I13" s="20">
        <v>1.7791397037936751E-2</v>
      </c>
      <c r="K13" s="20">
        <v>3.6874635134169102E-2</v>
      </c>
      <c r="L13" s="20">
        <v>4.1081874799138253E-2</v>
      </c>
      <c r="N13" s="20">
        <v>3.079724324061079E-2</v>
      </c>
      <c r="O13" s="20">
        <v>5.9361718744138453E-2</v>
      </c>
      <c r="P13" s="20">
        <v>3.7544914268521669E-2</v>
      </c>
      <c r="Q13" s="20">
        <v>4.4019341473245897E-2</v>
      </c>
      <c r="R13" s="20">
        <v>3.8028670083273049E-2</v>
      </c>
      <c r="S13" s="20">
        <v>4.2501969122202957E-2</v>
      </c>
      <c r="T13" s="20">
        <v>1.8366739624724709E-2</v>
      </c>
      <c r="U13" s="20">
        <v>3.392845352171036E-2</v>
      </c>
      <c r="V13" s="20">
        <v>6.6826562270789577E-2</v>
      </c>
      <c r="W13" s="20">
        <v>3.6033026536563283E-2</v>
      </c>
      <c r="X13" s="20">
        <v>2.7681202317177502E-2</v>
      </c>
      <c r="Y13" s="20">
        <v>2.8465706927687622E-2</v>
      </c>
      <c r="AA13" s="20">
        <v>3.1490227096488563E-2</v>
      </c>
      <c r="AB13" s="20">
        <v>3.4921733084947323E-2</v>
      </c>
      <c r="AC13" s="20">
        <v>3.8759071377874058E-2</v>
      </c>
      <c r="AD13" s="20">
        <v>5.0750820137511622E-2</v>
      </c>
      <c r="AF13" s="20">
        <v>3.5146393403671407E-2</v>
      </c>
      <c r="AG13" s="20">
        <v>5.4389103955710227E-2</v>
      </c>
      <c r="AI13" s="20">
        <v>2.2512267910973899E-2</v>
      </c>
      <c r="AJ13" s="20">
        <v>3.6613944808254778E-2</v>
      </c>
      <c r="AK13" s="20">
        <v>3.59830658517378E-2</v>
      </c>
      <c r="AL13" s="20">
        <v>5.604205288111487E-2</v>
      </c>
      <c r="AM13" s="20">
        <v>3.2054996309164287E-2</v>
      </c>
      <c r="AN13" s="20">
        <v>5.208668754364313E-2</v>
      </c>
      <c r="AO13" s="20">
        <v>3.5901192974748967E-2</v>
      </c>
      <c r="AP13" s="20">
        <v>4.3061980582645598E-2</v>
      </c>
      <c r="AQ13" s="20">
        <v>7.6595612958727161E-2</v>
      </c>
      <c r="AS13" s="20">
        <v>3.4859797518240261E-2</v>
      </c>
      <c r="AT13" s="20">
        <v>0.1157132773403932</v>
      </c>
    </row>
    <row r="14" spans="2:48" ht="19" customHeight="1" x14ac:dyDescent="0.35">
      <c r="B14" s="22" t="s">
        <v>197</v>
      </c>
      <c r="C14" s="20">
        <v>5.4361998890629308E-2</v>
      </c>
      <c r="D14" s="20">
        <v>5.6790106947554361E-2</v>
      </c>
      <c r="E14" s="20">
        <v>1.069061414335311E-2</v>
      </c>
      <c r="F14" s="20">
        <v>4.4383399342153927E-2</v>
      </c>
      <c r="G14" s="20">
        <v>6.6504533170855681E-2</v>
      </c>
      <c r="H14" s="20">
        <v>3.3025486523121941E-2</v>
      </c>
      <c r="I14" s="20">
        <v>0.100693050697551</v>
      </c>
      <c r="K14" s="20">
        <v>4.3353818587162772E-2</v>
      </c>
      <c r="L14" s="20">
        <v>6.5331465220187582E-2</v>
      </c>
      <c r="N14" s="20">
        <v>3.7915365912554198E-2</v>
      </c>
      <c r="O14" s="20">
        <v>0</v>
      </c>
      <c r="P14" s="20">
        <v>3.6524775212733868E-2</v>
      </c>
      <c r="Q14" s="20">
        <v>4.4645040531080843E-2</v>
      </c>
      <c r="R14" s="20">
        <v>3.1596166431736093E-2</v>
      </c>
      <c r="S14" s="20">
        <v>0.1031332125949342</v>
      </c>
      <c r="T14" s="20">
        <v>4.6231137503692947E-2</v>
      </c>
      <c r="U14" s="20">
        <v>5.5829225336470459E-2</v>
      </c>
      <c r="V14" s="20">
        <v>7.2981006731965364E-2</v>
      </c>
      <c r="W14" s="20">
        <v>6.9835611381439622E-2</v>
      </c>
      <c r="X14" s="20">
        <v>4.4691248706341419E-2</v>
      </c>
      <c r="Y14" s="20">
        <v>4.9471301843414757E-2</v>
      </c>
      <c r="AA14" s="20">
        <v>2.5415823027094591E-2</v>
      </c>
      <c r="AB14" s="20">
        <v>6.2968761070437751E-2</v>
      </c>
      <c r="AC14" s="20">
        <v>4.8674661505560532E-2</v>
      </c>
      <c r="AD14" s="20">
        <v>8.2003821718536776E-2</v>
      </c>
      <c r="AF14" s="20">
        <v>5.4035963297214183E-2</v>
      </c>
      <c r="AG14" s="20">
        <v>5.402939007611051E-2</v>
      </c>
      <c r="AI14" s="20">
        <v>4.4829048531798192E-2</v>
      </c>
      <c r="AJ14" s="20">
        <v>3.6275271301255879E-2</v>
      </c>
      <c r="AK14" s="20">
        <v>6.8748459778218043E-2</v>
      </c>
      <c r="AL14" s="20">
        <v>3.4777104521800523E-2</v>
      </c>
      <c r="AM14" s="20">
        <v>3.4088275430657927E-2</v>
      </c>
      <c r="AN14" s="20">
        <v>3.6815806120216517E-2</v>
      </c>
      <c r="AO14" s="20">
        <v>0.1137688364254316</v>
      </c>
      <c r="AP14" s="20">
        <v>0.1573756634210472</v>
      </c>
      <c r="AQ14" s="20">
        <v>2.210118962961866E-2</v>
      </c>
      <c r="AS14" s="20">
        <v>4.6404818060582678E-2</v>
      </c>
      <c r="AT14" s="20">
        <v>0.2047303990403479</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313</v>
      </c>
      <c r="C9" s="20">
        <v>0.25676695345134559</v>
      </c>
      <c r="D9" s="20">
        <v>0.22886312238648679</v>
      </c>
      <c r="E9" s="20">
        <v>0.26198521440861111</v>
      </c>
      <c r="F9" s="20">
        <v>0.24289218146738101</v>
      </c>
      <c r="G9" s="20">
        <v>0.254033662116042</v>
      </c>
      <c r="H9" s="20">
        <v>0.26987151932442133</v>
      </c>
      <c r="I9" s="20">
        <v>0.27584655965211841</v>
      </c>
      <c r="K9" s="20">
        <v>0.23303592511375329</v>
      </c>
      <c r="L9" s="20">
        <v>0.28098141230701051</v>
      </c>
      <c r="N9" s="20">
        <v>0.24791907195312479</v>
      </c>
      <c r="O9" s="20">
        <v>0.23925038905332641</v>
      </c>
      <c r="P9" s="20">
        <v>0.24021571106890041</v>
      </c>
      <c r="Q9" s="20">
        <v>0.26809925767977111</v>
      </c>
      <c r="R9" s="20">
        <v>0.29710401161148331</v>
      </c>
      <c r="S9" s="20">
        <v>0.27803638113970569</v>
      </c>
      <c r="T9" s="20">
        <v>0.20308576097411821</v>
      </c>
      <c r="U9" s="20">
        <v>0.27136756796242772</v>
      </c>
      <c r="V9" s="20">
        <v>0.26912210476132209</v>
      </c>
      <c r="W9" s="20">
        <v>0.2526482585558833</v>
      </c>
      <c r="X9" s="20">
        <v>0.2172457348967323</v>
      </c>
      <c r="Y9" s="20">
        <v>0.25634627153983852</v>
      </c>
      <c r="AA9" s="20">
        <v>0.26476388815954149</v>
      </c>
      <c r="AB9" s="20">
        <v>0.25535559756139931</v>
      </c>
      <c r="AC9" s="20">
        <v>0.2497198487795424</v>
      </c>
      <c r="AD9" s="20">
        <v>0.25659127306066593</v>
      </c>
      <c r="AF9" s="20">
        <v>0.25348953023967419</v>
      </c>
      <c r="AG9" s="20">
        <v>0.26994214924444049</v>
      </c>
      <c r="AI9" s="20">
        <v>0.28627636162485048</v>
      </c>
      <c r="AJ9" s="20">
        <v>0.27396154088053382</v>
      </c>
      <c r="AK9" s="20">
        <v>0.19417373368032961</v>
      </c>
      <c r="AL9" s="20">
        <v>0.30026295727976338</v>
      </c>
      <c r="AM9" s="20">
        <v>0.2787073646139151</v>
      </c>
      <c r="AN9" s="20">
        <v>0.20890896436869211</v>
      </c>
      <c r="AO9" s="20">
        <v>0.19145753527784681</v>
      </c>
      <c r="AP9" s="20">
        <v>0.2271911312592628</v>
      </c>
      <c r="AQ9" s="20">
        <v>0.1946704055521411</v>
      </c>
      <c r="AS9" s="20">
        <v>0.26470835855678032</v>
      </c>
      <c r="AT9" s="20">
        <v>0.1066966702505515</v>
      </c>
    </row>
    <row r="10" spans="2:48" ht="19" customHeight="1" x14ac:dyDescent="0.35">
      <c r="B10" s="22" t="s">
        <v>314</v>
      </c>
      <c r="C10" s="20">
        <v>0.36120649635663699</v>
      </c>
      <c r="D10" s="20">
        <v>0.30203826310032739</v>
      </c>
      <c r="E10" s="20">
        <v>0.34708347431852271</v>
      </c>
      <c r="F10" s="20">
        <v>0.34796524012436941</v>
      </c>
      <c r="G10" s="20">
        <v>0.3677326550699454</v>
      </c>
      <c r="H10" s="20">
        <v>0.38686363138095792</v>
      </c>
      <c r="I10" s="20">
        <v>0.40036727640036268</v>
      </c>
      <c r="K10" s="20">
        <v>0.37676069069565288</v>
      </c>
      <c r="L10" s="20">
        <v>0.34545461864559962</v>
      </c>
      <c r="N10" s="20">
        <v>0.40619093110829679</v>
      </c>
      <c r="O10" s="20">
        <v>0.33119022577665669</v>
      </c>
      <c r="P10" s="20">
        <v>0.35304146094920119</v>
      </c>
      <c r="Q10" s="20">
        <v>0.39136517054877479</v>
      </c>
      <c r="R10" s="20">
        <v>0.33966998373238733</v>
      </c>
      <c r="S10" s="20">
        <v>0.33801845030922711</v>
      </c>
      <c r="T10" s="20">
        <v>0.44769505445122498</v>
      </c>
      <c r="U10" s="20">
        <v>0.32441409571639201</v>
      </c>
      <c r="V10" s="20">
        <v>0.31820152159822912</v>
      </c>
      <c r="W10" s="20">
        <v>0.37064330938988638</v>
      </c>
      <c r="X10" s="20">
        <v>0.34604382652269811</v>
      </c>
      <c r="Y10" s="20">
        <v>0.40039092962203499</v>
      </c>
      <c r="AA10" s="20">
        <v>0.41014082734593982</v>
      </c>
      <c r="AB10" s="20">
        <v>0.35986098271552142</v>
      </c>
      <c r="AC10" s="20">
        <v>0.35072499190672912</v>
      </c>
      <c r="AD10" s="20">
        <v>0.318922370895177</v>
      </c>
      <c r="AF10" s="20">
        <v>0.36379187151850101</v>
      </c>
      <c r="AG10" s="20">
        <v>0.35238356914069358</v>
      </c>
      <c r="AI10" s="20">
        <v>0.38910055084288531</v>
      </c>
      <c r="AJ10" s="20">
        <v>0.40796681648635069</v>
      </c>
      <c r="AK10" s="20">
        <v>0.3927847841732412</v>
      </c>
      <c r="AL10" s="20">
        <v>0.33973424771145239</v>
      </c>
      <c r="AM10" s="20">
        <v>0.35429711018317622</v>
      </c>
      <c r="AN10" s="20">
        <v>0.43052181742995049</v>
      </c>
      <c r="AO10" s="20">
        <v>0.26393414226724032</v>
      </c>
      <c r="AP10" s="20">
        <v>0.28578068504423643</v>
      </c>
      <c r="AQ10" s="20">
        <v>0.34098865666181638</v>
      </c>
      <c r="AS10" s="20">
        <v>0.37199780626616691</v>
      </c>
      <c r="AT10" s="20">
        <v>0.1572810054983006</v>
      </c>
    </row>
    <row r="11" spans="2:48" ht="32" customHeight="1" x14ac:dyDescent="0.35">
      <c r="B11" s="22" t="s">
        <v>315</v>
      </c>
      <c r="C11" s="20">
        <v>0.2083524227512539</v>
      </c>
      <c r="D11" s="20">
        <v>0.2310180411749862</v>
      </c>
      <c r="E11" s="20">
        <v>0.22424972372632701</v>
      </c>
      <c r="F11" s="20">
        <v>0.23518164636417449</v>
      </c>
      <c r="G11" s="20">
        <v>0.22685602739515209</v>
      </c>
      <c r="H11" s="20">
        <v>0.19542266051285459</v>
      </c>
      <c r="I11" s="20">
        <v>0.15224260984510651</v>
      </c>
      <c r="K11" s="20">
        <v>0.2298255808396239</v>
      </c>
      <c r="L11" s="20">
        <v>0.18731671357341309</v>
      </c>
      <c r="N11" s="20">
        <v>0.19901123875267079</v>
      </c>
      <c r="O11" s="20">
        <v>0.2851907213335183</v>
      </c>
      <c r="P11" s="20">
        <v>0.21987120036539379</v>
      </c>
      <c r="Q11" s="20">
        <v>0.20692350084827421</v>
      </c>
      <c r="R11" s="20">
        <v>0.21559301218271421</v>
      </c>
      <c r="S11" s="20">
        <v>0.18968400877297209</v>
      </c>
      <c r="T11" s="20">
        <v>0.21537553703007331</v>
      </c>
      <c r="U11" s="20">
        <v>0.1897953389225715</v>
      </c>
      <c r="V11" s="20">
        <v>0.1970202717316456</v>
      </c>
      <c r="W11" s="20">
        <v>0.19665285793023971</v>
      </c>
      <c r="X11" s="20">
        <v>0.23195405525038101</v>
      </c>
      <c r="Y11" s="20">
        <v>0.22095094415516719</v>
      </c>
      <c r="AA11" s="20">
        <v>0.17428809551844571</v>
      </c>
      <c r="AB11" s="20">
        <v>0.2144182174569256</v>
      </c>
      <c r="AC11" s="20">
        <v>0.2341301184229013</v>
      </c>
      <c r="AD11" s="20">
        <v>0.21504848337323201</v>
      </c>
      <c r="AF11" s="20">
        <v>0.21660628576997429</v>
      </c>
      <c r="AG11" s="20">
        <v>0.17328770158808299</v>
      </c>
      <c r="AI11" s="20">
        <v>0.1805475505773505</v>
      </c>
      <c r="AJ11" s="20">
        <v>0.17252966187592431</v>
      </c>
      <c r="AK11" s="20">
        <v>0.23028325541936159</v>
      </c>
      <c r="AL11" s="20">
        <v>0.21275130783805901</v>
      </c>
      <c r="AM11" s="20">
        <v>0.21397365807788249</v>
      </c>
      <c r="AN11" s="20">
        <v>0.22092389334852511</v>
      </c>
      <c r="AO11" s="20">
        <v>0.28485733611528352</v>
      </c>
      <c r="AP11" s="20">
        <v>0.20562591382806519</v>
      </c>
      <c r="AQ11" s="20">
        <v>0.25779059471645682</v>
      </c>
      <c r="AS11" s="20">
        <v>0.20253795387157919</v>
      </c>
      <c r="AT11" s="20">
        <v>0.31822957671206192</v>
      </c>
    </row>
    <row r="12" spans="2:48" ht="19" customHeight="1" x14ac:dyDescent="0.35">
      <c r="B12" s="22" t="s">
        <v>316</v>
      </c>
      <c r="C12" s="20">
        <v>7.2746524890720046E-2</v>
      </c>
      <c r="D12" s="20">
        <v>0.13426830400279219</v>
      </c>
      <c r="E12" s="20">
        <v>0.10864481101796861</v>
      </c>
      <c r="F12" s="20">
        <v>6.6943998387188633E-2</v>
      </c>
      <c r="G12" s="20">
        <v>5.2725875947902158E-2</v>
      </c>
      <c r="H12" s="20">
        <v>7.3422993957409116E-2</v>
      </c>
      <c r="I12" s="20">
        <v>2.313109775322042E-2</v>
      </c>
      <c r="K12" s="20">
        <v>7.1717738661475586E-2</v>
      </c>
      <c r="L12" s="20">
        <v>7.293138978695278E-2</v>
      </c>
      <c r="N12" s="20">
        <v>5.5264050060336363E-2</v>
      </c>
      <c r="O12" s="20">
        <v>5.5415204162142101E-2</v>
      </c>
      <c r="P12" s="20">
        <v>7.9170545826692348E-2</v>
      </c>
      <c r="Q12" s="20">
        <v>6.2667548030916523E-2</v>
      </c>
      <c r="R12" s="20">
        <v>9.0642920245221942E-2</v>
      </c>
      <c r="S12" s="20">
        <v>5.5410308834421537E-2</v>
      </c>
      <c r="T12" s="20">
        <v>6.444884340416715E-2</v>
      </c>
      <c r="U12" s="20">
        <v>0.10960936470726319</v>
      </c>
      <c r="V12" s="20">
        <v>8.3446399764389931E-2</v>
      </c>
      <c r="W12" s="20">
        <v>6.2820235951842635E-2</v>
      </c>
      <c r="X12" s="20">
        <v>9.3053924396337459E-2</v>
      </c>
      <c r="Y12" s="20">
        <v>3.9762184910824117E-2</v>
      </c>
      <c r="AA12" s="20">
        <v>7.8708562676133784E-2</v>
      </c>
      <c r="AB12" s="20">
        <v>5.6295225148806763E-2</v>
      </c>
      <c r="AC12" s="20">
        <v>8.2222145542921746E-2</v>
      </c>
      <c r="AD12" s="20">
        <v>7.480609148406564E-2</v>
      </c>
      <c r="AF12" s="20">
        <v>6.7383279695548248E-2</v>
      </c>
      <c r="AG12" s="20">
        <v>9.2858176269502032E-2</v>
      </c>
      <c r="AI12" s="20">
        <v>5.8187674467267282E-2</v>
      </c>
      <c r="AJ12" s="20">
        <v>7.8477646208798033E-2</v>
      </c>
      <c r="AK12" s="20">
        <v>0.1008807932584013</v>
      </c>
      <c r="AL12" s="20">
        <v>6.8770632753489158E-2</v>
      </c>
      <c r="AM12" s="20">
        <v>7.0737782003960067E-2</v>
      </c>
      <c r="AN12" s="20">
        <v>1.4944786770796661E-2</v>
      </c>
      <c r="AO12" s="20">
        <v>6.289052763674402E-2</v>
      </c>
      <c r="AP12" s="20">
        <v>7.7672797948091954E-2</v>
      </c>
      <c r="AQ12" s="20">
        <v>9.799051145581375E-2</v>
      </c>
      <c r="AS12" s="20">
        <v>7.3530973757399101E-2</v>
      </c>
      <c r="AT12" s="20">
        <v>5.7922641457484381E-2</v>
      </c>
    </row>
    <row r="13" spans="2:48" ht="19" customHeight="1" x14ac:dyDescent="0.35">
      <c r="B13" s="22" t="s">
        <v>317</v>
      </c>
      <c r="C13" s="20">
        <v>3.3610583557149527E-2</v>
      </c>
      <c r="D13" s="20">
        <v>6.0408759041794623E-2</v>
      </c>
      <c r="E13" s="20">
        <v>3.6528414208015808E-2</v>
      </c>
      <c r="F13" s="20">
        <v>3.2375497238806422E-2</v>
      </c>
      <c r="G13" s="20">
        <v>3.3587534736137251E-2</v>
      </c>
      <c r="H13" s="20">
        <v>2.8212457909935481E-2</v>
      </c>
      <c r="I13" s="20">
        <v>1.8021910359009762E-2</v>
      </c>
      <c r="K13" s="20">
        <v>2.948473440884208E-2</v>
      </c>
      <c r="L13" s="20">
        <v>3.7775680241769458E-2</v>
      </c>
      <c r="N13" s="20">
        <v>4.193245199399237E-2</v>
      </c>
      <c r="O13" s="20">
        <v>2.8054885705746161E-2</v>
      </c>
      <c r="P13" s="20">
        <v>2.629806564830553E-2</v>
      </c>
      <c r="Q13" s="20">
        <v>2.3109105181262721E-2</v>
      </c>
      <c r="R13" s="20">
        <v>2.5408079491625411E-2</v>
      </c>
      <c r="S13" s="20">
        <v>3.3653391795247838E-2</v>
      </c>
      <c r="T13" s="20">
        <v>1.4526602000049269E-2</v>
      </c>
      <c r="U13" s="20">
        <v>5.1898770988721067E-2</v>
      </c>
      <c r="V13" s="20">
        <v>5.2078515592465097E-2</v>
      </c>
      <c r="W13" s="20">
        <v>3.3273523092884102E-2</v>
      </c>
      <c r="X13" s="20">
        <v>2.113650171567346E-2</v>
      </c>
      <c r="Y13" s="20">
        <v>2.52979124012906E-2</v>
      </c>
      <c r="AA13" s="20">
        <v>2.3479761090760991E-2</v>
      </c>
      <c r="AB13" s="20">
        <v>2.9218442482120091E-2</v>
      </c>
      <c r="AC13" s="20">
        <v>2.8762364491191211E-2</v>
      </c>
      <c r="AD13" s="20">
        <v>5.3600859678273848E-2</v>
      </c>
      <c r="AF13" s="20">
        <v>2.8263349897641701E-2</v>
      </c>
      <c r="AG13" s="20">
        <v>5.5067280882358009E-2</v>
      </c>
      <c r="AI13" s="20">
        <v>2.6668764013485981E-2</v>
      </c>
      <c r="AJ13" s="20">
        <v>2.838197977717942E-2</v>
      </c>
      <c r="AK13" s="20">
        <v>1.3167074611522471E-2</v>
      </c>
      <c r="AL13" s="20">
        <v>4.7009133874240987E-2</v>
      </c>
      <c r="AM13" s="20">
        <v>3.7935926518919937E-2</v>
      </c>
      <c r="AN13" s="20">
        <v>6.8928840199513494E-2</v>
      </c>
      <c r="AO13" s="20">
        <v>4.6153145158124173E-2</v>
      </c>
      <c r="AP13" s="20">
        <v>1.4889998466508439E-2</v>
      </c>
      <c r="AQ13" s="20">
        <v>4.8753683979646141E-2</v>
      </c>
      <c r="AS13" s="20">
        <v>3.080140379272606E-2</v>
      </c>
      <c r="AT13" s="20">
        <v>8.6696202186586357E-2</v>
      </c>
    </row>
    <row r="14" spans="2:48" ht="19" customHeight="1" x14ac:dyDescent="0.35">
      <c r="B14" s="22" t="s">
        <v>197</v>
      </c>
      <c r="C14" s="20">
        <v>6.7317018992893732E-2</v>
      </c>
      <c r="D14" s="20">
        <v>4.3403510293612849E-2</v>
      </c>
      <c r="E14" s="20">
        <v>2.150836232055478E-2</v>
      </c>
      <c r="F14" s="20">
        <v>7.4641436418079909E-2</v>
      </c>
      <c r="G14" s="20">
        <v>6.5064244734821156E-2</v>
      </c>
      <c r="H14" s="20">
        <v>4.6206736914421773E-2</v>
      </c>
      <c r="I14" s="20">
        <v>0.13039054599018221</v>
      </c>
      <c r="K14" s="20">
        <v>5.9175330280652319E-2</v>
      </c>
      <c r="L14" s="20">
        <v>7.5540185445254523E-2</v>
      </c>
      <c r="N14" s="20">
        <v>4.9682256131578811E-2</v>
      </c>
      <c r="O14" s="20">
        <v>6.0898573968610328E-2</v>
      </c>
      <c r="P14" s="20">
        <v>8.1403016141506412E-2</v>
      </c>
      <c r="Q14" s="20">
        <v>4.7835417711000708E-2</v>
      </c>
      <c r="R14" s="20">
        <v>3.1581992736567893E-2</v>
      </c>
      <c r="S14" s="20">
        <v>0.1051974591484257</v>
      </c>
      <c r="T14" s="20">
        <v>5.486820214036732E-2</v>
      </c>
      <c r="U14" s="20">
        <v>5.2914861702624681E-2</v>
      </c>
      <c r="V14" s="20">
        <v>8.0131186551948036E-2</v>
      </c>
      <c r="W14" s="20">
        <v>8.3961815079263882E-2</v>
      </c>
      <c r="X14" s="20">
        <v>9.0565957218177742E-2</v>
      </c>
      <c r="Y14" s="20">
        <v>5.7251757370844363E-2</v>
      </c>
      <c r="AA14" s="20">
        <v>4.8618865209178248E-2</v>
      </c>
      <c r="AB14" s="20">
        <v>8.4851534635226752E-2</v>
      </c>
      <c r="AC14" s="20">
        <v>5.4440530856714277E-2</v>
      </c>
      <c r="AD14" s="20">
        <v>8.1030921508585541E-2</v>
      </c>
      <c r="AF14" s="20">
        <v>7.0465682878660563E-2</v>
      </c>
      <c r="AG14" s="20">
        <v>5.6461122874922741E-2</v>
      </c>
      <c r="AI14" s="20">
        <v>5.9219098474160473E-2</v>
      </c>
      <c r="AJ14" s="20">
        <v>3.8682354771213748E-2</v>
      </c>
      <c r="AK14" s="20">
        <v>6.8710358857143924E-2</v>
      </c>
      <c r="AL14" s="20">
        <v>3.1471720542994998E-2</v>
      </c>
      <c r="AM14" s="20">
        <v>4.434815860214638E-2</v>
      </c>
      <c r="AN14" s="20">
        <v>5.5771697882522037E-2</v>
      </c>
      <c r="AO14" s="20">
        <v>0.1507073135447613</v>
      </c>
      <c r="AP14" s="20">
        <v>0.18883947345383509</v>
      </c>
      <c r="AQ14" s="20">
        <v>5.9806147634125638E-2</v>
      </c>
      <c r="AS14" s="20">
        <v>5.6423503755348353E-2</v>
      </c>
      <c r="AT14" s="20">
        <v>0.27317390389501522</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313</v>
      </c>
      <c r="C9" s="20">
        <v>0.30435646903839281</v>
      </c>
      <c r="D9" s="20">
        <v>0.2182829460315984</v>
      </c>
      <c r="E9" s="20">
        <v>0.27575440053000588</v>
      </c>
      <c r="F9" s="20">
        <v>0.29138497782981071</v>
      </c>
      <c r="G9" s="20">
        <v>0.31378297971575769</v>
      </c>
      <c r="H9" s="20">
        <v>0.34622823583515672</v>
      </c>
      <c r="I9" s="20">
        <v>0.35974568454073041</v>
      </c>
      <c r="K9" s="20">
        <v>0.28265702938043552</v>
      </c>
      <c r="L9" s="20">
        <v>0.32487068453967122</v>
      </c>
      <c r="N9" s="20">
        <v>0.36339096397950738</v>
      </c>
      <c r="O9" s="20">
        <v>0.32924337433586998</v>
      </c>
      <c r="P9" s="20">
        <v>0.32491416470451512</v>
      </c>
      <c r="Q9" s="20">
        <v>0.36285110134391818</v>
      </c>
      <c r="R9" s="20">
        <v>0.33420560545834332</v>
      </c>
      <c r="S9" s="20">
        <v>0.31081590152206889</v>
      </c>
      <c r="T9" s="20">
        <v>0.22629504018395141</v>
      </c>
      <c r="U9" s="20">
        <v>0.26576034497507522</v>
      </c>
      <c r="V9" s="20">
        <v>0.29829504317742778</v>
      </c>
      <c r="W9" s="20">
        <v>0.29357928047438808</v>
      </c>
      <c r="X9" s="20">
        <v>0.29383350182543522</v>
      </c>
      <c r="Y9" s="20">
        <v>0.29127617206915718</v>
      </c>
      <c r="AA9" s="20">
        <v>0.3398144782747326</v>
      </c>
      <c r="AB9" s="20">
        <v>0.32492741790440199</v>
      </c>
      <c r="AC9" s="20">
        <v>0.280245303814393</v>
      </c>
      <c r="AD9" s="20">
        <v>0.26702480128681289</v>
      </c>
      <c r="AF9" s="20">
        <v>0.30282367153651901</v>
      </c>
      <c r="AG9" s="20">
        <v>0.30738451464719863</v>
      </c>
      <c r="AI9" s="20">
        <v>0.30380334753989452</v>
      </c>
      <c r="AJ9" s="20">
        <v>0.32535175711325942</v>
      </c>
      <c r="AK9" s="20">
        <v>0.2933641583306299</v>
      </c>
      <c r="AL9" s="20">
        <v>0.31892809294194208</v>
      </c>
      <c r="AM9" s="20">
        <v>0.28899293967078737</v>
      </c>
      <c r="AN9" s="20">
        <v>0.31843205187190921</v>
      </c>
      <c r="AO9" s="20">
        <v>0.2692540443219697</v>
      </c>
      <c r="AP9" s="20">
        <v>0.2918609440739432</v>
      </c>
      <c r="AQ9" s="20">
        <v>0.32365024522595909</v>
      </c>
      <c r="AS9" s="20">
        <v>0.31438987299687482</v>
      </c>
      <c r="AT9" s="20">
        <v>0.11475327495288599</v>
      </c>
    </row>
    <row r="10" spans="2:48" ht="19" customHeight="1" x14ac:dyDescent="0.35">
      <c r="B10" s="22" t="s">
        <v>314</v>
      </c>
      <c r="C10" s="20">
        <v>0.34008588953931801</v>
      </c>
      <c r="D10" s="20">
        <v>0.2690868744597778</v>
      </c>
      <c r="E10" s="20">
        <v>0.36772417164087201</v>
      </c>
      <c r="F10" s="20">
        <v>0.28144290799025368</v>
      </c>
      <c r="G10" s="20">
        <v>0.36159797863599669</v>
      </c>
      <c r="H10" s="20">
        <v>0.360704715479927</v>
      </c>
      <c r="I10" s="20">
        <v>0.38143399126358141</v>
      </c>
      <c r="K10" s="20">
        <v>0.34539747171098939</v>
      </c>
      <c r="L10" s="20">
        <v>0.33524422930263847</v>
      </c>
      <c r="N10" s="20">
        <v>0.33596141851313399</v>
      </c>
      <c r="O10" s="20">
        <v>0.283921829556193</v>
      </c>
      <c r="P10" s="20">
        <v>0.29734243559974288</v>
      </c>
      <c r="Q10" s="20">
        <v>0.32862919064511392</v>
      </c>
      <c r="R10" s="20">
        <v>0.36209723514950082</v>
      </c>
      <c r="S10" s="20">
        <v>0.36764226837621572</v>
      </c>
      <c r="T10" s="20">
        <v>0.3504121720066023</v>
      </c>
      <c r="U10" s="20">
        <v>0.35430243438057119</v>
      </c>
      <c r="V10" s="20">
        <v>0.29657865753326151</v>
      </c>
      <c r="W10" s="20">
        <v>0.37315380610006088</v>
      </c>
      <c r="X10" s="20">
        <v>0.31245134999521851</v>
      </c>
      <c r="Y10" s="20">
        <v>0.36217875537120647</v>
      </c>
      <c r="AA10" s="20">
        <v>0.37609926745623878</v>
      </c>
      <c r="AB10" s="20">
        <v>0.35231958788680029</v>
      </c>
      <c r="AC10" s="20">
        <v>0.31665780607245247</v>
      </c>
      <c r="AD10" s="20">
        <v>0.30806466286714518</v>
      </c>
      <c r="AF10" s="20">
        <v>0.35480529510921588</v>
      </c>
      <c r="AG10" s="20">
        <v>0.28764875232093562</v>
      </c>
      <c r="AI10" s="20">
        <v>0.38047294352653371</v>
      </c>
      <c r="AJ10" s="20">
        <v>0.39076837344209392</v>
      </c>
      <c r="AK10" s="20">
        <v>0.38562788336071729</v>
      </c>
      <c r="AL10" s="20">
        <v>0.27073555641060321</v>
      </c>
      <c r="AM10" s="20">
        <v>0.36959955268045908</v>
      </c>
      <c r="AN10" s="20">
        <v>0.38408066586112599</v>
      </c>
      <c r="AO10" s="20">
        <v>0.27919971513791292</v>
      </c>
      <c r="AP10" s="20">
        <v>0.2390119051602832</v>
      </c>
      <c r="AQ10" s="20">
        <v>0.2125233660372417</v>
      </c>
      <c r="AS10" s="20">
        <v>0.35012234476742748</v>
      </c>
      <c r="AT10" s="20">
        <v>0.15042503501576079</v>
      </c>
    </row>
    <row r="11" spans="2:48" ht="32" customHeight="1" x14ac:dyDescent="0.35">
      <c r="B11" s="22" t="s">
        <v>315</v>
      </c>
      <c r="C11" s="20">
        <v>0.1993483288999614</v>
      </c>
      <c r="D11" s="20">
        <v>0.28277319389063649</v>
      </c>
      <c r="E11" s="20">
        <v>0.20994498872485429</v>
      </c>
      <c r="F11" s="20">
        <v>0.23419906695796261</v>
      </c>
      <c r="G11" s="20">
        <v>0.1804775804123312</v>
      </c>
      <c r="H11" s="20">
        <v>0.18159879664256931</v>
      </c>
      <c r="I11" s="20">
        <v>0.134013352728201</v>
      </c>
      <c r="K11" s="20">
        <v>0.23263840870210439</v>
      </c>
      <c r="L11" s="20">
        <v>0.16653755597916101</v>
      </c>
      <c r="N11" s="20">
        <v>0.17338434541700981</v>
      </c>
      <c r="O11" s="20">
        <v>0.22497262303553439</v>
      </c>
      <c r="P11" s="20">
        <v>0.20091437452892841</v>
      </c>
      <c r="Q11" s="20">
        <v>0.20114110648203551</v>
      </c>
      <c r="R11" s="20">
        <v>0.18676387781002751</v>
      </c>
      <c r="S11" s="20">
        <v>0.17299803174337219</v>
      </c>
      <c r="T11" s="20">
        <v>0.24349212534318601</v>
      </c>
      <c r="U11" s="20">
        <v>0.2170155584716352</v>
      </c>
      <c r="V11" s="20">
        <v>0.21169710025158969</v>
      </c>
      <c r="W11" s="20">
        <v>0.15329175374369511</v>
      </c>
      <c r="X11" s="20">
        <v>0.23549469575225751</v>
      </c>
      <c r="Y11" s="20">
        <v>0.2173876092658866</v>
      </c>
      <c r="AA11" s="20">
        <v>0.16043170620395261</v>
      </c>
      <c r="AB11" s="20">
        <v>0.17736857587051949</v>
      </c>
      <c r="AC11" s="20">
        <v>0.24831054367223909</v>
      </c>
      <c r="AD11" s="20">
        <v>0.22077627645734441</v>
      </c>
      <c r="AF11" s="20">
        <v>0.19517648289112069</v>
      </c>
      <c r="AG11" s="20">
        <v>0.21326055785280129</v>
      </c>
      <c r="AI11" s="20">
        <v>0.20784884959195421</v>
      </c>
      <c r="AJ11" s="20">
        <v>0.156300579169804</v>
      </c>
      <c r="AK11" s="20">
        <v>0.15174397463738579</v>
      </c>
      <c r="AL11" s="20">
        <v>0.2457294549159674</v>
      </c>
      <c r="AM11" s="20">
        <v>0.2065803289215733</v>
      </c>
      <c r="AN11" s="20">
        <v>0.14220494465663749</v>
      </c>
      <c r="AO11" s="20">
        <v>0.25905548188549848</v>
      </c>
      <c r="AP11" s="20">
        <v>0.1997430329505058</v>
      </c>
      <c r="AQ11" s="20">
        <v>0.24594058473759861</v>
      </c>
      <c r="AS11" s="20">
        <v>0.1927017603438187</v>
      </c>
      <c r="AT11" s="20">
        <v>0.32494983295258989</v>
      </c>
    </row>
    <row r="12" spans="2:48" ht="19" customHeight="1" x14ac:dyDescent="0.35">
      <c r="B12" s="22" t="s">
        <v>316</v>
      </c>
      <c r="C12" s="20">
        <v>6.1904482517962281E-2</v>
      </c>
      <c r="D12" s="20">
        <v>0.12261026049951181</v>
      </c>
      <c r="E12" s="20">
        <v>9.3009994009644367E-2</v>
      </c>
      <c r="F12" s="20">
        <v>7.5203765442607165E-2</v>
      </c>
      <c r="G12" s="20">
        <v>3.9075545933578398E-2</v>
      </c>
      <c r="H12" s="20">
        <v>4.1404338717642451E-2</v>
      </c>
      <c r="I12" s="20">
        <v>1.766414012850049E-2</v>
      </c>
      <c r="K12" s="20">
        <v>6.0365238676521167E-2</v>
      </c>
      <c r="L12" s="20">
        <v>6.3658866800649694E-2</v>
      </c>
      <c r="N12" s="20">
        <v>3.1564645468274803E-2</v>
      </c>
      <c r="O12" s="20">
        <v>8.610275467241317E-2</v>
      </c>
      <c r="P12" s="20">
        <v>4.3321507656509502E-2</v>
      </c>
      <c r="Q12" s="20">
        <v>5.0938323496862142E-2</v>
      </c>
      <c r="R12" s="20">
        <v>5.2491645153540101E-2</v>
      </c>
      <c r="S12" s="20">
        <v>4.275883319910171E-2</v>
      </c>
      <c r="T12" s="20">
        <v>7.8163736514267057E-2</v>
      </c>
      <c r="U12" s="20">
        <v>8.2111995513268962E-2</v>
      </c>
      <c r="V12" s="20">
        <v>6.7578848127845259E-2</v>
      </c>
      <c r="W12" s="20">
        <v>7.8605282743690483E-2</v>
      </c>
      <c r="X12" s="20">
        <v>7.1458268118988047E-2</v>
      </c>
      <c r="Y12" s="20">
        <v>5.363151923210184E-2</v>
      </c>
      <c r="AA12" s="20">
        <v>6.5648962871492467E-2</v>
      </c>
      <c r="AB12" s="20">
        <v>4.8939336883921818E-2</v>
      </c>
      <c r="AC12" s="20">
        <v>6.0504120378288173E-2</v>
      </c>
      <c r="AD12" s="20">
        <v>7.2253672493154855E-2</v>
      </c>
      <c r="AF12" s="20">
        <v>5.8427565338249818E-2</v>
      </c>
      <c r="AG12" s="20">
        <v>7.6673991260722954E-2</v>
      </c>
      <c r="AI12" s="20">
        <v>4.1337768432924263E-2</v>
      </c>
      <c r="AJ12" s="20">
        <v>6.5913215152032342E-2</v>
      </c>
      <c r="AK12" s="20">
        <v>6.4328004487384849E-2</v>
      </c>
      <c r="AL12" s="20">
        <v>8.6475246117144147E-2</v>
      </c>
      <c r="AM12" s="20">
        <v>5.3289645335733431E-2</v>
      </c>
      <c r="AN12" s="20">
        <v>3.3425837443466277E-2</v>
      </c>
      <c r="AO12" s="20">
        <v>5.6755321192915098E-2</v>
      </c>
      <c r="AP12" s="20">
        <v>5.3171786327054243E-2</v>
      </c>
      <c r="AQ12" s="20">
        <v>0.1129816579636662</v>
      </c>
      <c r="AS12" s="20">
        <v>6.0102285296886493E-2</v>
      </c>
      <c r="AT12" s="20">
        <v>9.5960955366254597E-2</v>
      </c>
    </row>
    <row r="13" spans="2:48" ht="19" customHeight="1" x14ac:dyDescent="0.35">
      <c r="B13" s="22" t="s">
        <v>317</v>
      </c>
      <c r="C13" s="20">
        <v>3.2011579378870107E-2</v>
      </c>
      <c r="D13" s="20">
        <v>5.1089490604175877E-2</v>
      </c>
      <c r="E13" s="20">
        <v>3.4426822252334142E-2</v>
      </c>
      <c r="F13" s="20">
        <v>3.6069735036982672E-2</v>
      </c>
      <c r="G13" s="20">
        <v>3.1464683316864327E-2</v>
      </c>
      <c r="H13" s="20">
        <v>2.7453127325840331E-2</v>
      </c>
      <c r="I13" s="20">
        <v>1.7537484845417079E-2</v>
      </c>
      <c r="K13" s="20">
        <v>2.9404271543988919E-2</v>
      </c>
      <c r="L13" s="20">
        <v>3.4687438406080323E-2</v>
      </c>
      <c r="N13" s="20">
        <v>4.232335376956866E-2</v>
      </c>
      <c r="O13" s="20">
        <v>4.6011813217960967E-2</v>
      </c>
      <c r="P13" s="20">
        <v>3.3758425394018111E-2</v>
      </c>
      <c r="Q13" s="20">
        <v>3.3524266570240158E-2</v>
      </c>
      <c r="R13" s="20">
        <v>4.6245081000461798E-2</v>
      </c>
      <c r="S13" s="20">
        <v>2.2179765112290219E-2</v>
      </c>
      <c r="T13" s="20">
        <v>2.607511514661669E-2</v>
      </c>
      <c r="U13" s="20">
        <v>2.898901236434813E-2</v>
      </c>
      <c r="V13" s="20">
        <v>4.0721468025157637E-2</v>
      </c>
      <c r="W13" s="20">
        <v>2.438425829099922E-2</v>
      </c>
      <c r="X13" s="20">
        <v>2.9070021999514719E-2</v>
      </c>
      <c r="Y13" s="20">
        <v>1.452989172638464E-2</v>
      </c>
      <c r="AA13" s="20">
        <v>2.2446890082155922E-2</v>
      </c>
      <c r="AB13" s="20">
        <v>2.8093224543880361E-2</v>
      </c>
      <c r="AC13" s="20">
        <v>3.3409246556131547E-2</v>
      </c>
      <c r="AD13" s="20">
        <v>4.5386679135969679E-2</v>
      </c>
      <c r="AF13" s="20">
        <v>2.8051936816911E-2</v>
      </c>
      <c r="AG13" s="20">
        <v>4.8045769160226327E-2</v>
      </c>
      <c r="AI13" s="20">
        <v>1.96098939843641E-2</v>
      </c>
      <c r="AJ13" s="20">
        <v>3.1874283911188309E-2</v>
      </c>
      <c r="AK13" s="20">
        <v>1.3663310314036999E-2</v>
      </c>
      <c r="AL13" s="20">
        <v>4.2449384384035282E-2</v>
      </c>
      <c r="AM13" s="20">
        <v>4.1501337145874971E-2</v>
      </c>
      <c r="AN13" s="20">
        <v>3.3338790481815699E-2</v>
      </c>
      <c r="AO13" s="20">
        <v>2.216814897974792E-2</v>
      </c>
      <c r="AP13" s="20">
        <v>2.2223460259964418E-2</v>
      </c>
      <c r="AQ13" s="20">
        <v>5.4893497162609911E-2</v>
      </c>
      <c r="AS13" s="20">
        <v>2.9642666817857939E-2</v>
      </c>
      <c r="AT13" s="20">
        <v>7.6777382683089493E-2</v>
      </c>
    </row>
    <row r="14" spans="2:48" ht="19" customHeight="1" x14ac:dyDescent="0.35">
      <c r="B14" s="22" t="s">
        <v>197</v>
      </c>
      <c r="C14" s="20">
        <v>6.2293250625495483E-2</v>
      </c>
      <c r="D14" s="20">
        <v>5.6157234514299652E-2</v>
      </c>
      <c r="E14" s="20">
        <v>1.913962284228924E-2</v>
      </c>
      <c r="F14" s="20">
        <v>8.1699546742383042E-2</v>
      </c>
      <c r="G14" s="20">
        <v>7.3601231985471818E-2</v>
      </c>
      <c r="H14" s="20">
        <v>4.2610785998864392E-2</v>
      </c>
      <c r="I14" s="20">
        <v>8.9605346493569701E-2</v>
      </c>
      <c r="K14" s="20">
        <v>4.9537579985960672E-2</v>
      </c>
      <c r="L14" s="20">
        <v>7.5001224971799202E-2</v>
      </c>
      <c r="N14" s="20">
        <v>5.3375272852505068E-2</v>
      </c>
      <c r="O14" s="20">
        <v>2.9747605182028451E-2</v>
      </c>
      <c r="P14" s="20">
        <v>9.974909211628559E-2</v>
      </c>
      <c r="Q14" s="20">
        <v>2.291601146183021E-2</v>
      </c>
      <c r="R14" s="20">
        <v>1.8196555428126399E-2</v>
      </c>
      <c r="S14" s="20">
        <v>8.3605200046951184E-2</v>
      </c>
      <c r="T14" s="20">
        <v>7.5561810805376536E-2</v>
      </c>
      <c r="U14" s="20">
        <v>5.1820654295101257E-2</v>
      </c>
      <c r="V14" s="20">
        <v>8.5128882884717927E-2</v>
      </c>
      <c r="W14" s="20">
        <v>7.6985618647166229E-2</v>
      </c>
      <c r="X14" s="20">
        <v>5.7692162308586023E-2</v>
      </c>
      <c r="Y14" s="20">
        <v>6.0996052335263021E-2</v>
      </c>
      <c r="AA14" s="20">
        <v>3.5558695111427743E-2</v>
      </c>
      <c r="AB14" s="20">
        <v>6.83518569104761E-2</v>
      </c>
      <c r="AC14" s="20">
        <v>6.0872979506495707E-2</v>
      </c>
      <c r="AD14" s="20">
        <v>8.6493907759572969E-2</v>
      </c>
      <c r="AF14" s="20">
        <v>6.0715048307983632E-2</v>
      </c>
      <c r="AG14" s="20">
        <v>6.6986414758115342E-2</v>
      </c>
      <c r="AI14" s="20">
        <v>4.6927196924329402E-2</v>
      </c>
      <c r="AJ14" s="20">
        <v>2.979179121162201E-2</v>
      </c>
      <c r="AK14" s="20">
        <v>9.1272668869845239E-2</v>
      </c>
      <c r="AL14" s="20">
        <v>3.568226523030784E-2</v>
      </c>
      <c r="AM14" s="20">
        <v>4.0036196245571892E-2</v>
      </c>
      <c r="AN14" s="20">
        <v>8.8517709685045229E-2</v>
      </c>
      <c r="AO14" s="20">
        <v>0.11356728848195601</v>
      </c>
      <c r="AP14" s="20">
        <v>0.19398887122824909</v>
      </c>
      <c r="AQ14" s="20">
        <v>5.0010648872924328E-2</v>
      </c>
      <c r="AS14" s="20">
        <v>5.3041069777134478E-2</v>
      </c>
      <c r="AT14" s="20">
        <v>0.23713351902941909</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313</v>
      </c>
      <c r="C9" s="20">
        <v>0.25214709036263422</v>
      </c>
      <c r="D9" s="20">
        <v>0.15873277788865381</v>
      </c>
      <c r="E9" s="20">
        <v>0.25894830886225112</v>
      </c>
      <c r="F9" s="20">
        <v>0.21586317038233591</v>
      </c>
      <c r="G9" s="20">
        <v>0.25420487991655349</v>
      </c>
      <c r="H9" s="20">
        <v>0.29774674046278238</v>
      </c>
      <c r="I9" s="20">
        <v>0.30616437937539642</v>
      </c>
      <c r="K9" s="20">
        <v>0.22790432923658149</v>
      </c>
      <c r="L9" s="20">
        <v>0.27684245474851948</v>
      </c>
      <c r="N9" s="20">
        <v>0.28516182339566049</v>
      </c>
      <c r="O9" s="20">
        <v>0.18936991739312631</v>
      </c>
      <c r="P9" s="20">
        <v>0.29226810371975459</v>
      </c>
      <c r="Q9" s="20">
        <v>0.25203418068451888</v>
      </c>
      <c r="R9" s="20">
        <v>0.32636368356107048</v>
      </c>
      <c r="S9" s="20">
        <v>0.20407225120594799</v>
      </c>
      <c r="T9" s="20">
        <v>0.1673864589181091</v>
      </c>
      <c r="U9" s="20">
        <v>0.25699460732410939</v>
      </c>
      <c r="V9" s="20">
        <v>0.24948241702480051</v>
      </c>
      <c r="W9" s="20">
        <v>0.26618757214160588</v>
      </c>
      <c r="X9" s="20">
        <v>0.21957779424370871</v>
      </c>
      <c r="Y9" s="20">
        <v>0.24376949499549599</v>
      </c>
      <c r="AA9" s="20">
        <v>0.25896541995687111</v>
      </c>
      <c r="AB9" s="20">
        <v>0.25746901680977102</v>
      </c>
      <c r="AC9" s="20">
        <v>0.24978987354102641</v>
      </c>
      <c r="AD9" s="20">
        <v>0.24207704059282609</v>
      </c>
      <c r="AF9" s="20">
        <v>0.25729567143792381</v>
      </c>
      <c r="AG9" s="20">
        <v>0.23249859757858829</v>
      </c>
      <c r="AI9" s="20">
        <v>0.2708761898348041</v>
      </c>
      <c r="AJ9" s="20">
        <v>0.27141354844558652</v>
      </c>
      <c r="AK9" s="20">
        <v>0.21648922346532731</v>
      </c>
      <c r="AL9" s="20">
        <v>0.29052003799862458</v>
      </c>
      <c r="AM9" s="20">
        <v>0.259795252731643</v>
      </c>
      <c r="AN9" s="20">
        <v>0.23252906398356729</v>
      </c>
      <c r="AO9" s="20">
        <v>0.2511075198687065</v>
      </c>
      <c r="AP9" s="20">
        <v>0.1727069164229641</v>
      </c>
      <c r="AQ9" s="20">
        <v>0.21147056631121949</v>
      </c>
      <c r="AS9" s="20">
        <v>0.2592690113291729</v>
      </c>
      <c r="AT9" s="20">
        <v>0.1175627589764037</v>
      </c>
    </row>
    <row r="10" spans="2:48" ht="19" customHeight="1" x14ac:dyDescent="0.35">
      <c r="B10" s="22" t="s">
        <v>314</v>
      </c>
      <c r="C10" s="20">
        <v>0.35274703312039463</v>
      </c>
      <c r="D10" s="20">
        <v>0.33542684473839068</v>
      </c>
      <c r="E10" s="20">
        <v>0.28793616342978978</v>
      </c>
      <c r="F10" s="20">
        <v>0.40198917688990632</v>
      </c>
      <c r="G10" s="20">
        <v>0.36910667783543022</v>
      </c>
      <c r="H10" s="20">
        <v>0.36719994440270692</v>
      </c>
      <c r="I10" s="20">
        <v>0.35384269233472432</v>
      </c>
      <c r="K10" s="20">
        <v>0.36223951189860609</v>
      </c>
      <c r="L10" s="20">
        <v>0.34387446015104611</v>
      </c>
      <c r="N10" s="20">
        <v>0.32578931363480401</v>
      </c>
      <c r="O10" s="20">
        <v>0.44060090485410253</v>
      </c>
      <c r="P10" s="20">
        <v>0.29792547358979921</v>
      </c>
      <c r="Q10" s="20">
        <v>0.35500925094381641</v>
      </c>
      <c r="R10" s="20">
        <v>0.38373505862484192</v>
      </c>
      <c r="S10" s="20">
        <v>0.34250125791892322</v>
      </c>
      <c r="T10" s="20">
        <v>0.41770908241353899</v>
      </c>
      <c r="U10" s="20">
        <v>0.29810235749062441</v>
      </c>
      <c r="V10" s="20">
        <v>0.32548978020514729</v>
      </c>
      <c r="W10" s="20">
        <v>0.33805973005698903</v>
      </c>
      <c r="X10" s="20">
        <v>0.39333479194380089</v>
      </c>
      <c r="Y10" s="20">
        <v>0.38285602353510723</v>
      </c>
      <c r="AA10" s="20">
        <v>0.38090025854559711</v>
      </c>
      <c r="AB10" s="20">
        <v>0.37258135994160269</v>
      </c>
      <c r="AC10" s="20">
        <v>0.34312112196798961</v>
      </c>
      <c r="AD10" s="20">
        <v>0.3101172546810062</v>
      </c>
      <c r="AF10" s="20">
        <v>0.35125937220184172</v>
      </c>
      <c r="AG10" s="20">
        <v>0.35930584609925398</v>
      </c>
      <c r="AI10" s="20">
        <v>0.39144054692960539</v>
      </c>
      <c r="AJ10" s="20">
        <v>0.38729045439832183</v>
      </c>
      <c r="AK10" s="20">
        <v>0.37223167313826439</v>
      </c>
      <c r="AL10" s="20">
        <v>0.30997157566428479</v>
      </c>
      <c r="AM10" s="20">
        <v>0.36047786193576081</v>
      </c>
      <c r="AN10" s="20">
        <v>0.34102441961781532</v>
      </c>
      <c r="AO10" s="20">
        <v>0.24431412399988611</v>
      </c>
      <c r="AP10" s="20">
        <v>0.30711237527182039</v>
      </c>
      <c r="AQ10" s="20">
        <v>0.35576270261004911</v>
      </c>
      <c r="AS10" s="20">
        <v>0.36325346424645699</v>
      </c>
      <c r="AT10" s="20">
        <v>0.1542049522688845</v>
      </c>
    </row>
    <row r="11" spans="2:48" ht="32" customHeight="1" x14ac:dyDescent="0.35">
      <c r="B11" s="22" t="s">
        <v>315</v>
      </c>
      <c r="C11" s="20">
        <v>0.2227795635362029</v>
      </c>
      <c r="D11" s="20">
        <v>0.26940808659955962</v>
      </c>
      <c r="E11" s="20">
        <v>0.2571387764150686</v>
      </c>
      <c r="F11" s="20">
        <v>0.24902937972052641</v>
      </c>
      <c r="G11" s="20">
        <v>0.21028773556861119</v>
      </c>
      <c r="H11" s="20">
        <v>0.21657404597347019</v>
      </c>
      <c r="I11" s="20">
        <v>0.1568104372574603</v>
      </c>
      <c r="K11" s="20">
        <v>0.25069073577693329</v>
      </c>
      <c r="L11" s="20">
        <v>0.1944010754432276</v>
      </c>
      <c r="N11" s="20">
        <v>0.2249948282956992</v>
      </c>
      <c r="O11" s="20">
        <v>0.21108034012011331</v>
      </c>
      <c r="P11" s="20">
        <v>0.237678679338341</v>
      </c>
      <c r="Q11" s="20">
        <v>0.24598112960643739</v>
      </c>
      <c r="R11" s="20">
        <v>0.1698375857778964</v>
      </c>
      <c r="S11" s="20">
        <v>0.27472626156921781</v>
      </c>
      <c r="T11" s="20">
        <v>0.24389465426009169</v>
      </c>
      <c r="U11" s="20">
        <v>0.26137172365345712</v>
      </c>
      <c r="V11" s="20">
        <v>0.19185651499619569</v>
      </c>
      <c r="W11" s="20">
        <v>0.21168009441449859</v>
      </c>
      <c r="X11" s="20">
        <v>0.2373822679563117</v>
      </c>
      <c r="Y11" s="20">
        <v>0.22046983360363059</v>
      </c>
      <c r="AA11" s="20">
        <v>0.19616954864579869</v>
      </c>
      <c r="AB11" s="20">
        <v>0.20179094406555531</v>
      </c>
      <c r="AC11" s="20">
        <v>0.25116006973480659</v>
      </c>
      <c r="AD11" s="20">
        <v>0.24730450903629311</v>
      </c>
      <c r="AF11" s="20">
        <v>0.23058546865650939</v>
      </c>
      <c r="AG11" s="20">
        <v>0.19258025961315861</v>
      </c>
      <c r="AI11" s="20">
        <v>0.1961655806821854</v>
      </c>
      <c r="AJ11" s="20">
        <v>0.18569020256888899</v>
      </c>
      <c r="AK11" s="20">
        <v>0.22336692248692991</v>
      </c>
      <c r="AL11" s="20">
        <v>0.2518340291098442</v>
      </c>
      <c r="AM11" s="20">
        <v>0.2375421460618948</v>
      </c>
      <c r="AN11" s="20">
        <v>0.25676767093530029</v>
      </c>
      <c r="AO11" s="20">
        <v>0.28038482217252397</v>
      </c>
      <c r="AP11" s="20">
        <v>0.22469828984091639</v>
      </c>
      <c r="AQ11" s="20">
        <v>0.23646610798679479</v>
      </c>
      <c r="AS11" s="20">
        <v>0.21870724634999711</v>
      </c>
      <c r="AT11" s="20">
        <v>0.29973493671054818</v>
      </c>
    </row>
    <row r="12" spans="2:48" ht="19" customHeight="1" x14ac:dyDescent="0.35">
      <c r="B12" s="22" t="s">
        <v>316</v>
      </c>
      <c r="C12" s="20">
        <v>7.0727822176270744E-2</v>
      </c>
      <c r="D12" s="20">
        <v>0.1075735918638422</v>
      </c>
      <c r="E12" s="20">
        <v>0.1158647290913216</v>
      </c>
      <c r="F12" s="20">
        <v>6.1673371512065263E-2</v>
      </c>
      <c r="G12" s="20">
        <v>6.1911165399480703E-2</v>
      </c>
      <c r="H12" s="20">
        <v>5.5922940139092013E-2</v>
      </c>
      <c r="I12" s="20">
        <v>3.4023437624213997E-2</v>
      </c>
      <c r="K12" s="20">
        <v>7.2517116660143918E-2</v>
      </c>
      <c r="L12" s="20">
        <v>6.8273125003331256E-2</v>
      </c>
      <c r="N12" s="20">
        <v>7.2317088656211712E-2</v>
      </c>
      <c r="O12" s="20">
        <v>5.7896301667235472E-2</v>
      </c>
      <c r="P12" s="20">
        <v>7.343234377486578E-2</v>
      </c>
      <c r="Q12" s="20">
        <v>8.1160338741659899E-2</v>
      </c>
      <c r="R12" s="20">
        <v>5.5305350203744358E-2</v>
      </c>
      <c r="S12" s="20">
        <v>6.2044802003584539E-2</v>
      </c>
      <c r="T12" s="20">
        <v>7.5206643589870531E-2</v>
      </c>
      <c r="U12" s="20">
        <v>7.8609420318742101E-2</v>
      </c>
      <c r="V12" s="20">
        <v>9.2551392738734153E-2</v>
      </c>
      <c r="W12" s="20">
        <v>8.0737039847554648E-2</v>
      </c>
      <c r="X12" s="20">
        <v>5.1096709107573461E-2</v>
      </c>
      <c r="Y12" s="20">
        <v>5.1482969786522441E-2</v>
      </c>
      <c r="AA12" s="20">
        <v>8.2600769465719842E-2</v>
      </c>
      <c r="AB12" s="20">
        <v>6.8746111074808297E-2</v>
      </c>
      <c r="AC12" s="20">
        <v>6.0969879060665692E-2</v>
      </c>
      <c r="AD12" s="20">
        <v>6.8282828030060291E-2</v>
      </c>
      <c r="AF12" s="20">
        <v>6.5475376973347155E-2</v>
      </c>
      <c r="AG12" s="20">
        <v>9.257422579162794E-2</v>
      </c>
      <c r="AI12" s="20">
        <v>7.5605397598450683E-2</v>
      </c>
      <c r="AJ12" s="20">
        <v>7.0497683154809587E-2</v>
      </c>
      <c r="AK12" s="20">
        <v>6.3691595621924765E-2</v>
      </c>
      <c r="AL12" s="20">
        <v>6.9736570755109764E-2</v>
      </c>
      <c r="AM12" s="20">
        <v>6.718722675336522E-2</v>
      </c>
      <c r="AN12" s="20">
        <v>4.9142740817073947E-2</v>
      </c>
      <c r="AO12" s="20">
        <v>6.9919930406078648E-2</v>
      </c>
      <c r="AP12" s="20">
        <v>7.5537202303188181E-2</v>
      </c>
      <c r="AQ12" s="20">
        <v>8.5261433224323516E-2</v>
      </c>
      <c r="AS12" s="20">
        <v>6.7275906263514304E-2</v>
      </c>
      <c r="AT12" s="20">
        <v>0.1359593513244528</v>
      </c>
    </row>
    <row r="13" spans="2:48" ht="19" customHeight="1" x14ac:dyDescent="0.35">
      <c r="B13" s="22" t="s">
        <v>317</v>
      </c>
      <c r="C13" s="20">
        <v>3.4493367232039628E-2</v>
      </c>
      <c r="D13" s="20">
        <v>6.5325691061651245E-2</v>
      </c>
      <c r="E13" s="20">
        <v>5.6061713624933028E-2</v>
      </c>
      <c r="F13" s="20">
        <v>1.6309835141910329E-2</v>
      </c>
      <c r="G13" s="20">
        <v>2.863748321776741E-2</v>
      </c>
      <c r="H13" s="20">
        <v>2.7856943985324869E-2</v>
      </c>
      <c r="I13" s="20">
        <v>2.0433615876484599E-2</v>
      </c>
      <c r="K13" s="20">
        <v>3.7488438486751929E-2</v>
      </c>
      <c r="L13" s="20">
        <v>3.1708997335055167E-2</v>
      </c>
      <c r="N13" s="20">
        <v>2.1221958952632451E-2</v>
      </c>
      <c r="O13" s="20">
        <v>8.6073623355793702E-2</v>
      </c>
      <c r="P13" s="20">
        <v>5.231797519813889E-2</v>
      </c>
      <c r="Q13" s="20">
        <v>1.980290361753639E-2</v>
      </c>
      <c r="R13" s="20">
        <v>4.6319135012483449E-2</v>
      </c>
      <c r="S13" s="20">
        <v>2.1698808461343502E-2</v>
      </c>
      <c r="T13" s="20">
        <v>1.20194674592707E-2</v>
      </c>
      <c r="U13" s="20">
        <v>1.46916532521212E-2</v>
      </c>
      <c r="V13" s="20">
        <v>5.8840304055607189E-2</v>
      </c>
      <c r="W13" s="20">
        <v>2.7270250636782459E-2</v>
      </c>
      <c r="X13" s="20">
        <v>3.4889194444264172E-2</v>
      </c>
      <c r="Y13" s="20">
        <v>3.3783551199231411E-2</v>
      </c>
      <c r="AA13" s="20">
        <v>2.5622978243900928E-2</v>
      </c>
      <c r="AB13" s="20">
        <v>3.432705842200922E-2</v>
      </c>
      <c r="AC13" s="20">
        <v>4.1590403558678768E-2</v>
      </c>
      <c r="AD13" s="20">
        <v>3.82125516018108E-2</v>
      </c>
      <c r="AF13" s="20">
        <v>2.8003275264736081E-2</v>
      </c>
      <c r="AG13" s="20">
        <v>6.0407325441654343E-2</v>
      </c>
      <c r="AI13" s="20">
        <v>2.4657911164477461E-2</v>
      </c>
      <c r="AJ13" s="20">
        <v>3.8321858259110067E-2</v>
      </c>
      <c r="AK13" s="20">
        <v>2.6875162678110239E-2</v>
      </c>
      <c r="AL13" s="20">
        <v>4.1188973890204199E-2</v>
      </c>
      <c r="AM13" s="20">
        <v>3.1379783248163297E-2</v>
      </c>
      <c r="AN13" s="20">
        <v>1.6901392622592552E-2</v>
      </c>
      <c r="AO13" s="20">
        <v>3.033144871116681E-2</v>
      </c>
      <c r="AP13" s="20">
        <v>3.2068907480565997E-2</v>
      </c>
      <c r="AQ13" s="20">
        <v>6.6076511392575782E-2</v>
      </c>
      <c r="AS13" s="20">
        <v>3.2485424429833008E-2</v>
      </c>
      <c r="AT13" s="20">
        <v>7.2437854508217853E-2</v>
      </c>
    </row>
    <row r="14" spans="2:48" ht="19" customHeight="1" x14ac:dyDescent="0.35">
      <c r="B14" s="22" t="s">
        <v>197</v>
      </c>
      <c r="C14" s="20">
        <v>6.710512357245782E-2</v>
      </c>
      <c r="D14" s="20">
        <v>6.3533007847902528E-2</v>
      </c>
      <c r="E14" s="20">
        <v>2.4050308576635721E-2</v>
      </c>
      <c r="F14" s="20">
        <v>5.5135066353255692E-2</v>
      </c>
      <c r="G14" s="20">
        <v>7.585205806215703E-2</v>
      </c>
      <c r="H14" s="20">
        <v>3.4699385036623641E-2</v>
      </c>
      <c r="I14" s="20">
        <v>0.1287254375317203</v>
      </c>
      <c r="K14" s="20">
        <v>4.9159867940983239E-2</v>
      </c>
      <c r="L14" s="20">
        <v>8.4899887318820325E-2</v>
      </c>
      <c r="N14" s="20">
        <v>7.0514987064992096E-2</v>
      </c>
      <c r="O14" s="20">
        <v>1.4978912609628751E-2</v>
      </c>
      <c r="P14" s="20">
        <v>4.6377424379100363E-2</v>
      </c>
      <c r="Q14" s="20">
        <v>4.601219640603104E-2</v>
      </c>
      <c r="R14" s="20">
        <v>1.8439186819963319E-2</v>
      </c>
      <c r="S14" s="20">
        <v>9.4956618840982915E-2</v>
      </c>
      <c r="T14" s="20">
        <v>8.378369335911906E-2</v>
      </c>
      <c r="U14" s="20">
        <v>9.0230237960945814E-2</v>
      </c>
      <c r="V14" s="20">
        <v>8.1779590979514982E-2</v>
      </c>
      <c r="W14" s="20">
        <v>7.6065312902569335E-2</v>
      </c>
      <c r="X14" s="20">
        <v>6.3719242304341131E-2</v>
      </c>
      <c r="Y14" s="20">
        <v>6.7638126880012112E-2</v>
      </c>
      <c r="AA14" s="20">
        <v>5.5741025142112453E-2</v>
      </c>
      <c r="AB14" s="20">
        <v>6.5085509686253443E-2</v>
      </c>
      <c r="AC14" s="20">
        <v>5.3368652136832999E-2</v>
      </c>
      <c r="AD14" s="20">
        <v>9.4005816058003427E-2</v>
      </c>
      <c r="AF14" s="20">
        <v>6.7380835465641831E-2</v>
      </c>
      <c r="AG14" s="20">
        <v>6.2633745475716832E-2</v>
      </c>
      <c r="AI14" s="20">
        <v>4.1254373790476917E-2</v>
      </c>
      <c r="AJ14" s="20">
        <v>4.6786253173283172E-2</v>
      </c>
      <c r="AK14" s="20">
        <v>9.7345422609443469E-2</v>
      </c>
      <c r="AL14" s="20">
        <v>3.6748812581932251E-2</v>
      </c>
      <c r="AM14" s="20">
        <v>4.3617729269172768E-2</v>
      </c>
      <c r="AN14" s="20">
        <v>0.1036347120236504</v>
      </c>
      <c r="AO14" s="20">
        <v>0.1239421548416382</v>
      </c>
      <c r="AP14" s="20">
        <v>0.18787630868054489</v>
      </c>
      <c r="AQ14" s="20">
        <v>4.4962678475037182E-2</v>
      </c>
      <c r="AS14" s="20">
        <v>5.9008947381025773E-2</v>
      </c>
      <c r="AT14" s="20">
        <v>0.22010014621149279</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313</v>
      </c>
      <c r="C9" s="20">
        <v>0.30897240662733477</v>
      </c>
      <c r="D9" s="20">
        <v>0.22042132403080419</v>
      </c>
      <c r="E9" s="20">
        <v>0.28577191684323711</v>
      </c>
      <c r="F9" s="20">
        <v>0.30658567455333291</v>
      </c>
      <c r="G9" s="20">
        <v>0.28474436847371892</v>
      </c>
      <c r="H9" s="20">
        <v>0.38589644200882067</v>
      </c>
      <c r="I9" s="20">
        <v>0.35680324691756438</v>
      </c>
      <c r="K9" s="20">
        <v>0.29089637883658692</v>
      </c>
      <c r="L9" s="20">
        <v>0.32696222241222278</v>
      </c>
      <c r="N9" s="20">
        <v>0.26806632373374872</v>
      </c>
      <c r="O9" s="20">
        <v>0.28276807690710459</v>
      </c>
      <c r="P9" s="20">
        <v>0.32541982620883991</v>
      </c>
      <c r="Q9" s="20">
        <v>0.31398812934070652</v>
      </c>
      <c r="R9" s="20">
        <v>0.35563630574718558</v>
      </c>
      <c r="S9" s="20">
        <v>0.30700932104125073</v>
      </c>
      <c r="T9" s="20">
        <v>0.28977225647025961</v>
      </c>
      <c r="U9" s="20">
        <v>0.28512802369321399</v>
      </c>
      <c r="V9" s="20">
        <v>0.33171907661003158</v>
      </c>
      <c r="W9" s="20">
        <v>0.33708713153783171</v>
      </c>
      <c r="X9" s="20">
        <v>0.25748516672971689</v>
      </c>
      <c r="Y9" s="20">
        <v>0.30021524058273341</v>
      </c>
      <c r="AA9" s="20">
        <v>0.31579873966060867</v>
      </c>
      <c r="AB9" s="20">
        <v>0.34292478140215632</v>
      </c>
      <c r="AC9" s="20">
        <v>0.30554431654197678</v>
      </c>
      <c r="AD9" s="20">
        <v>0.27133272477767773</v>
      </c>
      <c r="AF9" s="20">
        <v>0.31252819777749058</v>
      </c>
      <c r="AG9" s="20">
        <v>0.29238836915330418</v>
      </c>
      <c r="AI9" s="20">
        <v>0.36719411232693638</v>
      </c>
      <c r="AJ9" s="20">
        <v>0.31683261219651399</v>
      </c>
      <c r="AK9" s="20">
        <v>0.26887473765377301</v>
      </c>
      <c r="AL9" s="20">
        <v>0.31475158081160509</v>
      </c>
      <c r="AM9" s="20">
        <v>0.30504464566734679</v>
      </c>
      <c r="AN9" s="20">
        <v>0.23320870078847319</v>
      </c>
      <c r="AO9" s="20">
        <v>0.29158987804236269</v>
      </c>
      <c r="AP9" s="20">
        <v>0.28642051461883822</v>
      </c>
      <c r="AQ9" s="20">
        <v>0.28291545637625948</v>
      </c>
      <c r="AS9" s="20">
        <v>0.31899120998476221</v>
      </c>
      <c r="AT9" s="20">
        <v>0.1196451229513967</v>
      </c>
    </row>
    <row r="10" spans="2:48" ht="19" customHeight="1" x14ac:dyDescent="0.35">
      <c r="B10" s="22" t="s">
        <v>314</v>
      </c>
      <c r="C10" s="20">
        <v>0.3516620965407084</v>
      </c>
      <c r="D10" s="20">
        <v>0.32082209312011573</v>
      </c>
      <c r="E10" s="20">
        <v>0.36709307291113441</v>
      </c>
      <c r="F10" s="20">
        <v>0.31853133866832722</v>
      </c>
      <c r="G10" s="20">
        <v>0.38690024838904252</v>
      </c>
      <c r="H10" s="20">
        <v>0.36675979597728231</v>
      </c>
      <c r="I10" s="20">
        <v>0.34797804203523369</v>
      </c>
      <c r="K10" s="20">
        <v>0.36322240219591839</v>
      </c>
      <c r="L10" s="20">
        <v>0.33969262048735999</v>
      </c>
      <c r="N10" s="20">
        <v>0.42334611019547053</v>
      </c>
      <c r="O10" s="20">
        <v>0.44154943101365191</v>
      </c>
      <c r="P10" s="20">
        <v>0.29365809126855941</v>
      </c>
      <c r="Q10" s="20">
        <v>0.36831215513867399</v>
      </c>
      <c r="R10" s="20">
        <v>0.37045244578343522</v>
      </c>
      <c r="S10" s="20">
        <v>0.34595541211555653</v>
      </c>
      <c r="T10" s="20">
        <v>0.32560353661813052</v>
      </c>
      <c r="U10" s="20">
        <v>0.35770424127493039</v>
      </c>
      <c r="V10" s="20">
        <v>0.268641596908335</v>
      </c>
      <c r="W10" s="20">
        <v>0.37893339745545501</v>
      </c>
      <c r="X10" s="20">
        <v>0.32970398771907689</v>
      </c>
      <c r="Y10" s="20">
        <v>0.38058882701037522</v>
      </c>
      <c r="AA10" s="20">
        <v>0.3866844821829426</v>
      </c>
      <c r="AB10" s="20">
        <v>0.33688909116762478</v>
      </c>
      <c r="AC10" s="20">
        <v>0.33301770995187818</v>
      </c>
      <c r="AD10" s="20">
        <v>0.34451651244297182</v>
      </c>
      <c r="AF10" s="20">
        <v>0.35355569743428589</v>
      </c>
      <c r="AG10" s="20">
        <v>0.34936631491633069</v>
      </c>
      <c r="AI10" s="20">
        <v>0.33566010391816581</v>
      </c>
      <c r="AJ10" s="20">
        <v>0.40832061642165712</v>
      </c>
      <c r="AK10" s="20">
        <v>0.33625181415851352</v>
      </c>
      <c r="AL10" s="20">
        <v>0.35746103446069821</v>
      </c>
      <c r="AM10" s="20">
        <v>0.36017885498709079</v>
      </c>
      <c r="AN10" s="20">
        <v>0.43531889004791069</v>
      </c>
      <c r="AO10" s="20">
        <v>0.24891958127916319</v>
      </c>
      <c r="AP10" s="20">
        <v>0.31549332140885811</v>
      </c>
      <c r="AQ10" s="20">
        <v>0.29424039569362409</v>
      </c>
      <c r="AS10" s="20">
        <v>0.35824525982368233</v>
      </c>
      <c r="AT10" s="20">
        <v>0.2272587743179364</v>
      </c>
    </row>
    <row r="11" spans="2:48" ht="32" customHeight="1" x14ac:dyDescent="0.35">
      <c r="B11" s="22" t="s">
        <v>315</v>
      </c>
      <c r="C11" s="20">
        <v>0.18520365791235149</v>
      </c>
      <c r="D11" s="20">
        <v>0.25109365778270831</v>
      </c>
      <c r="E11" s="20">
        <v>0.1931371763122357</v>
      </c>
      <c r="F11" s="20">
        <v>0.21931853260167111</v>
      </c>
      <c r="G11" s="20">
        <v>0.17886935676918561</v>
      </c>
      <c r="H11" s="20">
        <v>0.14971387339691791</v>
      </c>
      <c r="I11" s="20">
        <v>0.13605027113328971</v>
      </c>
      <c r="K11" s="20">
        <v>0.20090237246231041</v>
      </c>
      <c r="L11" s="20">
        <v>0.1706272334836226</v>
      </c>
      <c r="N11" s="20">
        <v>0.16973294116739801</v>
      </c>
      <c r="O11" s="20">
        <v>0.1305959755459058</v>
      </c>
      <c r="P11" s="20">
        <v>0.1942121597625574</v>
      </c>
      <c r="Q11" s="20">
        <v>0.1930057689074455</v>
      </c>
      <c r="R11" s="20">
        <v>0.148618613962087</v>
      </c>
      <c r="S11" s="20">
        <v>0.20327412515941759</v>
      </c>
      <c r="T11" s="20">
        <v>0.20470486347858899</v>
      </c>
      <c r="U11" s="20">
        <v>0.210126130416941</v>
      </c>
      <c r="V11" s="20">
        <v>0.19264301211712281</v>
      </c>
      <c r="W11" s="20">
        <v>0.14509368834624009</v>
      </c>
      <c r="X11" s="20">
        <v>0.217858800061797</v>
      </c>
      <c r="Y11" s="20">
        <v>0.2163814949271145</v>
      </c>
      <c r="AA11" s="20">
        <v>0.1659174137411569</v>
      </c>
      <c r="AB11" s="20">
        <v>0.1671696092427592</v>
      </c>
      <c r="AC11" s="20">
        <v>0.20271312808041991</v>
      </c>
      <c r="AD11" s="20">
        <v>0.20821678420232259</v>
      </c>
      <c r="AF11" s="20">
        <v>0.18438169183825931</v>
      </c>
      <c r="AG11" s="20">
        <v>0.18749568848695269</v>
      </c>
      <c r="AI11" s="20">
        <v>0.1772581568001195</v>
      </c>
      <c r="AJ11" s="20">
        <v>0.13858637346171701</v>
      </c>
      <c r="AK11" s="20">
        <v>0.21729837607386851</v>
      </c>
      <c r="AL11" s="20">
        <v>0.17818150443846209</v>
      </c>
      <c r="AM11" s="20">
        <v>0.1904991395409488</v>
      </c>
      <c r="AN11" s="20">
        <v>0.174692801875447</v>
      </c>
      <c r="AO11" s="20">
        <v>0.26205720502277252</v>
      </c>
      <c r="AP11" s="20">
        <v>0.16620569287608039</v>
      </c>
      <c r="AQ11" s="20">
        <v>0.26948499008999122</v>
      </c>
      <c r="AS11" s="20">
        <v>0.18007769385911221</v>
      </c>
      <c r="AT11" s="20">
        <v>0.2820700017058792</v>
      </c>
    </row>
    <row r="12" spans="2:48" ht="19" customHeight="1" x14ac:dyDescent="0.35">
      <c r="B12" s="22" t="s">
        <v>316</v>
      </c>
      <c r="C12" s="20">
        <v>6.0777691046876733E-2</v>
      </c>
      <c r="D12" s="20">
        <v>0.1130960699761288</v>
      </c>
      <c r="E12" s="20">
        <v>8.3126549866909649E-2</v>
      </c>
      <c r="F12" s="20">
        <v>6.4748570746371956E-2</v>
      </c>
      <c r="G12" s="20">
        <v>5.2143313598301648E-2</v>
      </c>
      <c r="H12" s="20">
        <v>4.4918972325189009E-2</v>
      </c>
      <c r="I12" s="20">
        <v>2.219259353847363E-2</v>
      </c>
      <c r="K12" s="20">
        <v>5.6178866542487313E-2</v>
      </c>
      <c r="L12" s="20">
        <v>6.5514953034807158E-2</v>
      </c>
      <c r="N12" s="20">
        <v>6.7140658894448826E-2</v>
      </c>
      <c r="O12" s="20">
        <v>0.12984719616310311</v>
      </c>
      <c r="P12" s="20">
        <v>6.166281010510228E-2</v>
      </c>
      <c r="Q12" s="20">
        <v>3.4572694992480571E-2</v>
      </c>
      <c r="R12" s="20">
        <v>4.2572468143769422E-2</v>
      </c>
      <c r="S12" s="20">
        <v>3.191635107901919E-2</v>
      </c>
      <c r="T12" s="20">
        <v>9.3329824707114872E-2</v>
      </c>
      <c r="U12" s="20">
        <v>6.4459268377380127E-2</v>
      </c>
      <c r="V12" s="20">
        <v>7.868974411781593E-2</v>
      </c>
      <c r="W12" s="20">
        <v>4.8102217889036472E-2</v>
      </c>
      <c r="X12" s="20">
        <v>7.1730764874849348E-2</v>
      </c>
      <c r="Y12" s="20">
        <v>4.238700553002777E-2</v>
      </c>
      <c r="AA12" s="20">
        <v>6.4865142096071249E-2</v>
      </c>
      <c r="AB12" s="20">
        <v>5.1217467349929727E-2</v>
      </c>
      <c r="AC12" s="20">
        <v>6.6408073234637238E-2</v>
      </c>
      <c r="AD12" s="20">
        <v>6.1754126475401468E-2</v>
      </c>
      <c r="AF12" s="20">
        <v>5.7257194327743038E-2</v>
      </c>
      <c r="AG12" s="20">
        <v>7.3487113594684475E-2</v>
      </c>
      <c r="AI12" s="20">
        <v>4.4082294974724739E-2</v>
      </c>
      <c r="AJ12" s="20">
        <v>5.8205261226958099E-2</v>
      </c>
      <c r="AK12" s="20">
        <v>5.6556141711961723E-2</v>
      </c>
      <c r="AL12" s="20">
        <v>8.3991241845861014E-2</v>
      </c>
      <c r="AM12" s="20">
        <v>5.7487406235508312E-2</v>
      </c>
      <c r="AN12" s="20">
        <v>0.10153401832426399</v>
      </c>
      <c r="AO12" s="20">
        <v>6.8157021757695016E-2</v>
      </c>
      <c r="AP12" s="20">
        <v>3.9427925276212063E-2</v>
      </c>
      <c r="AQ12" s="20">
        <v>8.9983171310580909E-2</v>
      </c>
      <c r="AS12" s="20">
        <v>5.9617480575911451E-2</v>
      </c>
      <c r="AT12" s="20">
        <v>8.2702414900987939E-2</v>
      </c>
    </row>
    <row r="13" spans="2:48" ht="19" customHeight="1" x14ac:dyDescent="0.35">
      <c r="B13" s="22" t="s">
        <v>317</v>
      </c>
      <c r="C13" s="20">
        <v>3.3406834745923687E-2</v>
      </c>
      <c r="D13" s="20">
        <v>4.6952913406816059E-2</v>
      </c>
      <c r="E13" s="20">
        <v>5.4760954716178929E-2</v>
      </c>
      <c r="F13" s="20">
        <v>3.2648202118861193E-2</v>
      </c>
      <c r="G13" s="20">
        <v>3.1929737365136573E-2</v>
      </c>
      <c r="H13" s="20">
        <v>3.119066198432794E-2</v>
      </c>
      <c r="I13" s="20">
        <v>1.0376614896281149E-2</v>
      </c>
      <c r="K13" s="20">
        <v>3.6490556515034737E-2</v>
      </c>
      <c r="L13" s="20">
        <v>2.9494931101395349E-2</v>
      </c>
      <c r="N13" s="20">
        <v>2.5964111452204602E-2</v>
      </c>
      <c r="O13" s="20">
        <v>1.523932037023455E-2</v>
      </c>
      <c r="P13" s="20">
        <v>5.2947058799309332E-2</v>
      </c>
      <c r="Q13" s="20">
        <v>5.4148091045849583E-2</v>
      </c>
      <c r="R13" s="20">
        <v>5.1124372584930668E-2</v>
      </c>
      <c r="S13" s="20">
        <v>2.1627589676136112E-2</v>
      </c>
      <c r="T13" s="20">
        <v>3.2454597709067279E-2</v>
      </c>
      <c r="U13" s="20">
        <v>1.935673376757625E-2</v>
      </c>
      <c r="V13" s="20">
        <v>4.9465243411067991E-2</v>
      </c>
      <c r="W13" s="20">
        <v>3.1145005043855031E-2</v>
      </c>
      <c r="X13" s="20">
        <v>2.6845989640250568E-2</v>
      </c>
      <c r="Y13" s="20">
        <v>1.452989172638464E-2</v>
      </c>
      <c r="AA13" s="20">
        <v>2.8672347409778941E-2</v>
      </c>
      <c r="AB13" s="20">
        <v>2.9899352058280749E-2</v>
      </c>
      <c r="AC13" s="20">
        <v>4.785750981310706E-2</v>
      </c>
      <c r="AD13" s="20">
        <v>2.8900520513595061E-2</v>
      </c>
      <c r="AF13" s="20">
        <v>2.9365851618820962E-2</v>
      </c>
      <c r="AG13" s="20">
        <v>4.9785467551162463E-2</v>
      </c>
      <c r="AI13" s="20">
        <v>1.5999068096653031E-2</v>
      </c>
      <c r="AJ13" s="20">
        <v>3.7111933589372703E-2</v>
      </c>
      <c r="AK13" s="20">
        <v>3.7305367522060602E-2</v>
      </c>
      <c r="AL13" s="20">
        <v>2.9164629296149051E-2</v>
      </c>
      <c r="AM13" s="20">
        <v>4.8971217141461507E-2</v>
      </c>
      <c r="AN13" s="20">
        <v>1.6901392622592552E-2</v>
      </c>
      <c r="AO13" s="20">
        <v>2.3793757551892E-2</v>
      </c>
      <c r="AP13" s="20">
        <v>3.3855142300416967E-2</v>
      </c>
      <c r="AQ13" s="20">
        <v>2.5481371034526329E-2</v>
      </c>
      <c r="AS13" s="20">
        <v>3.146940153783253E-2</v>
      </c>
      <c r="AT13" s="20">
        <v>7.0018888451871222E-2</v>
      </c>
    </row>
    <row r="14" spans="2:48" ht="19" customHeight="1" x14ac:dyDescent="0.35">
      <c r="B14" s="22" t="s">
        <v>197</v>
      </c>
      <c r="C14" s="20">
        <v>5.9977313126804772E-2</v>
      </c>
      <c r="D14" s="20">
        <v>4.7613941683426933E-2</v>
      </c>
      <c r="E14" s="20">
        <v>1.611032935030433E-2</v>
      </c>
      <c r="F14" s="20">
        <v>5.8167681311435571E-2</v>
      </c>
      <c r="G14" s="20">
        <v>6.5412975404614881E-2</v>
      </c>
      <c r="H14" s="20">
        <v>2.152025430746227E-2</v>
      </c>
      <c r="I14" s="20">
        <v>0.1265992314791573</v>
      </c>
      <c r="K14" s="20">
        <v>5.2309423447662373E-2</v>
      </c>
      <c r="L14" s="20">
        <v>6.7708039480591911E-2</v>
      </c>
      <c r="N14" s="20">
        <v>4.5749854556729252E-2</v>
      </c>
      <c r="O14" s="20">
        <v>0</v>
      </c>
      <c r="P14" s="20">
        <v>7.2100053855631396E-2</v>
      </c>
      <c r="Q14" s="20">
        <v>3.5973160574843913E-2</v>
      </c>
      <c r="R14" s="20">
        <v>3.1595793778592257E-2</v>
      </c>
      <c r="S14" s="20">
        <v>9.0217200928619859E-2</v>
      </c>
      <c r="T14" s="20">
        <v>5.4134921016838873E-2</v>
      </c>
      <c r="U14" s="20">
        <v>6.3225602469958189E-2</v>
      </c>
      <c r="V14" s="20">
        <v>7.8841326835626488E-2</v>
      </c>
      <c r="W14" s="20">
        <v>5.9638559727581787E-2</v>
      </c>
      <c r="X14" s="20">
        <v>9.6375290974309163E-2</v>
      </c>
      <c r="Y14" s="20">
        <v>4.5897540223364147E-2</v>
      </c>
      <c r="AA14" s="20">
        <v>3.8061874909441663E-2</v>
      </c>
      <c r="AB14" s="20">
        <v>7.1899698779249177E-2</v>
      </c>
      <c r="AC14" s="20">
        <v>4.4459262377980889E-2</v>
      </c>
      <c r="AD14" s="20">
        <v>8.527933158803136E-2</v>
      </c>
      <c r="AF14" s="20">
        <v>6.2911367003400206E-2</v>
      </c>
      <c r="AG14" s="20">
        <v>4.747704629756528E-2</v>
      </c>
      <c r="AI14" s="20">
        <v>5.9806263883400518E-2</v>
      </c>
      <c r="AJ14" s="20">
        <v>4.0943203103781071E-2</v>
      </c>
      <c r="AK14" s="20">
        <v>8.371356287982272E-2</v>
      </c>
      <c r="AL14" s="20">
        <v>3.645000914722462E-2</v>
      </c>
      <c r="AM14" s="20">
        <v>3.7818736427643697E-2</v>
      </c>
      <c r="AN14" s="20">
        <v>3.8344196341312517E-2</v>
      </c>
      <c r="AO14" s="20">
        <v>0.1054825563461146</v>
      </c>
      <c r="AP14" s="20">
        <v>0.15859740351959409</v>
      </c>
      <c r="AQ14" s="20">
        <v>3.7894615495017839E-2</v>
      </c>
      <c r="AS14" s="20">
        <v>5.1598954218699318E-2</v>
      </c>
      <c r="AT14" s="20">
        <v>0.2183047976719284</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313</v>
      </c>
      <c r="C9" s="20">
        <v>0.24760528535348569</v>
      </c>
      <c r="D9" s="20">
        <v>0.20575194850275499</v>
      </c>
      <c r="E9" s="20">
        <v>0.2467288677026796</v>
      </c>
      <c r="F9" s="20">
        <v>0.22975435711755759</v>
      </c>
      <c r="G9" s="20">
        <v>0.22350375851107859</v>
      </c>
      <c r="H9" s="20">
        <v>0.29510864639601658</v>
      </c>
      <c r="I9" s="20">
        <v>0.27840395106372429</v>
      </c>
      <c r="K9" s="20">
        <v>0.22654307349503769</v>
      </c>
      <c r="L9" s="20">
        <v>0.26610995436059492</v>
      </c>
      <c r="N9" s="20">
        <v>0.25498366827189711</v>
      </c>
      <c r="O9" s="20">
        <v>0.26409417124175849</v>
      </c>
      <c r="P9" s="20">
        <v>0.32714062680546541</v>
      </c>
      <c r="Q9" s="20">
        <v>0.26993790041894761</v>
      </c>
      <c r="R9" s="20">
        <v>0.29172790808582277</v>
      </c>
      <c r="S9" s="20">
        <v>0.2358894984276288</v>
      </c>
      <c r="T9" s="20">
        <v>0.20963485750356509</v>
      </c>
      <c r="U9" s="20">
        <v>0.25504121838370231</v>
      </c>
      <c r="V9" s="20">
        <v>0.2490491819506318</v>
      </c>
      <c r="W9" s="20">
        <v>0.23561927252236059</v>
      </c>
      <c r="X9" s="20">
        <v>0.18342725620676589</v>
      </c>
      <c r="Y9" s="20">
        <v>0.23134641451466181</v>
      </c>
      <c r="AA9" s="20">
        <v>0.27198967760940418</v>
      </c>
      <c r="AB9" s="20">
        <v>0.24235483022510701</v>
      </c>
      <c r="AC9" s="20">
        <v>0.25328767704995692</v>
      </c>
      <c r="AD9" s="20">
        <v>0.22247180239738659</v>
      </c>
      <c r="AF9" s="20">
        <v>0.24841188304817879</v>
      </c>
      <c r="AG9" s="20">
        <v>0.24250854771334979</v>
      </c>
      <c r="AI9" s="20">
        <v>0.27666276370746229</v>
      </c>
      <c r="AJ9" s="20">
        <v>0.26314278192295149</v>
      </c>
      <c r="AK9" s="20">
        <v>0.27154558893598651</v>
      </c>
      <c r="AL9" s="20">
        <v>0.28373717707576512</v>
      </c>
      <c r="AM9" s="20">
        <v>0.24242242176995621</v>
      </c>
      <c r="AN9" s="20">
        <v>0.2114670146084284</v>
      </c>
      <c r="AO9" s="20">
        <v>0.17777330501869579</v>
      </c>
      <c r="AP9" s="20">
        <v>0.1931732374033818</v>
      </c>
      <c r="AQ9" s="20">
        <v>0.2414533220127342</v>
      </c>
      <c r="AS9" s="20">
        <v>0.25593315604292871</v>
      </c>
      <c r="AT9" s="20">
        <v>9.0231886536568051E-2</v>
      </c>
    </row>
    <row r="10" spans="2:48" ht="19" customHeight="1" x14ac:dyDescent="0.35">
      <c r="B10" s="22" t="s">
        <v>314</v>
      </c>
      <c r="C10" s="20">
        <v>0.38436425967695043</v>
      </c>
      <c r="D10" s="20">
        <v>0.34151920604517172</v>
      </c>
      <c r="E10" s="20">
        <v>0.40000809774690532</v>
      </c>
      <c r="F10" s="20">
        <v>0.37837502734691669</v>
      </c>
      <c r="G10" s="20">
        <v>0.42990062979142257</v>
      </c>
      <c r="H10" s="20">
        <v>0.37615847835765143</v>
      </c>
      <c r="I10" s="20">
        <v>0.37373618590923652</v>
      </c>
      <c r="K10" s="20">
        <v>0.4011827850456412</v>
      </c>
      <c r="L10" s="20">
        <v>0.36950331835020428</v>
      </c>
      <c r="N10" s="20">
        <v>0.40915585455048892</v>
      </c>
      <c r="O10" s="20">
        <v>0.29468270875597291</v>
      </c>
      <c r="P10" s="20">
        <v>0.31086420841552059</v>
      </c>
      <c r="Q10" s="20">
        <v>0.38141114056119191</v>
      </c>
      <c r="R10" s="20">
        <v>0.4216708616395155</v>
      </c>
      <c r="S10" s="20">
        <v>0.38042579390364639</v>
      </c>
      <c r="T10" s="20">
        <v>0.3959947035889802</v>
      </c>
      <c r="U10" s="20">
        <v>0.31147914274657351</v>
      </c>
      <c r="V10" s="20">
        <v>0.3622412279110836</v>
      </c>
      <c r="W10" s="20">
        <v>0.39842642877779882</v>
      </c>
      <c r="X10" s="20">
        <v>0.42557219368951532</v>
      </c>
      <c r="Y10" s="20">
        <v>0.43060888476727349</v>
      </c>
      <c r="AA10" s="20">
        <v>0.44157855068208202</v>
      </c>
      <c r="AB10" s="20">
        <v>0.36949662377217302</v>
      </c>
      <c r="AC10" s="20">
        <v>0.36065908642938099</v>
      </c>
      <c r="AD10" s="20">
        <v>0.35975272605427239</v>
      </c>
      <c r="AF10" s="20">
        <v>0.38124245057098233</v>
      </c>
      <c r="AG10" s="20">
        <v>0.39585464290707412</v>
      </c>
      <c r="AI10" s="20">
        <v>0.39273889942459278</v>
      </c>
      <c r="AJ10" s="20">
        <v>0.44250598919501788</v>
      </c>
      <c r="AK10" s="20">
        <v>0.35884410942153228</v>
      </c>
      <c r="AL10" s="20">
        <v>0.36503141682142609</v>
      </c>
      <c r="AM10" s="20">
        <v>0.40560161551188278</v>
      </c>
      <c r="AN10" s="20">
        <v>0.40038365668168441</v>
      </c>
      <c r="AO10" s="20">
        <v>0.33828919503583321</v>
      </c>
      <c r="AP10" s="20">
        <v>0.30623264502038677</v>
      </c>
      <c r="AQ10" s="20">
        <v>0.2893231110664104</v>
      </c>
      <c r="AS10" s="20">
        <v>0.39625607050653472</v>
      </c>
      <c r="AT10" s="20">
        <v>0.15964238800908989</v>
      </c>
    </row>
    <row r="11" spans="2:48" ht="32" customHeight="1" x14ac:dyDescent="0.35">
      <c r="B11" s="22" t="s">
        <v>315</v>
      </c>
      <c r="C11" s="20">
        <v>0.20779674641393381</v>
      </c>
      <c r="D11" s="20">
        <v>0.2547736641797923</v>
      </c>
      <c r="E11" s="20">
        <v>0.21664620819918839</v>
      </c>
      <c r="F11" s="20">
        <v>0.2344507023520509</v>
      </c>
      <c r="G11" s="20">
        <v>0.17696978632591551</v>
      </c>
      <c r="H11" s="20">
        <v>0.2061085855492901</v>
      </c>
      <c r="I11" s="20">
        <v>0.17375531275832989</v>
      </c>
      <c r="K11" s="20">
        <v>0.2345042136111995</v>
      </c>
      <c r="L11" s="20">
        <v>0.1815680055241739</v>
      </c>
      <c r="N11" s="20">
        <v>0.21319831918430951</v>
      </c>
      <c r="O11" s="20">
        <v>0.24274740446925541</v>
      </c>
      <c r="P11" s="20">
        <v>0.22334036038928001</v>
      </c>
      <c r="Q11" s="20">
        <v>0.21479966931128811</v>
      </c>
      <c r="R11" s="20">
        <v>0.15426550303933029</v>
      </c>
      <c r="S11" s="20">
        <v>0.21720055946715711</v>
      </c>
      <c r="T11" s="20">
        <v>0.24030355670118739</v>
      </c>
      <c r="U11" s="20">
        <v>0.235978390473747</v>
      </c>
      <c r="V11" s="20">
        <v>0.18196166778078229</v>
      </c>
      <c r="W11" s="20">
        <v>0.18631584141160021</v>
      </c>
      <c r="X11" s="20">
        <v>0.25164036439218801</v>
      </c>
      <c r="Y11" s="20">
        <v>0.21505229187445199</v>
      </c>
      <c r="AA11" s="20">
        <v>0.16872027210251761</v>
      </c>
      <c r="AB11" s="20">
        <v>0.21238400557529749</v>
      </c>
      <c r="AC11" s="20">
        <v>0.22232785489755541</v>
      </c>
      <c r="AD11" s="20">
        <v>0.2306009705306894</v>
      </c>
      <c r="AF11" s="20">
        <v>0.21001553052851499</v>
      </c>
      <c r="AG11" s="20">
        <v>0.20121490275402651</v>
      </c>
      <c r="AI11" s="20">
        <v>0.22036119873959131</v>
      </c>
      <c r="AJ11" s="20">
        <v>0.17046523213426379</v>
      </c>
      <c r="AK11" s="20">
        <v>0.2037324947436937</v>
      </c>
      <c r="AL11" s="20">
        <v>0.1894141325001088</v>
      </c>
      <c r="AM11" s="20">
        <v>0.20267323399069201</v>
      </c>
      <c r="AN11" s="20">
        <v>0.24398344033262551</v>
      </c>
      <c r="AO11" s="20">
        <v>0.23242196661238049</v>
      </c>
      <c r="AP11" s="20">
        <v>0.20723295330674091</v>
      </c>
      <c r="AQ11" s="20">
        <v>0.3196500804133261</v>
      </c>
      <c r="AS11" s="20">
        <v>0.2006777437829281</v>
      </c>
      <c r="AT11" s="20">
        <v>0.34232592944365842</v>
      </c>
    </row>
    <row r="12" spans="2:48" ht="19" customHeight="1" x14ac:dyDescent="0.35">
      <c r="B12" s="22" t="s">
        <v>316</v>
      </c>
      <c r="C12" s="20">
        <v>5.4809130693407947E-2</v>
      </c>
      <c r="D12" s="20">
        <v>9.7213533162199994E-2</v>
      </c>
      <c r="E12" s="20">
        <v>8.0478427882797743E-2</v>
      </c>
      <c r="F12" s="20">
        <v>5.9523001688602417E-2</v>
      </c>
      <c r="G12" s="20">
        <v>5.031393443389761E-2</v>
      </c>
      <c r="H12" s="20">
        <v>4.0672962461644778E-2</v>
      </c>
      <c r="I12" s="20">
        <v>1.503247406932743E-2</v>
      </c>
      <c r="K12" s="20">
        <v>5.2975725829141132E-2</v>
      </c>
      <c r="L12" s="20">
        <v>5.6821923514757879E-2</v>
      </c>
      <c r="N12" s="20">
        <v>4.602226844504069E-2</v>
      </c>
      <c r="O12" s="20">
        <v>0.1243796408802926</v>
      </c>
      <c r="P12" s="20">
        <v>1.8970689980560531E-2</v>
      </c>
      <c r="Q12" s="20">
        <v>2.0675248047625269E-2</v>
      </c>
      <c r="R12" s="20">
        <v>4.6028832689229852E-2</v>
      </c>
      <c r="S12" s="20">
        <v>2.6193924381059729E-2</v>
      </c>
      <c r="T12" s="20">
        <v>7.1620849942917342E-2</v>
      </c>
      <c r="U12" s="20">
        <v>9.6366814830583333E-2</v>
      </c>
      <c r="V12" s="20">
        <v>7.378024545789541E-2</v>
      </c>
      <c r="W12" s="20">
        <v>5.8236861410104437E-2</v>
      </c>
      <c r="X12" s="20">
        <v>3.6105417830704013E-2</v>
      </c>
      <c r="Y12" s="20">
        <v>3.934182593071122E-2</v>
      </c>
      <c r="AA12" s="20">
        <v>4.7448802402009743E-2</v>
      </c>
      <c r="AB12" s="20">
        <v>6.5553570599906685E-2</v>
      </c>
      <c r="AC12" s="20">
        <v>4.9284808043076757E-2</v>
      </c>
      <c r="AD12" s="20">
        <v>5.6041805816922287E-2</v>
      </c>
      <c r="AF12" s="20">
        <v>5.2755450865538747E-2</v>
      </c>
      <c r="AG12" s="20">
        <v>6.3905440447152143E-2</v>
      </c>
      <c r="AI12" s="20">
        <v>3.8094254927287761E-2</v>
      </c>
      <c r="AJ12" s="20">
        <v>5.2104276240956038E-2</v>
      </c>
      <c r="AK12" s="20">
        <v>5.1873845080937099E-2</v>
      </c>
      <c r="AL12" s="20">
        <v>7.2657455507149013E-2</v>
      </c>
      <c r="AM12" s="20">
        <v>4.554309859327562E-2</v>
      </c>
      <c r="AN12" s="20">
        <v>1.6842152655870361E-2</v>
      </c>
      <c r="AO12" s="20">
        <v>8.4905572123988471E-2</v>
      </c>
      <c r="AP12" s="20">
        <v>6.9399486360727639E-2</v>
      </c>
      <c r="AQ12" s="20">
        <v>6.9962802500343993E-2</v>
      </c>
      <c r="AS12" s="20">
        <v>5.2977975117921509E-2</v>
      </c>
      <c r="AT12" s="20">
        <v>8.9412835220444575E-2</v>
      </c>
    </row>
    <row r="13" spans="2:48" ht="19" customHeight="1" x14ac:dyDescent="0.35">
      <c r="B13" s="22" t="s">
        <v>317</v>
      </c>
      <c r="C13" s="20">
        <v>3.4571776612687871E-2</v>
      </c>
      <c r="D13" s="20">
        <v>5.3774725931609299E-2</v>
      </c>
      <c r="E13" s="20">
        <v>3.6775027807327769E-2</v>
      </c>
      <c r="F13" s="20">
        <v>2.9783628667440071E-2</v>
      </c>
      <c r="G13" s="20">
        <v>3.8215733265233108E-2</v>
      </c>
      <c r="H13" s="20">
        <v>3.1542631327430973E-2</v>
      </c>
      <c r="I13" s="20">
        <v>2.2954121865905019E-2</v>
      </c>
      <c r="K13" s="20">
        <v>3.5481504529935287E-2</v>
      </c>
      <c r="L13" s="20">
        <v>3.3823908690379503E-2</v>
      </c>
      <c r="N13" s="20">
        <v>3.1345878414680173E-2</v>
      </c>
      <c r="O13" s="20">
        <v>7.4096074652720501E-2</v>
      </c>
      <c r="P13" s="20">
        <v>2.681095635660297E-2</v>
      </c>
      <c r="Q13" s="20">
        <v>6.6465956944034621E-2</v>
      </c>
      <c r="R13" s="20">
        <v>5.032837038705313E-2</v>
      </c>
      <c r="S13" s="20">
        <v>1.682584475206355E-2</v>
      </c>
      <c r="T13" s="20">
        <v>1.441511482594217E-2</v>
      </c>
      <c r="U13" s="20">
        <v>2.9490237153015651E-2</v>
      </c>
      <c r="V13" s="20">
        <v>3.7444204295341878E-2</v>
      </c>
      <c r="W13" s="20">
        <v>4.088380913842269E-2</v>
      </c>
      <c r="X13" s="20">
        <v>3.2844095026337318E-2</v>
      </c>
      <c r="Y13" s="20">
        <v>2.0133832914401739E-2</v>
      </c>
      <c r="AA13" s="20">
        <v>1.5395060710676549E-2</v>
      </c>
      <c r="AB13" s="20">
        <v>2.8877111730614139E-2</v>
      </c>
      <c r="AC13" s="20">
        <v>5.4403075419608787E-2</v>
      </c>
      <c r="AD13" s="20">
        <v>4.3946984366391537E-2</v>
      </c>
      <c r="AF13" s="20">
        <v>3.2822191752632679E-2</v>
      </c>
      <c r="AG13" s="20">
        <v>4.2073656226388548E-2</v>
      </c>
      <c r="AI13" s="20">
        <v>1.0722574329390701E-2</v>
      </c>
      <c r="AJ13" s="20">
        <v>2.963768502230188E-2</v>
      </c>
      <c r="AK13" s="20">
        <v>3.7138871110975587E-2</v>
      </c>
      <c r="AL13" s="20">
        <v>3.2883897359794162E-2</v>
      </c>
      <c r="AM13" s="20">
        <v>5.2687607134289167E-2</v>
      </c>
      <c r="AN13" s="20">
        <v>5.208668754364313E-2</v>
      </c>
      <c r="AO13" s="20">
        <v>3.7309182921354607E-2</v>
      </c>
      <c r="AP13" s="20">
        <v>3.3224306639347917E-2</v>
      </c>
      <c r="AQ13" s="20">
        <v>3.3917915819502001E-2</v>
      </c>
      <c r="AS13" s="20">
        <v>3.2166477838818722E-2</v>
      </c>
      <c r="AT13" s="20">
        <v>8.0025177287341764E-2</v>
      </c>
    </row>
    <row r="14" spans="2:48" ht="19" customHeight="1" x14ac:dyDescent="0.35">
      <c r="B14" s="22" t="s">
        <v>197</v>
      </c>
      <c r="C14" s="20">
        <v>7.0852801249534206E-2</v>
      </c>
      <c r="D14" s="20">
        <v>4.6966922178471683E-2</v>
      </c>
      <c r="E14" s="20">
        <v>1.936337066110112E-2</v>
      </c>
      <c r="F14" s="20">
        <v>6.8113282827432259E-2</v>
      </c>
      <c r="G14" s="20">
        <v>8.1096157672452748E-2</v>
      </c>
      <c r="H14" s="20">
        <v>5.0408695907966317E-2</v>
      </c>
      <c r="I14" s="20">
        <v>0.1361179543334769</v>
      </c>
      <c r="K14" s="20">
        <v>4.9312697489045217E-2</v>
      </c>
      <c r="L14" s="20">
        <v>9.217288955988949E-2</v>
      </c>
      <c r="N14" s="20">
        <v>4.5294011133583487E-2</v>
      </c>
      <c r="O14" s="20">
        <v>0</v>
      </c>
      <c r="P14" s="20">
        <v>9.2873158052570084E-2</v>
      </c>
      <c r="Q14" s="20">
        <v>4.6710084716912612E-2</v>
      </c>
      <c r="R14" s="20">
        <v>3.5978524159048432E-2</v>
      </c>
      <c r="S14" s="20">
        <v>0.1234643790684445</v>
      </c>
      <c r="T14" s="20">
        <v>6.8030917437407815E-2</v>
      </c>
      <c r="U14" s="20">
        <v>7.1644196412378319E-2</v>
      </c>
      <c r="V14" s="20">
        <v>9.5523472604264803E-2</v>
      </c>
      <c r="W14" s="20">
        <v>8.0517786739713229E-2</v>
      </c>
      <c r="X14" s="20">
        <v>7.0410672854489459E-2</v>
      </c>
      <c r="Y14" s="20">
        <v>6.3516749998499544E-2</v>
      </c>
      <c r="AA14" s="20">
        <v>5.4867636493310112E-2</v>
      </c>
      <c r="AB14" s="20">
        <v>8.1333858096901621E-2</v>
      </c>
      <c r="AC14" s="20">
        <v>6.0037498160421178E-2</v>
      </c>
      <c r="AD14" s="20">
        <v>8.7185710834337668E-2</v>
      </c>
      <c r="AF14" s="20">
        <v>7.4752493234152506E-2</v>
      </c>
      <c r="AG14" s="20">
        <v>5.4442809952008953E-2</v>
      </c>
      <c r="AI14" s="20">
        <v>6.1420308871675211E-2</v>
      </c>
      <c r="AJ14" s="20">
        <v>4.214403548450877E-2</v>
      </c>
      <c r="AK14" s="20">
        <v>7.6865090706874722E-2</v>
      </c>
      <c r="AL14" s="20">
        <v>5.6275920735756803E-2</v>
      </c>
      <c r="AM14" s="20">
        <v>5.1072022999904293E-2</v>
      </c>
      <c r="AN14" s="20">
        <v>7.523704817774822E-2</v>
      </c>
      <c r="AO14" s="20">
        <v>0.12930077828774739</v>
      </c>
      <c r="AP14" s="20">
        <v>0.1907373712694149</v>
      </c>
      <c r="AQ14" s="20">
        <v>4.5692768187683107E-2</v>
      </c>
      <c r="AS14" s="20">
        <v>6.1988576710868243E-2</v>
      </c>
      <c r="AT14" s="20">
        <v>0.23836178350289711</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G19"/>
  <sheetViews>
    <sheetView showGridLines="0" workbookViewId="0"/>
  </sheetViews>
  <sheetFormatPr defaultRowHeight="14.5" x14ac:dyDescent="0.35"/>
  <cols>
    <col min="1" max="1" width="5" customWidth="1"/>
    <col min="2" max="2" width="25" customWidth="1"/>
    <col min="3" max="7" width="20" customWidth="1"/>
  </cols>
  <sheetData>
    <row r="2" spans="2:7" ht="40" customHeight="1" x14ac:dyDescent="0.35">
      <c r="D2" s="21" t="s">
        <v>449</v>
      </c>
    </row>
    <row r="6" spans="2:7" ht="102" customHeight="1" x14ac:dyDescent="0.35">
      <c r="C6" s="23" t="s">
        <v>450</v>
      </c>
      <c r="D6" s="23" t="s">
        <v>451</v>
      </c>
      <c r="E6" s="23" t="s">
        <v>452</v>
      </c>
      <c r="F6" s="23" t="s">
        <v>453</v>
      </c>
      <c r="G6" s="23" t="s">
        <v>454</v>
      </c>
    </row>
    <row r="7" spans="2:7" x14ac:dyDescent="0.35">
      <c r="B7" s="22" t="s">
        <v>329</v>
      </c>
      <c r="C7" s="20">
        <v>0.2284706827514843</v>
      </c>
      <c r="D7" s="20">
        <v>0.26977643323871392</v>
      </c>
      <c r="E7" s="20">
        <v>0.28369608489951098</v>
      </c>
      <c r="F7" s="20">
        <v>0.29461578808781658</v>
      </c>
      <c r="G7" s="20">
        <v>0.2107292213073827</v>
      </c>
    </row>
    <row r="8" spans="2:7" x14ac:dyDescent="0.35">
      <c r="B8" s="22" t="s">
        <v>330</v>
      </c>
      <c r="C8" s="20">
        <v>0.34179734607758372</v>
      </c>
      <c r="D8" s="20">
        <v>0.32467801778919497</v>
      </c>
      <c r="E8" s="20">
        <v>0.36904119488298132</v>
      </c>
      <c r="F8" s="20">
        <v>0.37310248141156138</v>
      </c>
      <c r="G8" s="20">
        <v>0.3964044092353769</v>
      </c>
    </row>
    <row r="9" spans="2:7" x14ac:dyDescent="0.35">
      <c r="B9" s="22" t="s">
        <v>331</v>
      </c>
      <c r="C9" s="20">
        <v>0.27541081769379172</v>
      </c>
      <c r="D9" s="20">
        <v>0.2110537315347388</v>
      </c>
      <c r="E9" s="20">
        <v>0.204565635133165</v>
      </c>
      <c r="F9" s="20">
        <v>0.2114006755556844</v>
      </c>
      <c r="G9" s="20">
        <v>0.2459789985836443</v>
      </c>
    </row>
    <row r="10" spans="2:7" x14ac:dyDescent="0.35">
      <c r="B10" s="22" t="s">
        <v>332</v>
      </c>
      <c r="C10" s="20">
        <v>8.0718154589447741E-2</v>
      </c>
      <c r="D10" s="20">
        <v>9.0503111456467764E-2</v>
      </c>
      <c r="E10" s="20">
        <v>6.9518545868408055E-2</v>
      </c>
      <c r="F10" s="20">
        <v>5.8010186270320993E-2</v>
      </c>
      <c r="G10" s="20">
        <v>5.8831926152822331E-2</v>
      </c>
    </row>
    <row r="11" spans="2:7" x14ac:dyDescent="0.35">
      <c r="B11" s="22" t="s">
        <v>333</v>
      </c>
      <c r="C11" s="20">
        <v>2.4446395266282849E-2</v>
      </c>
      <c r="D11" s="20">
        <v>6.2731745705136233E-2</v>
      </c>
      <c r="E11" s="20">
        <v>2.3924192052211381E-2</v>
      </c>
      <c r="F11" s="20">
        <v>3.0188409212172779E-2</v>
      </c>
      <c r="G11" s="20">
        <v>1.9419388593748789E-2</v>
      </c>
    </row>
    <row r="12" spans="2:7" x14ac:dyDescent="0.35">
      <c r="B12" s="22" t="s">
        <v>197</v>
      </c>
      <c r="C12" s="20">
        <v>4.9156603621409688E-2</v>
      </c>
      <c r="D12" s="20">
        <v>4.1256960275748163E-2</v>
      </c>
      <c r="E12" s="20">
        <v>4.9254347163723143E-2</v>
      </c>
      <c r="F12" s="20">
        <v>3.2682459462443837E-2</v>
      </c>
      <c r="G12" s="20">
        <v>6.8636056127024905E-2</v>
      </c>
    </row>
    <row r="15" spans="2:7" x14ac:dyDescent="0.35">
      <c r="B15" t="s">
        <v>409</v>
      </c>
    </row>
    <row r="16" spans="2:7" x14ac:dyDescent="0.35">
      <c r="B16" t="s">
        <v>9</v>
      </c>
    </row>
    <row r="19" spans="2:2" x14ac:dyDescent="0.35">
      <c r="B19" t="str">
        <f>HYPERLINK("#Contents!A1", "Return to Contents")</f>
        <v>Return to Contents</v>
      </c>
    </row>
  </sheetData>
  <pageMargins left="0.75" right="0.75" top="1" bottom="1" header="0.5" footer="0.5"/>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328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329</v>
      </c>
      <c r="C9" s="20">
        <v>0.2284706827514843</v>
      </c>
      <c r="D9" s="20">
        <v>0.1718991492941857</v>
      </c>
      <c r="E9" s="20">
        <v>0.23425854525649201</v>
      </c>
      <c r="F9" s="20">
        <v>0.2069782834738485</v>
      </c>
      <c r="G9" s="20">
        <v>0.23845430270316001</v>
      </c>
      <c r="H9" s="20">
        <v>0.24035847526465881</v>
      </c>
      <c r="I9" s="20">
        <v>0.26290492977857471</v>
      </c>
      <c r="K9" s="20">
        <v>0.20376759955864271</v>
      </c>
      <c r="L9" s="20">
        <v>0.25351935529088482</v>
      </c>
      <c r="N9" s="20">
        <v>0.22570192219365859</v>
      </c>
      <c r="O9" s="20">
        <v>0.2304331843777056</v>
      </c>
      <c r="P9" s="20">
        <v>0.27064355073604718</v>
      </c>
      <c r="Q9" s="20">
        <v>0.22499513615759181</v>
      </c>
      <c r="R9" s="20">
        <v>0.25606309562298302</v>
      </c>
      <c r="S9" s="20">
        <v>0.25827599417562908</v>
      </c>
      <c r="T9" s="20">
        <v>0.20526303287349251</v>
      </c>
      <c r="U9" s="20">
        <v>0.1858070670057605</v>
      </c>
      <c r="V9" s="20">
        <v>0.21656422552348911</v>
      </c>
      <c r="W9" s="20">
        <v>0.24343983684370271</v>
      </c>
      <c r="X9" s="20">
        <v>0.19905704732535581</v>
      </c>
      <c r="Y9" s="20">
        <v>0.23200934318963509</v>
      </c>
      <c r="AA9" s="20">
        <v>0.25810283610186407</v>
      </c>
      <c r="AB9" s="20">
        <v>0.214504304755499</v>
      </c>
      <c r="AC9" s="20">
        <v>0.22400629435612579</v>
      </c>
      <c r="AD9" s="20">
        <v>0.2164629804927499</v>
      </c>
      <c r="AF9" s="20">
        <v>0.22810166470322099</v>
      </c>
      <c r="AG9" s="20">
        <v>0.23001147499584709</v>
      </c>
      <c r="AI9" s="20">
        <v>0.28251502408639939</v>
      </c>
      <c r="AJ9" s="20">
        <v>0.24017396304280161</v>
      </c>
      <c r="AK9" s="20">
        <v>0.197187811413294</v>
      </c>
      <c r="AL9" s="20">
        <v>0.20580174831847831</v>
      </c>
      <c r="AM9" s="20">
        <v>0.2356286370850097</v>
      </c>
      <c r="AN9" s="20">
        <v>0.1748948831873742</v>
      </c>
      <c r="AO9" s="20">
        <v>0.20597224134710351</v>
      </c>
      <c r="AP9" s="20">
        <v>0.2128020237839314</v>
      </c>
      <c r="AQ9" s="20">
        <v>0.1798786905869581</v>
      </c>
      <c r="AS9" s="20">
        <v>0.23460965638786749</v>
      </c>
      <c r="AT9" s="20">
        <v>0.11246129902872649</v>
      </c>
    </row>
    <row r="10" spans="2:48" ht="19" customHeight="1" x14ac:dyDescent="0.35">
      <c r="B10" s="22" t="s">
        <v>330</v>
      </c>
      <c r="C10" s="20">
        <v>0.34179734607758372</v>
      </c>
      <c r="D10" s="20">
        <v>0.32645839361613732</v>
      </c>
      <c r="E10" s="20">
        <v>0.34256997333207401</v>
      </c>
      <c r="F10" s="20">
        <v>0.33447988877754348</v>
      </c>
      <c r="G10" s="20">
        <v>0.3417270220255435</v>
      </c>
      <c r="H10" s="20">
        <v>0.38681527632563673</v>
      </c>
      <c r="I10" s="20">
        <v>0.32722447037171171</v>
      </c>
      <c r="K10" s="20">
        <v>0.35146392510172991</v>
      </c>
      <c r="L10" s="20">
        <v>0.33183703154127842</v>
      </c>
      <c r="N10" s="20">
        <v>0.35776266217109309</v>
      </c>
      <c r="O10" s="20">
        <v>0.30200257258667029</v>
      </c>
      <c r="P10" s="20">
        <v>0.39823094012907251</v>
      </c>
      <c r="Q10" s="20">
        <v>0.35206449701057752</v>
      </c>
      <c r="R10" s="20">
        <v>0.41486421010447339</v>
      </c>
      <c r="S10" s="20">
        <v>0.27501349128983771</v>
      </c>
      <c r="T10" s="20">
        <v>0.29774317738232192</v>
      </c>
      <c r="U10" s="20">
        <v>0.30729499726717291</v>
      </c>
      <c r="V10" s="20">
        <v>0.31991633490966259</v>
      </c>
      <c r="W10" s="20">
        <v>0.38885650909786951</v>
      </c>
      <c r="X10" s="20">
        <v>0.32844779942927521</v>
      </c>
      <c r="Y10" s="20">
        <v>0.31985137270760539</v>
      </c>
      <c r="AA10" s="20">
        <v>0.34908266210092942</v>
      </c>
      <c r="AB10" s="20">
        <v>0.35086787091389238</v>
      </c>
      <c r="AC10" s="20">
        <v>0.32849681637544842</v>
      </c>
      <c r="AD10" s="20">
        <v>0.33609772481696182</v>
      </c>
      <c r="AF10" s="20">
        <v>0.33862365841247383</v>
      </c>
      <c r="AG10" s="20">
        <v>0.35680265007110501</v>
      </c>
      <c r="AI10" s="20">
        <v>0.35526416434286379</v>
      </c>
      <c r="AJ10" s="20">
        <v>0.38740116403411512</v>
      </c>
      <c r="AK10" s="20">
        <v>0.34411624653860728</v>
      </c>
      <c r="AL10" s="20">
        <v>0.34020295704675019</v>
      </c>
      <c r="AM10" s="20">
        <v>0.32584443717410999</v>
      </c>
      <c r="AN10" s="20">
        <v>0.42219776739948528</v>
      </c>
      <c r="AO10" s="20">
        <v>0.28361477460664458</v>
      </c>
      <c r="AP10" s="20">
        <v>0.2692872324506404</v>
      </c>
      <c r="AQ10" s="20">
        <v>0.33238497447148052</v>
      </c>
      <c r="AS10" s="20">
        <v>0.35145648974377502</v>
      </c>
      <c r="AT10" s="20">
        <v>0.15926662182697551</v>
      </c>
    </row>
    <row r="11" spans="2:48" ht="32" customHeight="1" x14ac:dyDescent="0.35">
      <c r="B11" s="22" t="s">
        <v>331</v>
      </c>
      <c r="C11" s="20">
        <v>0.27541081769379172</v>
      </c>
      <c r="D11" s="20">
        <v>0.29790140144837213</v>
      </c>
      <c r="E11" s="20">
        <v>0.26859839021335469</v>
      </c>
      <c r="F11" s="20">
        <v>0.28815507218541342</v>
      </c>
      <c r="G11" s="20">
        <v>0.27688931988318949</v>
      </c>
      <c r="H11" s="20">
        <v>0.23580577597332661</v>
      </c>
      <c r="I11" s="20">
        <v>0.2809299158022856</v>
      </c>
      <c r="K11" s="20">
        <v>0.29916705707111069</v>
      </c>
      <c r="L11" s="20">
        <v>0.25221806432727439</v>
      </c>
      <c r="N11" s="20">
        <v>0.28683126234483242</v>
      </c>
      <c r="O11" s="20">
        <v>0.25830685046336438</v>
      </c>
      <c r="P11" s="20">
        <v>0.2165866403640142</v>
      </c>
      <c r="Q11" s="20">
        <v>0.3014789362963905</v>
      </c>
      <c r="R11" s="20">
        <v>0.23914837044311291</v>
      </c>
      <c r="S11" s="20">
        <v>0.27853511642019452</v>
      </c>
      <c r="T11" s="20">
        <v>0.34220408410913022</v>
      </c>
      <c r="U11" s="20">
        <v>0.31672689563659812</v>
      </c>
      <c r="V11" s="20">
        <v>0.2778072187531152</v>
      </c>
      <c r="W11" s="20">
        <v>0.22745027374234081</v>
      </c>
      <c r="X11" s="20">
        <v>0.29296021444848502</v>
      </c>
      <c r="Y11" s="20">
        <v>0.28914771899307662</v>
      </c>
      <c r="AA11" s="20">
        <v>0.23553519770216449</v>
      </c>
      <c r="AB11" s="20">
        <v>0.30415160961149412</v>
      </c>
      <c r="AC11" s="20">
        <v>0.29192937997673352</v>
      </c>
      <c r="AD11" s="20">
        <v>0.27234211468228131</v>
      </c>
      <c r="AF11" s="20">
        <v>0.2844149609122284</v>
      </c>
      <c r="AG11" s="20">
        <v>0.2395702542918868</v>
      </c>
      <c r="AI11" s="20">
        <v>0.25207163253414189</v>
      </c>
      <c r="AJ11" s="20">
        <v>0.23764180269073251</v>
      </c>
      <c r="AK11" s="20">
        <v>0.31685523510253921</v>
      </c>
      <c r="AL11" s="20">
        <v>0.28490342621072212</v>
      </c>
      <c r="AM11" s="20">
        <v>0.29734772897913853</v>
      </c>
      <c r="AN11" s="20">
        <v>0.33081960779336489</v>
      </c>
      <c r="AO11" s="20">
        <v>0.30534346224204051</v>
      </c>
      <c r="AP11" s="20">
        <v>0.26020998733874279</v>
      </c>
      <c r="AQ11" s="20">
        <v>0.29452037931692487</v>
      </c>
      <c r="AS11" s="20">
        <v>0.27061306566806492</v>
      </c>
      <c r="AT11" s="20">
        <v>0.36607487470497019</v>
      </c>
    </row>
    <row r="12" spans="2:48" ht="19" customHeight="1" x14ac:dyDescent="0.35">
      <c r="B12" s="22" t="s">
        <v>332</v>
      </c>
      <c r="C12" s="20">
        <v>8.0718154589447741E-2</v>
      </c>
      <c r="D12" s="20">
        <v>0.10634620499990841</v>
      </c>
      <c r="E12" s="20">
        <v>9.2806146661353284E-2</v>
      </c>
      <c r="F12" s="20">
        <v>8.887091885372829E-2</v>
      </c>
      <c r="G12" s="20">
        <v>7.7648543012105761E-2</v>
      </c>
      <c r="H12" s="20">
        <v>6.9843858227859837E-2</v>
      </c>
      <c r="I12" s="20">
        <v>5.6991904722260678E-2</v>
      </c>
      <c r="K12" s="20">
        <v>8.1267987113771048E-2</v>
      </c>
      <c r="L12" s="20">
        <v>7.9472562410455472E-2</v>
      </c>
      <c r="N12" s="20">
        <v>7.1031688070125165E-2</v>
      </c>
      <c r="O12" s="20">
        <v>0.1015629151875752</v>
      </c>
      <c r="P12" s="20">
        <v>6.1785751676900168E-2</v>
      </c>
      <c r="Q12" s="20">
        <v>6.4976528208479933E-2</v>
      </c>
      <c r="R12" s="20">
        <v>4.7992631863378023E-2</v>
      </c>
      <c r="S12" s="20">
        <v>6.9887513656600578E-2</v>
      </c>
      <c r="T12" s="20">
        <v>7.4562280793367297E-2</v>
      </c>
      <c r="U12" s="20">
        <v>0.12941164901306029</v>
      </c>
      <c r="V12" s="20">
        <v>0.1026700531642788</v>
      </c>
      <c r="W12" s="20">
        <v>7.1600590790382418E-2</v>
      </c>
      <c r="X12" s="20">
        <v>9.2160277258795525E-2</v>
      </c>
      <c r="Y12" s="20">
        <v>7.5755633904334777E-2</v>
      </c>
      <c r="AA12" s="20">
        <v>9.5558224196574629E-2</v>
      </c>
      <c r="AB12" s="20">
        <v>7.4090956154436491E-2</v>
      </c>
      <c r="AC12" s="20">
        <v>6.7943515976839855E-2</v>
      </c>
      <c r="AD12" s="20">
        <v>8.2627456375264099E-2</v>
      </c>
      <c r="AF12" s="20">
        <v>7.6513961315275394E-2</v>
      </c>
      <c r="AG12" s="20">
        <v>9.6335230404724068E-2</v>
      </c>
      <c r="AI12" s="20">
        <v>6.129264686356526E-2</v>
      </c>
      <c r="AJ12" s="20">
        <v>7.4827078330248611E-2</v>
      </c>
      <c r="AK12" s="20">
        <v>7.2522664356034341E-2</v>
      </c>
      <c r="AL12" s="20">
        <v>0.104559524513833</v>
      </c>
      <c r="AM12" s="20">
        <v>7.944117570026428E-2</v>
      </c>
      <c r="AN12" s="20">
        <v>7.2087741619775422E-2</v>
      </c>
      <c r="AO12" s="20">
        <v>9.7816985307960277E-2</v>
      </c>
      <c r="AP12" s="20">
        <v>6.9132319471506568E-2</v>
      </c>
      <c r="AQ12" s="20">
        <v>0.120781794866719</v>
      </c>
      <c r="AS12" s="20">
        <v>8.0111024745642828E-2</v>
      </c>
      <c r="AT12" s="20">
        <v>9.2191205817762995E-2</v>
      </c>
    </row>
    <row r="13" spans="2:48" ht="19" customHeight="1" x14ac:dyDescent="0.35">
      <c r="B13" s="22" t="s">
        <v>333</v>
      </c>
      <c r="C13" s="20">
        <v>2.4446395266282849E-2</v>
      </c>
      <c r="D13" s="20">
        <v>4.674725638803845E-2</v>
      </c>
      <c r="E13" s="20">
        <v>3.785673766325532E-2</v>
      </c>
      <c r="F13" s="20">
        <v>2.9203096673988311E-2</v>
      </c>
      <c r="G13" s="20">
        <v>1.485666333354306E-2</v>
      </c>
      <c r="H13" s="20">
        <v>2.0978269870014801E-2</v>
      </c>
      <c r="I13" s="20">
        <v>4.9437606791226871E-3</v>
      </c>
      <c r="K13" s="20">
        <v>2.6147106353038699E-2</v>
      </c>
      <c r="L13" s="20">
        <v>2.288506631139732E-2</v>
      </c>
      <c r="N13" s="20">
        <v>2.020331975423565E-2</v>
      </c>
      <c r="O13" s="20">
        <v>4.3652066660913397E-2</v>
      </c>
      <c r="P13" s="20">
        <v>2.5195100629279071E-2</v>
      </c>
      <c r="Q13" s="20">
        <v>3.3053451786253997E-2</v>
      </c>
      <c r="R13" s="20">
        <v>1.6451017473402892E-2</v>
      </c>
      <c r="S13" s="20">
        <v>2.419424516264293E-2</v>
      </c>
      <c r="T13" s="20">
        <v>1.1578845455796009E-2</v>
      </c>
      <c r="U13" s="20">
        <v>1.45547687483137E-2</v>
      </c>
      <c r="V13" s="20">
        <v>3.5701147035188362E-2</v>
      </c>
      <c r="W13" s="20">
        <v>2.608396256850045E-2</v>
      </c>
      <c r="X13" s="20">
        <v>2.3402351658916711E-2</v>
      </c>
      <c r="Y13" s="20">
        <v>2.9075247011336122E-2</v>
      </c>
      <c r="AA13" s="20">
        <v>3.4816833923269917E-2</v>
      </c>
      <c r="AB13" s="20">
        <v>1.362191798283582E-2</v>
      </c>
      <c r="AC13" s="20">
        <v>3.2718755611101512E-2</v>
      </c>
      <c r="AD13" s="20">
        <v>1.739395135348543E-2</v>
      </c>
      <c r="AF13" s="20">
        <v>2.2064795914349782E-2</v>
      </c>
      <c r="AG13" s="20">
        <v>3.4196475997998327E-2</v>
      </c>
      <c r="AI13" s="20">
        <v>2.495180534531144E-2</v>
      </c>
      <c r="AJ13" s="20">
        <v>2.387863626032782E-2</v>
      </c>
      <c r="AK13" s="20">
        <v>2.576745959577327E-2</v>
      </c>
      <c r="AL13" s="20">
        <v>2.3233532175915839E-2</v>
      </c>
      <c r="AM13" s="20">
        <v>2.4789274955885472E-2</v>
      </c>
      <c r="AN13" s="20">
        <v>0</v>
      </c>
      <c r="AO13" s="20">
        <v>1.5915900046069409E-2</v>
      </c>
      <c r="AP13" s="20">
        <v>3.179927861969456E-2</v>
      </c>
      <c r="AQ13" s="20">
        <v>3.567845861527958E-2</v>
      </c>
      <c r="AS13" s="20">
        <v>2.2050280857972171E-2</v>
      </c>
      <c r="AT13" s="20">
        <v>6.9726237191309784E-2</v>
      </c>
    </row>
    <row r="14" spans="2:48" ht="19" customHeight="1" x14ac:dyDescent="0.35">
      <c r="B14" s="22" t="s">
        <v>197</v>
      </c>
      <c r="C14" s="20">
        <v>4.9156603621409688E-2</v>
      </c>
      <c r="D14" s="20">
        <v>5.0647594253358207E-2</v>
      </c>
      <c r="E14" s="20">
        <v>2.391020687347048E-2</v>
      </c>
      <c r="F14" s="20">
        <v>5.2312740035477867E-2</v>
      </c>
      <c r="G14" s="20">
        <v>5.0424149042458302E-2</v>
      </c>
      <c r="H14" s="20">
        <v>4.6198344338503491E-2</v>
      </c>
      <c r="I14" s="20">
        <v>6.7005018646044606E-2</v>
      </c>
      <c r="K14" s="20">
        <v>3.818632480170691E-2</v>
      </c>
      <c r="L14" s="20">
        <v>6.0067920118709463E-2</v>
      </c>
      <c r="N14" s="20">
        <v>3.8469145466055121E-2</v>
      </c>
      <c r="O14" s="20">
        <v>6.4042410723771162E-2</v>
      </c>
      <c r="P14" s="20">
        <v>2.7558016464686589E-2</v>
      </c>
      <c r="Q14" s="20">
        <v>2.3431450540706288E-2</v>
      </c>
      <c r="R14" s="20">
        <v>2.548067449264976E-2</v>
      </c>
      <c r="S14" s="20">
        <v>9.4093639295095233E-2</v>
      </c>
      <c r="T14" s="20">
        <v>6.8648579385892125E-2</v>
      </c>
      <c r="U14" s="20">
        <v>4.6204622329094731E-2</v>
      </c>
      <c r="V14" s="20">
        <v>4.7341020614265747E-2</v>
      </c>
      <c r="W14" s="20">
        <v>4.2568826957204133E-2</v>
      </c>
      <c r="X14" s="20">
        <v>6.3972309879171824E-2</v>
      </c>
      <c r="Y14" s="20">
        <v>5.4160684194011627E-2</v>
      </c>
      <c r="AA14" s="20">
        <v>2.6904245975197541E-2</v>
      </c>
      <c r="AB14" s="20">
        <v>4.2763340581842217E-2</v>
      </c>
      <c r="AC14" s="20">
        <v>5.490523770375106E-2</v>
      </c>
      <c r="AD14" s="20">
        <v>7.5075772279257505E-2</v>
      </c>
      <c r="AF14" s="20">
        <v>5.0280958742451642E-2</v>
      </c>
      <c r="AG14" s="20">
        <v>4.3083914238438659E-2</v>
      </c>
      <c r="AI14" s="20">
        <v>2.390472682771828E-2</v>
      </c>
      <c r="AJ14" s="20">
        <v>3.6077355641774257E-2</v>
      </c>
      <c r="AK14" s="20">
        <v>4.3550582993751967E-2</v>
      </c>
      <c r="AL14" s="20">
        <v>4.1298811734300632E-2</v>
      </c>
      <c r="AM14" s="20">
        <v>3.6948746105591922E-2</v>
      </c>
      <c r="AN14" s="20">
        <v>0</v>
      </c>
      <c r="AO14" s="20">
        <v>9.1336636450181946E-2</v>
      </c>
      <c r="AP14" s="20">
        <v>0.1567691583354841</v>
      </c>
      <c r="AQ14" s="20">
        <v>3.6755702142637868E-2</v>
      </c>
      <c r="AS14" s="20">
        <v>4.1159482596677538E-2</v>
      </c>
      <c r="AT14" s="20">
        <v>0.2002797614302548</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329</v>
      </c>
      <c r="C9" s="20">
        <v>0.26977643323871392</v>
      </c>
      <c r="D9" s="20">
        <v>0.1987329941929924</v>
      </c>
      <c r="E9" s="20">
        <v>0.3299128352924528</v>
      </c>
      <c r="F9" s="20">
        <v>0.2436950996153707</v>
      </c>
      <c r="G9" s="20">
        <v>0.28462443273456373</v>
      </c>
      <c r="H9" s="20">
        <v>0.29868005312888402</v>
      </c>
      <c r="I9" s="20">
        <v>0.2582164599455879</v>
      </c>
      <c r="K9" s="20">
        <v>0.25560925202709811</v>
      </c>
      <c r="L9" s="20">
        <v>0.28379035410181469</v>
      </c>
      <c r="N9" s="20">
        <v>0.25371020829642649</v>
      </c>
      <c r="O9" s="20">
        <v>0.19934331782398629</v>
      </c>
      <c r="P9" s="20">
        <v>0.2300282414561042</v>
      </c>
      <c r="Q9" s="20">
        <v>0.26727865704797849</v>
      </c>
      <c r="R9" s="20">
        <v>0.33898594411036542</v>
      </c>
      <c r="S9" s="20">
        <v>0.26638692344520609</v>
      </c>
      <c r="T9" s="20">
        <v>0.2396461774110922</v>
      </c>
      <c r="U9" s="20">
        <v>0.24973680100475351</v>
      </c>
      <c r="V9" s="20">
        <v>0.30916202948979188</v>
      </c>
      <c r="W9" s="20">
        <v>0.2866980778336784</v>
      </c>
      <c r="X9" s="20">
        <v>0.2285365382942959</v>
      </c>
      <c r="Y9" s="20">
        <v>0.24505750333846729</v>
      </c>
      <c r="AA9" s="20">
        <v>0.33179754621099111</v>
      </c>
      <c r="AB9" s="20">
        <v>0.25648139889045252</v>
      </c>
      <c r="AC9" s="20">
        <v>0.2263062135018358</v>
      </c>
      <c r="AD9" s="20">
        <v>0.25675087159404392</v>
      </c>
      <c r="AF9" s="20">
        <v>0.26107180944404462</v>
      </c>
      <c r="AG9" s="20">
        <v>0.30697560105435029</v>
      </c>
      <c r="AI9" s="20">
        <v>0.35489447485598841</v>
      </c>
      <c r="AJ9" s="20">
        <v>0.31389826005754717</v>
      </c>
      <c r="AK9" s="20">
        <v>0.2464090631883217</v>
      </c>
      <c r="AL9" s="20">
        <v>0.29811665555378553</v>
      </c>
      <c r="AM9" s="20">
        <v>0.26155170092511693</v>
      </c>
      <c r="AN9" s="20">
        <v>0.2358973342781012</v>
      </c>
      <c r="AO9" s="20">
        <v>0.1848404671161808</v>
      </c>
      <c r="AP9" s="20">
        <v>0.1859871074012566</v>
      </c>
      <c r="AQ9" s="20">
        <v>0.16351992945098981</v>
      </c>
      <c r="AS9" s="20">
        <v>0.27979979258606041</v>
      </c>
      <c r="AT9" s="20">
        <v>8.0363054131508141E-2</v>
      </c>
    </row>
    <row r="10" spans="2:48" ht="19" customHeight="1" x14ac:dyDescent="0.35">
      <c r="B10" s="22" t="s">
        <v>330</v>
      </c>
      <c r="C10" s="20">
        <v>0.32467801778919497</v>
      </c>
      <c r="D10" s="20">
        <v>0.29852736357150522</v>
      </c>
      <c r="E10" s="20">
        <v>0.28542023735695943</v>
      </c>
      <c r="F10" s="20">
        <v>0.34687096661922562</v>
      </c>
      <c r="G10" s="20">
        <v>0.31600610311414667</v>
      </c>
      <c r="H10" s="20">
        <v>0.32448780250720782</v>
      </c>
      <c r="I10" s="20">
        <v>0.36303217001094729</v>
      </c>
      <c r="K10" s="20">
        <v>0.34141793411075849</v>
      </c>
      <c r="L10" s="20">
        <v>0.30749972468640219</v>
      </c>
      <c r="N10" s="20">
        <v>0.36792849793673332</v>
      </c>
      <c r="O10" s="20">
        <v>0.28866452694169809</v>
      </c>
      <c r="P10" s="20">
        <v>0.27313877570029521</v>
      </c>
      <c r="Q10" s="20">
        <v>0.43218123250327523</v>
      </c>
      <c r="R10" s="20">
        <v>0.33851836132485258</v>
      </c>
      <c r="S10" s="20">
        <v>0.31553389579782559</v>
      </c>
      <c r="T10" s="20">
        <v>0.3406941838325252</v>
      </c>
      <c r="U10" s="20">
        <v>0.2737783580407393</v>
      </c>
      <c r="V10" s="20">
        <v>0.29220428181295538</v>
      </c>
      <c r="W10" s="20">
        <v>0.29533159873073239</v>
      </c>
      <c r="X10" s="20">
        <v>0.35141669206246662</v>
      </c>
      <c r="Y10" s="20">
        <v>0.37324665085078851</v>
      </c>
      <c r="AA10" s="20">
        <v>0.33100778280826387</v>
      </c>
      <c r="AB10" s="20">
        <v>0.33083133825215089</v>
      </c>
      <c r="AC10" s="20">
        <v>0.33771912714597691</v>
      </c>
      <c r="AD10" s="20">
        <v>0.29960432089452432</v>
      </c>
      <c r="AF10" s="20">
        <v>0.32709350734080489</v>
      </c>
      <c r="AG10" s="20">
        <v>0.31552414338773582</v>
      </c>
      <c r="AI10" s="20">
        <v>0.30608436242876191</v>
      </c>
      <c r="AJ10" s="20">
        <v>0.35055876013670101</v>
      </c>
      <c r="AK10" s="20">
        <v>0.3988301488189947</v>
      </c>
      <c r="AL10" s="20">
        <v>0.25729908189344231</v>
      </c>
      <c r="AM10" s="20">
        <v>0.33582397671622199</v>
      </c>
      <c r="AN10" s="20">
        <v>0.41943275664068169</v>
      </c>
      <c r="AO10" s="20">
        <v>0.25164490358090602</v>
      </c>
      <c r="AP10" s="20">
        <v>0.30291208029667721</v>
      </c>
      <c r="AQ10" s="20">
        <v>0.33240134448482611</v>
      </c>
      <c r="AS10" s="20">
        <v>0.33080381784093998</v>
      </c>
      <c r="AT10" s="20">
        <v>0.20891757786809351</v>
      </c>
    </row>
    <row r="11" spans="2:48" ht="32" customHeight="1" x14ac:dyDescent="0.35">
      <c r="B11" s="22" t="s">
        <v>331</v>
      </c>
      <c r="C11" s="20">
        <v>0.2110537315347388</v>
      </c>
      <c r="D11" s="20">
        <v>0.26160372505686558</v>
      </c>
      <c r="E11" s="20">
        <v>0.2120328370581718</v>
      </c>
      <c r="F11" s="20">
        <v>0.21402170687654851</v>
      </c>
      <c r="G11" s="20">
        <v>0.22418410480437501</v>
      </c>
      <c r="H11" s="20">
        <v>0.1792479361679743</v>
      </c>
      <c r="I11" s="20">
        <v>0.18483194622842111</v>
      </c>
      <c r="K11" s="20">
        <v>0.22637933981359579</v>
      </c>
      <c r="L11" s="20">
        <v>0.19595176226860739</v>
      </c>
      <c r="N11" s="20">
        <v>0.214670318666391</v>
      </c>
      <c r="O11" s="20">
        <v>0.20142879377794981</v>
      </c>
      <c r="P11" s="20">
        <v>0.30491402859426991</v>
      </c>
      <c r="Q11" s="20">
        <v>0.17823397997937271</v>
      </c>
      <c r="R11" s="20">
        <v>0.1434650462129044</v>
      </c>
      <c r="S11" s="20">
        <v>0.2314656856537961</v>
      </c>
      <c r="T11" s="20">
        <v>0.1862926147017897</v>
      </c>
      <c r="U11" s="20">
        <v>0.23767091649252661</v>
      </c>
      <c r="V11" s="20">
        <v>0.20939959015403439</v>
      </c>
      <c r="W11" s="20">
        <v>0.19009327879008189</v>
      </c>
      <c r="X11" s="20">
        <v>0.25237158145946198</v>
      </c>
      <c r="Y11" s="20">
        <v>0.2265124524768922</v>
      </c>
      <c r="AA11" s="20">
        <v>0.1732029037302236</v>
      </c>
      <c r="AB11" s="20">
        <v>0.2135751092145505</v>
      </c>
      <c r="AC11" s="20">
        <v>0.2240375343070479</v>
      </c>
      <c r="AD11" s="20">
        <v>0.23606903400898449</v>
      </c>
      <c r="AF11" s="20">
        <v>0.21482147880375371</v>
      </c>
      <c r="AG11" s="20">
        <v>0.19596321470575051</v>
      </c>
      <c r="AI11" s="20">
        <v>0.1795107009753262</v>
      </c>
      <c r="AJ11" s="20">
        <v>0.16108002322378021</v>
      </c>
      <c r="AK11" s="20">
        <v>0.18349566107420809</v>
      </c>
      <c r="AL11" s="20">
        <v>0.23793819114953391</v>
      </c>
      <c r="AM11" s="20">
        <v>0.22227597938078339</v>
      </c>
      <c r="AN11" s="20">
        <v>0.24163005237245569</v>
      </c>
      <c r="AO11" s="20">
        <v>0.30955875440126301</v>
      </c>
      <c r="AP11" s="20">
        <v>0.22163442667294589</v>
      </c>
      <c r="AQ11" s="20">
        <v>0.26621687219521523</v>
      </c>
      <c r="AS11" s="20">
        <v>0.2060203283514602</v>
      </c>
      <c r="AT11" s="20">
        <v>0.30617093449186672</v>
      </c>
    </row>
    <row r="12" spans="2:48" ht="19" customHeight="1" x14ac:dyDescent="0.35">
      <c r="B12" s="22" t="s">
        <v>332</v>
      </c>
      <c r="C12" s="20">
        <v>9.0503111456467764E-2</v>
      </c>
      <c r="D12" s="20">
        <v>0.1110047496653721</v>
      </c>
      <c r="E12" s="20">
        <v>9.5972688362482544E-2</v>
      </c>
      <c r="F12" s="20">
        <v>0.1076255237932521</v>
      </c>
      <c r="G12" s="20">
        <v>7.2103167108105812E-2</v>
      </c>
      <c r="H12" s="20">
        <v>8.3319153244508351E-2</v>
      </c>
      <c r="I12" s="20">
        <v>7.8212162992539608E-2</v>
      </c>
      <c r="K12" s="20">
        <v>9.8278376240696269E-2</v>
      </c>
      <c r="L12" s="20">
        <v>8.3278721087428287E-2</v>
      </c>
      <c r="N12" s="20">
        <v>7.712311350043935E-2</v>
      </c>
      <c r="O12" s="20">
        <v>0.1920656557052611</v>
      </c>
      <c r="P12" s="20">
        <v>0.1352870427228528</v>
      </c>
      <c r="Q12" s="20">
        <v>6.5960801698234733E-2</v>
      </c>
      <c r="R12" s="20">
        <v>0.1056236380104983</v>
      </c>
      <c r="S12" s="20">
        <v>5.5100641269832391E-2</v>
      </c>
      <c r="T12" s="20">
        <v>9.7844057013753205E-2</v>
      </c>
      <c r="U12" s="20">
        <v>0.103989083158377</v>
      </c>
      <c r="V12" s="20">
        <v>7.9013494730472492E-2</v>
      </c>
      <c r="W12" s="20">
        <v>0.10220590602641889</v>
      </c>
      <c r="X12" s="20">
        <v>7.546298672223084E-2</v>
      </c>
      <c r="Y12" s="20">
        <v>6.4342120812517459E-2</v>
      </c>
      <c r="AA12" s="20">
        <v>7.6499188139319954E-2</v>
      </c>
      <c r="AB12" s="20">
        <v>9.0789943573101412E-2</v>
      </c>
      <c r="AC12" s="20">
        <v>9.7606386195371986E-2</v>
      </c>
      <c r="AD12" s="20">
        <v>9.8723560138263236E-2</v>
      </c>
      <c r="AF12" s="20">
        <v>9.2379514033507623E-2</v>
      </c>
      <c r="AG12" s="20">
        <v>8.3000943580837205E-2</v>
      </c>
      <c r="AI12" s="20">
        <v>7.292982087223511E-2</v>
      </c>
      <c r="AJ12" s="20">
        <v>8.2293323113209471E-2</v>
      </c>
      <c r="AK12" s="20">
        <v>5.5498385641157069E-2</v>
      </c>
      <c r="AL12" s="20">
        <v>8.9447891707244223E-2</v>
      </c>
      <c r="AM12" s="20">
        <v>0.1022940794181329</v>
      </c>
      <c r="AN12" s="20">
        <v>8.7193836408632833E-2</v>
      </c>
      <c r="AO12" s="20">
        <v>0.1024483260719305</v>
      </c>
      <c r="AP12" s="20">
        <v>8.1550996992043198E-2</v>
      </c>
      <c r="AQ12" s="20">
        <v>0.1541028288521212</v>
      </c>
      <c r="AS12" s="20">
        <v>9.0310160581440924E-2</v>
      </c>
      <c r="AT12" s="20">
        <v>9.4149341824353583E-2</v>
      </c>
    </row>
    <row r="13" spans="2:48" ht="19" customHeight="1" x14ac:dyDescent="0.35">
      <c r="B13" s="22" t="s">
        <v>333</v>
      </c>
      <c r="C13" s="20">
        <v>6.2731745705136233E-2</v>
      </c>
      <c r="D13" s="20">
        <v>8.883908207059403E-2</v>
      </c>
      <c r="E13" s="20">
        <v>6.1047261517161631E-2</v>
      </c>
      <c r="F13" s="20">
        <v>3.59707054842218E-2</v>
      </c>
      <c r="G13" s="20">
        <v>4.715079604819733E-2</v>
      </c>
      <c r="H13" s="20">
        <v>8.8461125690632872E-2</v>
      </c>
      <c r="I13" s="20">
        <v>6.3810175936028848E-2</v>
      </c>
      <c r="K13" s="20">
        <v>5.1757575482930147E-2</v>
      </c>
      <c r="L13" s="20">
        <v>7.3701997632356547E-2</v>
      </c>
      <c r="N13" s="20">
        <v>5.3591731948305278E-2</v>
      </c>
      <c r="O13" s="20">
        <v>0.1022387965988068</v>
      </c>
      <c r="P13" s="20">
        <v>4.795188785579807E-2</v>
      </c>
      <c r="Q13" s="20">
        <v>1.060524336358596E-2</v>
      </c>
      <c r="R13" s="20">
        <v>5.2662136884687877E-2</v>
      </c>
      <c r="S13" s="20">
        <v>6.1393957912948507E-2</v>
      </c>
      <c r="T13" s="20">
        <v>7.3679054725809504E-2</v>
      </c>
      <c r="U13" s="20">
        <v>7.9283358654210115E-2</v>
      </c>
      <c r="V13" s="20">
        <v>6.8620980724991024E-2</v>
      </c>
      <c r="W13" s="20">
        <v>8.964900847820019E-2</v>
      </c>
      <c r="X13" s="20">
        <v>3.7808362561590127E-2</v>
      </c>
      <c r="Y13" s="20">
        <v>5.2513443241934347E-2</v>
      </c>
      <c r="AA13" s="20">
        <v>6.9868629792377845E-2</v>
      </c>
      <c r="AB13" s="20">
        <v>6.0245247909369991E-2</v>
      </c>
      <c r="AC13" s="20">
        <v>6.950716155444564E-2</v>
      </c>
      <c r="AD13" s="20">
        <v>5.2063241551200838E-2</v>
      </c>
      <c r="AF13" s="20">
        <v>6.129812217186599E-2</v>
      </c>
      <c r="AG13" s="20">
        <v>6.7219758859156264E-2</v>
      </c>
      <c r="AI13" s="20">
        <v>5.2944486849319093E-2</v>
      </c>
      <c r="AJ13" s="20">
        <v>6.4429573830628209E-2</v>
      </c>
      <c r="AK13" s="20">
        <v>8.6474948975262714E-2</v>
      </c>
      <c r="AL13" s="20">
        <v>7.5154139959528951E-2</v>
      </c>
      <c r="AM13" s="20">
        <v>5.3998853137272353E-2</v>
      </c>
      <c r="AN13" s="20">
        <v>1.584602030012857E-2</v>
      </c>
      <c r="AO13" s="20">
        <v>7.2596108975608808E-2</v>
      </c>
      <c r="AP13" s="20">
        <v>7.8498311139274801E-2</v>
      </c>
      <c r="AQ13" s="20">
        <v>5.2867397264142267E-2</v>
      </c>
      <c r="AS13" s="20">
        <v>6.1569928948622787E-2</v>
      </c>
      <c r="AT13" s="20">
        <v>8.4686823850952178E-2</v>
      </c>
    </row>
    <row r="14" spans="2:48" ht="19" customHeight="1" x14ac:dyDescent="0.35">
      <c r="B14" s="22" t="s">
        <v>197</v>
      </c>
      <c r="C14" s="20">
        <v>4.1256960275748163E-2</v>
      </c>
      <c r="D14" s="20">
        <v>4.1292085442670691E-2</v>
      </c>
      <c r="E14" s="20">
        <v>1.56141404127718E-2</v>
      </c>
      <c r="F14" s="20">
        <v>5.1815997611381129E-2</v>
      </c>
      <c r="G14" s="20">
        <v>5.5931396190611479E-2</v>
      </c>
      <c r="H14" s="20">
        <v>2.5803929260792929E-2</v>
      </c>
      <c r="I14" s="20">
        <v>5.1897084886475348E-2</v>
      </c>
      <c r="K14" s="20">
        <v>2.655752232492125E-2</v>
      </c>
      <c r="L14" s="20">
        <v>5.5777440223390658E-2</v>
      </c>
      <c r="N14" s="20">
        <v>3.2976129651704468E-2</v>
      </c>
      <c r="O14" s="20">
        <v>1.6258909152297881E-2</v>
      </c>
      <c r="P14" s="20">
        <v>8.6800236706795573E-3</v>
      </c>
      <c r="Q14" s="20">
        <v>4.5740085407552873E-2</v>
      </c>
      <c r="R14" s="20">
        <v>2.074487345669157E-2</v>
      </c>
      <c r="S14" s="20">
        <v>7.0118895920391319E-2</v>
      </c>
      <c r="T14" s="20">
        <v>6.184391231503044E-2</v>
      </c>
      <c r="U14" s="20">
        <v>5.5541482649393528E-2</v>
      </c>
      <c r="V14" s="20">
        <v>4.1599623087754563E-2</v>
      </c>
      <c r="W14" s="20">
        <v>3.6022130140888127E-2</v>
      </c>
      <c r="X14" s="20">
        <v>5.4403838899954468E-2</v>
      </c>
      <c r="Y14" s="20">
        <v>3.8327829279399941E-2</v>
      </c>
      <c r="AA14" s="20">
        <v>1.7623949318823551E-2</v>
      </c>
      <c r="AB14" s="20">
        <v>4.8076962160374777E-2</v>
      </c>
      <c r="AC14" s="20">
        <v>4.4823577295321902E-2</v>
      </c>
      <c r="AD14" s="20">
        <v>5.6788971812983133E-2</v>
      </c>
      <c r="AF14" s="20">
        <v>4.3335568206023203E-2</v>
      </c>
      <c r="AG14" s="20">
        <v>3.131633841216986E-2</v>
      </c>
      <c r="AI14" s="20">
        <v>3.3636154018369363E-2</v>
      </c>
      <c r="AJ14" s="20">
        <v>2.774005963813396E-2</v>
      </c>
      <c r="AK14" s="20">
        <v>2.9291792302055801E-2</v>
      </c>
      <c r="AL14" s="20">
        <v>4.204403973646504E-2</v>
      </c>
      <c r="AM14" s="20">
        <v>2.4055410422472459E-2</v>
      </c>
      <c r="AN14" s="20">
        <v>0</v>
      </c>
      <c r="AO14" s="20">
        <v>7.8911439854111101E-2</v>
      </c>
      <c r="AP14" s="20">
        <v>0.1294170774978021</v>
      </c>
      <c r="AQ14" s="20">
        <v>3.089162775270541E-2</v>
      </c>
      <c r="AS14" s="20">
        <v>3.1495971691475708E-2</v>
      </c>
      <c r="AT14" s="20">
        <v>0.22571226783322579</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335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329</v>
      </c>
      <c r="C9" s="20">
        <v>0.28369608489951098</v>
      </c>
      <c r="D9" s="20">
        <v>0.2040937001115968</v>
      </c>
      <c r="E9" s="20">
        <v>0.26480032453441299</v>
      </c>
      <c r="F9" s="20">
        <v>0.28593127166661281</v>
      </c>
      <c r="G9" s="20">
        <v>0.28467471040644482</v>
      </c>
      <c r="H9" s="20">
        <v>0.33387556914779509</v>
      </c>
      <c r="I9" s="20">
        <v>0.3158270304986398</v>
      </c>
      <c r="K9" s="20">
        <v>0.25835757308729018</v>
      </c>
      <c r="L9" s="20">
        <v>0.30867451873136509</v>
      </c>
      <c r="N9" s="20">
        <v>0.31156241578663368</v>
      </c>
      <c r="O9" s="20">
        <v>0.32331446685428361</v>
      </c>
      <c r="P9" s="20">
        <v>0.2954320935174119</v>
      </c>
      <c r="Q9" s="20">
        <v>0.30135046909552993</v>
      </c>
      <c r="R9" s="20">
        <v>0.2968042163177082</v>
      </c>
      <c r="S9" s="20">
        <v>0.26602140753506259</v>
      </c>
      <c r="T9" s="20">
        <v>0.25478163944851517</v>
      </c>
      <c r="U9" s="20">
        <v>0.18674531704240049</v>
      </c>
      <c r="V9" s="20">
        <v>0.28683603441650329</v>
      </c>
      <c r="W9" s="20">
        <v>0.29280638841546303</v>
      </c>
      <c r="X9" s="20">
        <v>0.30312705977965237</v>
      </c>
      <c r="Y9" s="20">
        <v>0.31224296689267939</v>
      </c>
      <c r="AA9" s="20">
        <v>0.31099378919982101</v>
      </c>
      <c r="AB9" s="20">
        <v>0.27484009403826998</v>
      </c>
      <c r="AC9" s="20">
        <v>0.25026643884858107</v>
      </c>
      <c r="AD9" s="20">
        <v>0.29385481018097048</v>
      </c>
      <c r="AF9" s="20">
        <v>0.28605683767159851</v>
      </c>
      <c r="AG9" s="20">
        <v>0.27345903993430631</v>
      </c>
      <c r="AI9" s="20">
        <v>0.29167867487716531</v>
      </c>
      <c r="AJ9" s="20">
        <v>0.30818259054476782</v>
      </c>
      <c r="AK9" s="20">
        <v>0.31619281945653688</v>
      </c>
      <c r="AL9" s="20">
        <v>0.31224294656471152</v>
      </c>
      <c r="AM9" s="20">
        <v>0.29176768829871241</v>
      </c>
      <c r="AN9" s="20">
        <v>0.25424539504353372</v>
      </c>
      <c r="AO9" s="20">
        <v>0.2349395366983969</v>
      </c>
      <c r="AP9" s="20">
        <v>0.20843117205690731</v>
      </c>
      <c r="AQ9" s="20">
        <v>0.2479427362451965</v>
      </c>
      <c r="AS9" s="20">
        <v>0.2923118623871061</v>
      </c>
      <c r="AT9" s="20">
        <v>0.1208820550909107</v>
      </c>
    </row>
    <row r="10" spans="2:48" ht="19" customHeight="1" x14ac:dyDescent="0.35">
      <c r="B10" s="22" t="s">
        <v>330</v>
      </c>
      <c r="C10" s="20">
        <v>0.36904119488298132</v>
      </c>
      <c r="D10" s="20">
        <v>0.34262556716368159</v>
      </c>
      <c r="E10" s="20">
        <v>0.34603762825360312</v>
      </c>
      <c r="F10" s="20">
        <v>0.31196669048262088</v>
      </c>
      <c r="G10" s="20">
        <v>0.3991663759168011</v>
      </c>
      <c r="H10" s="20">
        <v>0.42657191505041192</v>
      </c>
      <c r="I10" s="20">
        <v>0.38869506555036198</v>
      </c>
      <c r="K10" s="20">
        <v>0.39072382176309922</v>
      </c>
      <c r="L10" s="20">
        <v>0.34733717693962418</v>
      </c>
      <c r="N10" s="20">
        <v>0.34428021453646118</v>
      </c>
      <c r="O10" s="20">
        <v>0.3719060039169193</v>
      </c>
      <c r="P10" s="20">
        <v>0.48059682336484189</v>
      </c>
      <c r="Q10" s="20">
        <v>0.37082294745974692</v>
      </c>
      <c r="R10" s="20">
        <v>0.42587541984029992</v>
      </c>
      <c r="S10" s="20">
        <v>0.34721113994761382</v>
      </c>
      <c r="T10" s="20">
        <v>0.3645932940737957</v>
      </c>
      <c r="U10" s="20">
        <v>0.40695430872215121</v>
      </c>
      <c r="V10" s="20">
        <v>0.33424559170714119</v>
      </c>
      <c r="W10" s="20">
        <v>0.34292302203442487</v>
      </c>
      <c r="X10" s="20">
        <v>0.30590376392773377</v>
      </c>
      <c r="Y10" s="20">
        <v>0.39352120159676868</v>
      </c>
      <c r="AA10" s="20">
        <v>0.38650547901357402</v>
      </c>
      <c r="AB10" s="20">
        <v>0.39895911771617848</v>
      </c>
      <c r="AC10" s="20">
        <v>0.34361116751574011</v>
      </c>
      <c r="AD10" s="20">
        <v>0.34214100628404842</v>
      </c>
      <c r="AF10" s="20">
        <v>0.37709173352553432</v>
      </c>
      <c r="AG10" s="20">
        <v>0.3408566001475371</v>
      </c>
      <c r="AI10" s="20">
        <v>0.40483068689189738</v>
      </c>
      <c r="AJ10" s="20">
        <v>0.40443732533155741</v>
      </c>
      <c r="AK10" s="20">
        <v>0.32246026512990539</v>
      </c>
      <c r="AL10" s="20">
        <v>0.29800862496156388</v>
      </c>
      <c r="AM10" s="20">
        <v>0.39125804030889849</v>
      </c>
      <c r="AN10" s="20">
        <v>0.3317474912320959</v>
      </c>
      <c r="AO10" s="20">
        <v>0.31401685006655589</v>
      </c>
      <c r="AP10" s="20">
        <v>0.35461925287885548</v>
      </c>
      <c r="AQ10" s="20">
        <v>0.33867153816749562</v>
      </c>
      <c r="AS10" s="20">
        <v>0.37997118257471868</v>
      </c>
      <c r="AT10" s="20">
        <v>0.16249508289107389</v>
      </c>
    </row>
    <row r="11" spans="2:48" ht="32" customHeight="1" x14ac:dyDescent="0.35">
      <c r="B11" s="22" t="s">
        <v>331</v>
      </c>
      <c r="C11" s="20">
        <v>0.204565635133165</v>
      </c>
      <c r="D11" s="20">
        <v>0.23947736263096589</v>
      </c>
      <c r="E11" s="20">
        <v>0.23334963861852731</v>
      </c>
      <c r="F11" s="20">
        <v>0.2323823827952326</v>
      </c>
      <c r="G11" s="20">
        <v>0.17306637419073731</v>
      </c>
      <c r="H11" s="20">
        <v>0.1780076033347591</v>
      </c>
      <c r="I11" s="20">
        <v>0.17869011554855641</v>
      </c>
      <c r="K11" s="20">
        <v>0.2202963801928155</v>
      </c>
      <c r="L11" s="20">
        <v>0.19003657441317309</v>
      </c>
      <c r="N11" s="20">
        <v>0.23398191354805109</v>
      </c>
      <c r="O11" s="20">
        <v>0.17444731608120939</v>
      </c>
      <c r="P11" s="20">
        <v>0.15219382106844531</v>
      </c>
      <c r="Q11" s="20">
        <v>0.23725223519564531</v>
      </c>
      <c r="R11" s="20">
        <v>0.16050635054480139</v>
      </c>
      <c r="S11" s="20">
        <v>0.21747547222377331</v>
      </c>
      <c r="T11" s="20">
        <v>0.2193082621899263</v>
      </c>
      <c r="U11" s="20">
        <v>0.25572804767593299</v>
      </c>
      <c r="V11" s="20">
        <v>0.20175190238450719</v>
      </c>
      <c r="W11" s="20">
        <v>0.1716274729699461</v>
      </c>
      <c r="X11" s="20">
        <v>0.27483282496032718</v>
      </c>
      <c r="Y11" s="20">
        <v>0.1692318868475815</v>
      </c>
      <c r="AA11" s="20">
        <v>0.1664811108128135</v>
      </c>
      <c r="AB11" s="20">
        <v>0.20710449141126919</v>
      </c>
      <c r="AC11" s="20">
        <v>0.25291569876871017</v>
      </c>
      <c r="AD11" s="20">
        <v>0.19866603417499551</v>
      </c>
      <c r="AF11" s="20">
        <v>0.20144968890991541</v>
      </c>
      <c r="AG11" s="20">
        <v>0.21444509521718111</v>
      </c>
      <c r="AI11" s="20">
        <v>0.18601713809775419</v>
      </c>
      <c r="AJ11" s="20">
        <v>0.18058372639988321</v>
      </c>
      <c r="AK11" s="20">
        <v>0.25370144580401538</v>
      </c>
      <c r="AL11" s="20">
        <v>0.2168298918877033</v>
      </c>
      <c r="AM11" s="20">
        <v>0.19584018032681361</v>
      </c>
      <c r="AN11" s="20">
        <v>0.27617668568388781</v>
      </c>
      <c r="AO11" s="20">
        <v>0.2363154198326291</v>
      </c>
      <c r="AP11" s="20">
        <v>0.14615683244165231</v>
      </c>
      <c r="AQ11" s="20">
        <v>0.30308565044594982</v>
      </c>
      <c r="AS11" s="20">
        <v>0.19730644354999399</v>
      </c>
      <c r="AT11" s="20">
        <v>0.34174399617027867</v>
      </c>
    </row>
    <row r="12" spans="2:48" ht="19" customHeight="1" x14ac:dyDescent="0.35">
      <c r="B12" s="22" t="s">
        <v>332</v>
      </c>
      <c r="C12" s="20">
        <v>6.9518545868408055E-2</v>
      </c>
      <c r="D12" s="20">
        <v>0.1288803273337471</v>
      </c>
      <c r="E12" s="20">
        <v>0.10966061803172281</v>
      </c>
      <c r="F12" s="20">
        <v>7.7908690695893193E-2</v>
      </c>
      <c r="G12" s="20">
        <v>6.2598787328444705E-2</v>
      </c>
      <c r="H12" s="20">
        <v>2.1992387755351981E-2</v>
      </c>
      <c r="I12" s="20">
        <v>2.807161241405863E-2</v>
      </c>
      <c r="K12" s="20">
        <v>7.0242847684791207E-2</v>
      </c>
      <c r="L12" s="20">
        <v>6.797853945283798E-2</v>
      </c>
      <c r="N12" s="20">
        <v>6.3122406255937458E-2</v>
      </c>
      <c r="O12" s="20">
        <v>8.4169016564717536E-2</v>
      </c>
      <c r="P12" s="20">
        <v>4.4350170915195337E-2</v>
      </c>
      <c r="Q12" s="20">
        <v>2.2439952119701959E-2</v>
      </c>
      <c r="R12" s="20">
        <v>7.9808714626094401E-2</v>
      </c>
      <c r="S12" s="20">
        <v>4.2534218199636292E-2</v>
      </c>
      <c r="T12" s="20">
        <v>7.0029391739983224E-2</v>
      </c>
      <c r="U12" s="20">
        <v>9.5044761617379819E-2</v>
      </c>
      <c r="V12" s="20">
        <v>0.1053928411285743</v>
      </c>
      <c r="W12" s="20">
        <v>7.0736100216386127E-2</v>
      </c>
      <c r="X12" s="20">
        <v>3.11591899901538E-2</v>
      </c>
      <c r="Y12" s="20">
        <v>6.7982824636068209E-2</v>
      </c>
      <c r="AA12" s="20">
        <v>6.8369261046326776E-2</v>
      </c>
      <c r="AB12" s="20">
        <v>5.1239396580176753E-2</v>
      </c>
      <c r="AC12" s="20">
        <v>7.8898687678014084E-2</v>
      </c>
      <c r="AD12" s="20">
        <v>8.1173022649697016E-2</v>
      </c>
      <c r="AF12" s="20">
        <v>6.2977795374211679E-2</v>
      </c>
      <c r="AG12" s="20">
        <v>9.6344456307062357E-2</v>
      </c>
      <c r="AI12" s="20">
        <v>6.0058802748067963E-2</v>
      </c>
      <c r="AJ12" s="20">
        <v>5.943468644934035E-2</v>
      </c>
      <c r="AK12" s="20">
        <v>4.2417826879561527E-2</v>
      </c>
      <c r="AL12" s="20">
        <v>0.1041927369330136</v>
      </c>
      <c r="AM12" s="20">
        <v>5.979613492296508E-2</v>
      </c>
      <c r="AN12" s="20">
        <v>8.8256338360446218E-2</v>
      </c>
      <c r="AO12" s="20">
        <v>0.1202785359145231</v>
      </c>
      <c r="AP12" s="20">
        <v>7.4010253243287957E-2</v>
      </c>
      <c r="AQ12" s="20">
        <v>6.136876560246568E-2</v>
      </c>
      <c r="AS12" s="20">
        <v>6.8126473742829902E-2</v>
      </c>
      <c r="AT12" s="20">
        <v>9.5824804691355819E-2</v>
      </c>
    </row>
    <row r="13" spans="2:48" ht="19" customHeight="1" x14ac:dyDescent="0.35">
      <c r="B13" s="22" t="s">
        <v>333</v>
      </c>
      <c r="C13" s="20">
        <v>2.3924192052211381E-2</v>
      </c>
      <c r="D13" s="20">
        <v>3.7937942096828901E-2</v>
      </c>
      <c r="E13" s="20">
        <v>3.5946966745796019E-2</v>
      </c>
      <c r="F13" s="20">
        <v>3.5010826914244772E-2</v>
      </c>
      <c r="G13" s="20">
        <v>2.0180796200489549E-2</v>
      </c>
      <c r="H13" s="20">
        <v>7.3624713861758428E-3</v>
      </c>
      <c r="I13" s="20">
        <v>9.9679873771951043E-3</v>
      </c>
      <c r="K13" s="20">
        <v>2.9542951611406569E-2</v>
      </c>
      <c r="L13" s="20">
        <v>1.853505764701812E-2</v>
      </c>
      <c r="N13" s="20">
        <v>2.0149833540132691E-2</v>
      </c>
      <c r="O13" s="20">
        <v>1.4664967060337739E-2</v>
      </c>
      <c r="P13" s="20">
        <v>0</v>
      </c>
      <c r="Q13" s="20">
        <v>3.354862815524657E-2</v>
      </c>
      <c r="R13" s="20">
        <v>1.5499330351231921E-2</v>
      </c>
      <c r="S13" s="20">
        <v>2.560960476627715E-2</v>
      </c>
      <c r="T13" s="20">
        <v>2.970915046235631E-2</v>
      </c>
      <c r="U13" s="20">
        <v>1.009050174035311E-2</v>
      </c>
      <c r="V13" s="20">
        <v>3.0374941061545081E-2</v>
      </c>
      <c r="W13" s="20">
        <v>4.5128888562503293E-2</v>
      </c>
      <c r="X13" s="20">
        <v>2.802257960162894E-2</v>
      </c>
      <c r="Y13" s="20">
        <v>1.35294657082113E-2</v>
      </c>
      <c r="AA13" s="20">
        <v>3.1264737098043761E-2</v>
      </c>
      <c r="AB13" s="20">
        <v>1.382428791827695E-2</v>
      </c>
      <c r="AC13" s="20">
        <v>2.675372308925458E-2</v>
      </c>
      <c r="AD13" s="20">
        <v>2.4177130966227822E-2</v>
      </c>
      <c r="AF13" s="20">
        <v>2.1128115015934489E-2</v>
      </c>
      <c r="AG13" s="20">
        <v>3.52735767840896E-2</v>
      </c>
      <c r="AI13" s="20">
        <v>2.613643336739525E-2</v>
      </c>
      <c r="AJ13" s="20">
        <v>1.7663746562869159E-2</v>
      </c>
      <c r="AK13" s="20">
        <v>2.0044868260082609E-2</v>
      </c>
      <c r="AL13" s="20">
        <v>2.2749840932981789E-2</v>
      </c>
      <c r="AM13" s="20">
        <v>3.1800951871197608E-2</v>
      </c>
      <c r="AN13" s="20">
        <v>4.9574089680036362E-2</v>
      </c>
      <c r="AO13" s="20">
        <v>1.7048914487393541E-2</v>
      </c>
      <c r="AP13" s="20">
        <v>1.7407223999330049E-2</v>
      </c>
      <c r="AQ13" s="20">
        <v>2.6798460709927641E-2</v>
      </c>
      <c r="AS13" s="20">
        <v>2.0056956165316681E-2</v>
      </c>
      <c r="AT13" s="20">
        <v>9.7004103861948091E-2</v>
      </c>
    </row>
    <row r="14" spans="2:48" ht="19" customHeight="1" x14ac:dyDescent="0.35">
      <c r="B14" s="22" t="s">
        <v>197</v>
      </c>
      <c r="C14" s="20">
        <v>4.9254347163723143E-2</v>
      </c>
      <c r="D14" s="20">
        <v>4.6985100663179707E-2</v>
      </c>
      <c r="E14" s="20">
        <v>1.020482381593771E-2</v>
      </c>
      <c r="F14" s="20">
        <v>5.680013744539561E-2</v>
      </c>
      <c r="G14" s="20">
        <v>6.0312955957082498E-2</v>
      </c>
      <c r="H14" s="20">
        <v>3.2190053325506278E-2</v>
      </c>
      <c r="I14" s="20">
        <v>7.8748188611188166E-2</v>
      </c>
      <c r="K14" s="20">
        <v>3.0836425660597459E-2</v>
      </c>
      <c r="L14" s="20">
        <v>6.7438132815981461E-2</v>
      </c>
      <c r="N14" s="20">
        <v>2.6903216332783812E-2</v>
      </c>
      <c r="O14" s="20">
        <v>3.149822952253243E-2</v>
      </c>
      <c r="P14" s="20">
        <v>2.7427091134105141E-2</v>
      </c>
      <c r="Q14" s="20">
        <v>3.4585767974129593E-2</v>
      </c>
      <c r="R14" s="20">
        <v>2.150596831986416E-2</v>
      </c>
      <c r="S14" s="20">
        <v>0.10114815732763691</v>
      </c>
      <c r="T14" s="20">
        <v>6.1578262085423371E-2</v>
      </c>
      <c r="U14" s="20">
        <v>4.5437063201782403E-2</v>
      </c>
      <c r="V14" s="20">
        <v>4.1398689301728651E-2</v>
      </c>
      <c r="W14" s="20">
        <v>7.6778127801276547E-2</v>
      </c>
      <c r="X14" s="20">
        <v>5.6954581740503822E-2</v>
      </c>
      <c r="Y14" s="20">
        <v>4.3491654318690648E-2</v>
      </c>
      <c r="AA14" s="20">
        <v>3.6385622829420962E-2</v>
      </c>
      <c r="AB14" s="20">
        <v>5.4032612335828477E-2</v>
      </c>
      <c r="AC14" s="20">
        <v>4.7554284099700077E-2</v>
      </c>
      <c r="AD14" s="20">
        <v>5.998799574406069E-2</v>
      </c>
      <c r="AF14" s="20">
        <v>5.1295829502805652E-2</v>
      </c>
      <c r="AG14" s="20">
        <v>3.9621231609823553E-2</v>
      </c>
      <c r="AI14" s="20">
        <v>3.1278264017720103E-2</v>
      </c>
      <c r="AJ14" s="20">
        <v>2.9697924711582301E-2</v>
      </c>
      <c r="AK14" s="20">
        <v>4.5182774469898081E-2</v>
      </c>
      <c r="AL14" s="20">
        <v>4.5975958720025918E-2</v>
      </c>
      <c r="AM14" s="20">
        <v>2.953700427141271E-2</v>
      </c>
      <c r="AN14" s="20">
        <v>0</v>
      </c>
      <c r="AO14" s="20">
        <v>7.7400743000501662E-2</v>
      </c>
      <c r="AP14" s="20">
        <v>0.1993752653799668</v>
      </c>
      <c r="AQ14" s="20">
        <v>2.2132848828964689E-2</v>
      </c>
      <c r="AS14" s="20">
        <v>4.2227081580034603E-2</v>
      </c>
      <c r="AT14" s="20">
        <v>0.1820499572944326</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329</v>
      </c>
      <c r="C9" s="20">
        <v>0.29461578808781658</v>
      </c>
      <c r="D9" s="20">
        <v>0.25257805354844431</v>
      </c>
      <c r="E9" s="20">
        <v>0.39181303569328851</v>
      </c>
      <c r="F9" s="20">
        <v>0.29177490201604678</v>
      </c>
      <c r="G9" s="20">
        <v>0.32729821192700598</v>
      </c>
      <c r="H9" s="20">
        <v>0.27638893924276647</v>
      </c>
      <c r="I9" s="20">
        <v>0.23195882142245849</v>
      </c>
      <c r="K9" s="20">
        <v>0.27858683568739978</v>
      </c>
      <c r="L9" s="20">
        <v>0.31054847643075101</v>
      </c>
      <c r="N9" s="20">
        <v>0.33026633772595221</v>
      </c>
      <c r="O9" s="20">
        <v>0.2460240226272801</v>
      </c>
      <c r="P9" s="20">
        <v>0.33248308381697622</v>
      </c>
      <c r="Q9" s="20">
        <v>0.3209545458295357</v>
      </c>
      <c r="R9" s="20">
        <v>0.32556173915484132</v>
      </c>
      <c r="S9" s="20">
        <v>0.25582649079284991</v>
      </c>
      <c r="T9" s="20">
        <v>0.22282275396842491</v>
      </c>
      <c r="U9" s="20">
        <v>0.26785557390257858</v>
      </c>
      <c r="V9" s="20">
        <v>0.32102540271270408</v>
      </c>
      <c r="W9" s="20">
        <v>0.32013875630397781</v>
      </c>
      <c r="X9" s="20">
        <v>0.28773164374909121</v>
      </c>
      <c r="Y9" s="20">
        <v>0.24990571539736561</v>
      </c>
      <c r="AA9" s="20">
        <v>0.34295622457981068</v>
      </c>
      <c r="AB9" s="20">
        <v>0.26830924939988238</v>
      </c>
      <c r="AC9" s="20">
        <v>0.28615579175223321</v>
      </c>
      <c r="AD9" s="20">
        <v>0.27737841662181079</v>
      </c>
      <c r="AF9" s="20">
        <v>0.28084449410654899</v>
      </c>
      <c r="AG9" s="20">
        <v>0.34741999765515208</v>
      </c>
      <c r="AI9" s="20">
        <v>0.37434485269510442</v>
      </c>
      <c r="AJ9" s="20">
        <v>0.34058320025327687</v>
      </c>
      <c r="AK9" s="20">
        <v>0.2788812999915331</v>
      </c>
      <c r="AL9" s="20">
        <v>0.33231033981608071</v>
      </c>
      <c r="AM9" s="20">
        <v>0.24596171421981161</v>
      </c>
      <c r="AN9" s="20">
        <v>0.26385050848068631</v>
      </c>
      <c r="AO9" s="20">
        <v>0.22890502793747161</v>
      </c>
      <c r="AP9" s="20">
        <v>0.22031576106181039</v>
      </c>
      <c r="AQ9" s="20">
        <v>0.27125286362245349</v>
      </c>
      <c r="AS9" s="20">
        <v>0.30532013804689317</v>
      </c>
      <c r="AT9" s="20">
        <v>9.233359639610976E-2</v>
      </c>
    </row>
    <row r="10" spans="2:48" ht="19" customHeight="1" x14ac:dyDescent="0.35">
      <c r="B10" s="22" t="s">
        <v>330</v>
      </c>
      <c r="C10" s="20">
        <v>0.37310248141156138</v>
      </c>
      <c r="D10" s="20">
        <v>0.31436933111763349</v>
      </c>
      <c r="E10" s="20">
        <v>0.26325389466069771</v>
      </c>
      <c r="F10" s="20">
        <v>0.39732030601689172</v>
      </c>
      <c r="G10" s="20">
        <v>0.35640863824283447</v>
      </c>
      <c r="H10" s="20">
        <v>0.3990435561726875</v>
      </c>
      <c r="I10" s="20">
        <v>0.47769726547264268</v>
      </c>
      <c r="K10" s="20">
        <v>0.39694502622600603</v>
      </c>
      <c r="L10" s="20">
        <v>0.34930595838971862</v>
      </c>
      <c r="N10" s="20">
        <v>0.32225832977541702</v>
      </c>
      <c r="O10" s="20">
        <v>0.34902731907720019</v>
      </c>
      <c r="P10" s="20">
        <v>0.32962453488721871</v>
      </c>
      <c r="Q10" s="20">
        <v>0.38424007730256288</v>
      </c>
      <c r="R10" s="20">
        <v>0.42198557467843711</v>
      </c>
      <c r="S10" s="20">
        <v>0.39639528074211239</v>
      </c>
      <c r="T10" s="20">
        <v>0.33368709753940479</v>
      </c>
      <c r="U10" s="20">
        <v>0.3504683391350501</v>
      </c>
      <c r="V10" s="20">
        <v>0.33018160963294158</v>
      </c>
      <c r="W10" s="20">
        <v>0.39044004829460049</v>
      </c>
      <c r="X10" s="20">
        <v>0.42391140768857211</v>
      </c>
      <c r="Y10" s="20">
        <v>0.42047711910902269</v>
      </c>
      <c r="AA10" s="20">
        <v>0.40297436054470492</v>
      </c>
      <c r="AB10" s="20">
        <v>0.39651733733006961</v>
      </c>
      <c r="AC10" s="20">
        <v>0.35870233801121698</v>
      </c>
      <c r="AD10" s="20">
        <v>0.32853464055854159</v>
      </c>
      <c r="AF10" s="20">
        <v>0.38633088963009971</v>
      </c>
      <c r="AG10" s="20">
        <v>0.3248029131548314</v>
      </c>
      <c r="AI10" s="20">
        <v>0.35516260095560098</v>
      </c>
      <c r="AJ10" s="20">
        <v>0.41983776146960827</v>
      </c>
      <c r="AK10" s="20">
        <v>0.40278147557707061</v>
      </c>
      <c r="AL10" s="20">
        <v>0.33006496600082491</v>
      </c>
      <c r="AM10" s="20">
        <v>0.41287255670854789</v>
      </c>
      <c r="AN10" s="20">
        <v>0.42666273733236421</v>
      </c>
      <c r="AO10" s="20">
        <v>0.29091894071235702</v>
      </c>
      <c r="AP10" s="20">
        <v>0.30076529756433351</v>
      </c>
      <c r="AQ10" s="20">
        <v>0.312559071398257</v>
      </c>
      <c r="AS10" s="20">
        <v>0.38239616399874682</v>
      </c>
      <c r="AT10" s="20">
        <v>0.19747794654395651</v>
      </c>
    </row>
    <row r="11" spans="2:48" ht="32" customHeight="1" x14ac:dyDescent="0.35">
      <c r="B11" s="22" t="s">
        <v>331</v>
      </c>
      <c r="C11" s="20">
        <v>0.2114006755556844</v>
      </c>
      <c r="D11" s="20">
        <v>0.22580987209779149</v>
      </c>
      <c r="E11" s="20">
        <v>0.22342257271162869</v>
      </c>
      <c r="F11" s="20">
        <v>0.21916117399239909</v>
      </c>
      <c r="G11" s="20">
        <v>0.20639099703798289</v>
      </c>
      <c r="H11" s="20">
        <v>0.22027909956066549</v>
      </c>
      <c r="I11" s="20">
        <v>0.18385720901692759</v>
      </c>
      <c r="K11" s="20">
        <v>0.22303589670047411</v>
      </c>
      <c r="L11" s="20">
        <v>0.2008983516662356</v>
      </c>
      <c r="N11" s="20">
        <v>0.24489277551781199</v>
      </c>
      <c r="O11" s="20">
        <v>0.1878304007450006</v>
      </c>
      <c r="P11" s="20">
        <v>0.19341158763788821</v>
      </c>
      <c r="Q11" s="20">
        <v>0.19488187384366479</v>
      </c>
      <c r="R11" s="20">
        <v>0.17622350259543459</v>
      </c>
      <c r="S11" s="20">
        <v>0.208071053240725</v>
      </c>
      <c r="T11" s="20">
        <v>0.25295311451222069</v>
      </c>
      <c r="U11" s="20">
        <v>0.23193472009563551</v>
      </c>
      <c r="V11" s="20">
        <v>0.2130975296277727</v>
      </c>
      <c r="W11" s="20">
        <v>0.1875132734580271</v>
      </c>
      <c r="X11" s="20">
        <v>0.2164697055553097</v>
      </c>
      <c r="Y11" s="20">
        <v>0.2236098226468346</v>
      </c>
      <c r="AA11" s="20">
        <v>0.17653437385611531</v>
      </c>
      <c r="AB11" s="20">
        <v>0.20230886061830111</v>
      </c>
      <c r="AC11" s="20">
        <v>0.21856594346941721</v>
      </c>
      <c r="AD11" s="20">
        <v>0.25193636224722987</v>
      </c>
      <c r="AF11" s="20">
        <v>0.21774440294706399</v>
      </c>
      <c r="AG11" s="20">
        <v>0.18395698914668709</v>
      </c>
      <c r="AI11" s="20">
        <v>0.20111175883181351</v>
      </c>
      <c r="AJ11" s="20">
        <v>0.16335786465359059</v>
      </c>
      <c r="AK11" s="20">
        <v>0.1999712912351907</v>
      </c>
      <c r="AL11" s="20">
        <v>0.16962794190439071</v>
      </c>
      <c r="AM11" s="20">
        <v>0.20821689782978331</v>
      </c>
      <c r="AN11" s="20">
        <v>0.2245184941214152</v>
      </c>
      <c r="AO11" s="20">
        <v>0.32178707104332421</v>
      </c>
      <c r="AP11" s="20">
        <v>0.26887087856529418</v>
      </c>
      <c r="AQ11" s="20">
        <v>0.27601952232389748</v>
      </c>
      <c r="AS11" s="20">
        <v>0.2070224571690929</v>
      </c>
      <c r="AT11" s="20">
        <v>0.29413672345494829</v>
      </c>
    </row>
    <row r="12" spans="2:48" ht="19" customHeight="1" x14ac:dyDescent="0.35">
      <c r="B12" s="22" t="s">
        <v>332</v>
      </c>
      <c r="C12" s="20">
        <v>5.8010186270320993E-2</v>
      </c>
      <c r="D12" s="20">
        <v>0.11881371079551099</v>
      </c>
      <c r="E12" s="20">
        <v>7.5477307501073801E-2</v>
      </c>
      <c r="F12" s="20">
        <v>3.4673251661131319E-2</v>
      </c>
      <c r="G12" s="20">
        <v>5.0017990320874783E-2</v>
      </c>
      <c r="H12" s="20">
        <v>5.2730069587003443E-2</v>
      </c>
      <c r="I12" s="20">
        <v>3.2300216169257989E-2</v>
      </c>
      <c r="K12" s="20">
        <v>5.4867396442910749E-2</v>
      </c>
      <c r="L12" s="20">
        <v>6.0199367313545943E-2</v>
      </c>
      <c r="N12" s="20">
        <v>4.7847892755789073E-2</v>
      </c>
      <c r="O12" s="20">
        <v>0.1431605830225085</v>
      </c>
      <c r="P12" s="20">
        <v>6.2473498832259673E-2</v>
      </c>
      <c r="Q12" s="20">
        <v>5.3144164677110507E-2</v>
      </c>
      <c r="R12" s="20">
        <v>4.710279940766543E-2</v>
      </c>
      <c r="S12" s="20">
        <v>4.6585871560508807E-2</v>
      </c>
      <c r="T12" s="20">
        <v>9.5899389518886977E-2</v>
      </c>
      <c r="U12" s="20">
        <v>9.40779942208127E-2</v>
      </c>
      <c r="V12" s="20">
        <v>5.8452055745600223E-2</v>
      </c>
      <c r="W12" s="20">
        <v>2.881407930421705E-2</v>
      </c>
      <c r="X12" s="20">
        <v>4.3034289625457793E-2</v>
      </c>
      <c r="Y12" s="20">
        <v>5.243501569187984E-2</v>
      </c>
      <c r="AA12" s="20">
        <v>3.7437429156165443E-2</v>
      </c>
      <c r="AB12" s="20">
        <v>5.8711283475610672E-2</v>
      </c>
      <c r="AC12" s="20">
        <v>6.9247911061655648E-2</v>
      </c>
      <c r="AD12" s="20">
        <v>6.9960207888429313E-2</v>
      </c>
      <c r="AF12" s="20">
        <v>5.1534815587478217E-2</v>
      </c>
      <c r="AG12" s="20">
        <v>8.4347151335877085E-2</v>
      </c>
      <c r="AI12" s="20">
        <v>4.5540122500696341E-2</v>
      </c>
      <c r="AJ12" s="20">
        <v>4.0804117831069887E-2</v>
      </c>
      <c r="AK12" s="20">
        <v>4.7154833236829889E-2</v>
      </c>
      <c r="AL12" s="20">
        <v>8.9468067933102788E-2</v>
      </c>
      <c r="AM12" s="20">
        <v>6.6066010057030861E-2</v>
      </c>
      <c r="AN12" s="20">
        <v>6.6220363003706872E-2</v>
      </c>
      <c r="AO12" s="20">
        <v>5.2333390291317207E-2</v>
      </c>
      <c r="AP12" s="20">
        <v>6.1506187504777113E-2</v>
      </c>
      <c r="AQ12" s="20">
        <v>8.4385886087342626E-2</v>
      </c>
      <c r="AS12" s="20">
        <v>5.3047277610492147E-2</v>
      </c>
      <c r="AT12" s="20">
        <v>0.1517952404505305</v>
      </c>
    </row>
    <row r="13" spans="2:48" ht="19" customHeight="1" x14ac:dyDescent="0.35">
      <c r="B13" s="22" t="s">
        <v>333</v>
      </c>
      <c r="C13" s="20">
        <v>3.0188409212172779E-2</v>
      </c>
      <c r="D13" s="20">
        <v>4.7155663578673603E-2</v>
      </c>
      <c r="E13" s="20">
        <v>3.5849443810563639E-2</v>
      </c>
      <c r="F13" s="20">
        <v>2.472514777393196E-2</v>
      </c>
      <c r="G13" s="20">
        <v>1.74546180345693E-2</v>
      </c>
      <c r="H13" s="20">
        <v>2.5758867499164201E-2</v>
      </c>
      <c r="I13" s="20">
        <v>3.2014247464557541E-2</v>
      </c>
      <c r="K13" s="20">
        <v>2.4665008920220249E-2</v>
      </c>
      <c r="L13" s="20">
        <v>3.5704211966946578E-2</v>
      </c>
      <c r="N13" s="20">
        <v>3.873439203168208E-2</v>
      </c>
      <c r="O13" s="20">
        <v>5.871835415777598E-2</v>
      </c>
      <c r="P13" s="20">
        <v>4.5588654793750079E-2</v>
      </c>
      <c r="Q13" s="20">
        <v>1.0110066994593389E-2</v>
      </c>
      <c r="R13" s="20">
        <v>2.0424619944586539E-2</v>
      </c>
      <c r="S13" s="20">
        <v>1.6375065767868801E-2</v>
      </c>
      <c r="T13" s="20">
        <v>3.4604150564219373E-2</v>
      </c>
      <c r="U13" s="20">
        <v>4.039726388012705E-2</v>
      </c>
      <c r="V13" s="20">
        <v>3.5266955806168093E-2</v>
      </c>
      <c r="W13" s="20">
        <v>3.121775392520848E-2</v>
      </c>
      <c r="X13" s="20">
        <v>1.6511187905268749E-2</v>
      </c>
      <c r="Y13" s="20">
        <v>2.590962229872457E-2</v>
      </c>
      <c r="AA13" s="20">
        <v>2.3411543565085551E-2</v>
      </c>
      <c r="AB13" s="20">
        <v>3.4084209710601533E-2</v>
      </c>
      <c r="AC13" s="20">
        <v>3.786429122733409E-2</v>
      </c>
      <c r="AD13" s="20">
        <v>2.688473028713597E-2</v>
      </c>
      <c r="AF13" s="20">
        <v>3.1528562806043742E-2</v>
      </c>
      <c r="AG13" s="20">
        <v>2.3537643847612491E-2</v>
      </c>
      <c r="AI13" s="20">
        <v>1.0268548486160951E-2</v>
      </c>
      <c r="AJ13" s="20">
        <v>1.958123879116656E-2</v>
      </c>
      <c r="AK13" s="20">
        <v>4.2557538122393962E-2</v>
      </c>
      <c r="AL13" s="20">
        <v>4.1081680196803853E-2</v>
      </c>
      <c r="AM13" s="20">
        <v>3.3112000786301887E-2</v>
      </c>
      <c r="AN13" s="20">
        <v>0</v>
      </c>
      <c r="AO13" s="20">
        <v>4.3890203955223778E-2</v>
      </c>
      <c r="AP13" s="20">
        <v>4.5741320168044892E-2</v>
      </c>
      <c r="AQ13" s="20">
        <v>4.9735255578376207E-2</v>
      </c>
      <c r="AS13" s="20">
        <v>2.5975665831495631E-2</v>
      </c>
      <c r="AT13" s="20">
        <v>0.10979744360809331</v>
      </c>
    </row>
    <row r="14" spans="2:48" ht="19" customHeight="1" x14ac:dyDescent="0.35">
      <c r="B14" s="22" t="s">
        <v>197</v>
      </c>
      <c r="C14" s="20">
        <v>3.2682459462443837E-2</v>
      </c>
      <c r="D14" s="20">
        <v>4.1273368861946158E-2</v>
      </c>
      <c r="E14" s="20">
        <v>1.018374562274779E-2</v>
      </c>
      <c r="F14" s="20">
        <v>3.2345218539599013E-2</v>
      </c>
      <c r="G14" s="20">
        <v>4.2429544436732511E-2</v>
      </c>
      <c r="H14" s="20">
        <v>2.579946793771291E-2</v>
      </c>
      <c r="I14" s="20">
        <v>4.2172240454155761E-2</v>
      </c>
      <c r="K14" s="20">
        <v>2.1899836022989061E-2</v>
      </c>
      <c r="L14" s="20">
        <v>4.3343634232802221E-2</v>
      </c>
      <c r="N14" s="20">
        <v>1.6000272193347511E-2</v>
      </c>
      <c r="O14" s="20">
        <v>1.523932037023455E-2</v>
      </c>
      <c r="P14" s="20">
        <v>3.6418640031906938E-2</v>
      </c>
      <c r="Q14" s="20">
        <v>3.6669271352532673E-2</v>
      </c>
      <c r="R14" s="20">
        <v>8.7017642190351102E-3</v>
      </c>
      <c r="S14" s="20">
        <v>7.674623789593514E-2</v>
      </c>
      <c r="T14" s="20">
        <v>6.0033493896843378E-2</v>
      </c>
      <c r="U14" s="20">
        <v>1.526610876579616E-2</v>
      </c>
      <c r="V14" s="20">
        <v>4.1976446474813238E-2</v>
      </c>
      <c r="W14" s="20">
        <v>4.1876088713969077E-2</v>
      </c>
      <c r="X14" s="20">
        <v>1.2341765476300569E-2</v>
      </c>
      <c r="Y14" s="20">
        <v>2.7662704856172369E-2</v>
      </c>
      <c r="AA14" s="20">
        <v>1.6686068298118081E-2</v>
      </c>
      <c r="AB14" s="20">
        <v>4.0069059465534677E-2</v>
      </c>
      <c r="AC14" s="20">
        <v>2.9463724478143018E-2</v>
      </c>
      <c r="AD14" s="20">
        <v>4.5305642396852391E-2</v>
      </c>
      <c r="AF14" s="20">
        <v>3.2016834922765268E-2</v>
      </c>
      <c r="AG14" s="20">
        <v>3.5935304859839763E-2</v>
      </c>
      <c r="AI14" s="20">
        <v>1.3572116530623809E-2</v>
      </c>
      <c r="AJ14" s="20">
        <v>1.583581700128767E-2</v>
      </c>
      <c r="AK14" s="20">
        <v>2.865356183698187E-2</v>
      </c>
      <c r="AL14" s="20">
        <v>3.744700414879714E-2</v>
      </c>
      <c r="AM14" s="20">
        <v>3.3770820398524623E-2</v>
      </c>
      <c r="AN14" s="20">
        <v>1.8747897061827438E-2</v>
      </c>
      <c r="AO14" s="20">
        <v>6.2165366060306419E-2</v>
      </c>
      <c r="AP14" s="20">
        <v>0.10280055513573989</v>
      </c>
      <c r="AQ14" s="20">
        <v>6.0474009896729197E-3</v>
      </c>
      <c r="AS14" s="20">
        <v>2.623829734327927E-2</v>
      </c>
      <c r="AT14" s="20">
        <v>0.15445904954636161</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337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329</v>
      </c>
      <c r="C9" s="20">
        <v>0.2107292213073827</v>
      </c>
      <c r="D9" s="20">
        <v>0.2006631504147893</v>
      </c>
      <c r="E9" s="20">
        <v>0.26211657675082051</v>
      </c>
      <c r="F9" s="20">
        <v>0.2191091334727335</v>
      </c>
      <c r="G9" s="20">
        <v>0.21921491477312369</v>
      </c>
      <c r="H9" s="20">
        <v>0.17422264717498059</v>
      </c>
      <c r="I9" s="20">
        <v>0.18660173329715499</v>
      </c>
      <c r="K9" s="20">
        <v>0.19545524731872499</v>
      </c>
      <c r="L9" s="20">
        <v>0.22649900882539131</v>
      </c>
      <c r="N9" s="20">
        <v>0.17189452198789371</v>
      </c>
      <c r="O9" s="20">
        <v>0.1782342570941047</v>
      </c>
      <c r="P9" s="20">
        <v>0.19807693112631211</v>
      </c>
      <c r="Q9" s="20">
        <v>0.24561563554877169</v>
      </c>
      <c r="R9" s="20">
        <v>0.25214056484197211</v>
      </c>
      <c r="S9" s="20">
        <v>0.20301850889150691</v>
      </c>
      <c r="T9" s="20">
        <v>0.20000056126419549</v>
      </c>
      <c r="U9" s="20">
        <v>0.18009156941067561</v>
      </c>
      <c r="V9" s="20">
        <v>0.26050798661742119</v>
      </c>
      <c r="W9" s="20">
        <v>0.19284719670659889</v>
      </c>
      <c r="X9" s="20">
        <v>0.16182496168827459</v>
      </c>
      <c r="Y9" s="20">
        <v>0.23894477891171781</v>
      </c>
      <c r="AA9" s="20">
        <v>0.24651890916148039</v>
      </c>
      <c r="AB9" s="20">
        <v>0.20882114201487431</v>
      </c>
      <c r="AC9" s="20">
        <v>0.18732216594599421</v>
      </c>
      <c r="AD9" s="20">
        <v>0.1961000515232941</v>
      </c>
      <c r="AF9" s="20">
        <v>0.2113810070349228</v>
      </c>
      <c r="AG9" s="20">
        <v>0.20548085285387521</v>
      </c>
      <c r="AI9" s="20">
        <v>0.19802716615479721</v>
      </c>
      <c r="AJ9" s="20">
        <v>0.26409318307398177</v>
      </c>
      <c r="AK9" s="20">
        <v>0.1916334038100895</v>
      </c>
      <c r="AL9" s="20">
        <v>0.26930099039328392</v>
      </c>
      <c r="AM9" s="20">
        <v>0.2191348293930124</v>
      </c>
      <c r="AN9" s="20">
        <v>0.12704963385473669</v>
      </c>
      <c r="AO9" s="20">
        <v>0.15343522576139221</v>
      </c>
      <c r="AP9" s="20">
        <v>0.1343403590346115</v>
      </c>
      <c r="AQ9" s="20">
        <v>0.15698728719340391</v>
      </c>
      <c r="AS9" s="20">
        <v>0.21651387151012219</v>
      </c>
      <c r="AT9" s="20">
        <v>0.10141555670808559</v>
      </c>
    </row>
    <row r="10" spans="2:48" ht="19" customHeight="1" x14ac:dyDescent="0.35">
      <c r="B10" s="22" t="s">
        <v>330</v>
      </c>
      <c r="C10" s="20">
        <v>0.3964044092353769</v>
      </c>
      <c r="D10" s="20">
        <v>0.31309988888285378</v>
      </c>
      <c r="E10" s="20">
        <v>0.36843523769310271</v>
      </c>
      <c r="F10" s="20">
        <v>0.40926242674465912</v>
      </c>
      <c r="G10" s="20">
        <v>0.40719624402566101</v>
      </c>
      <c r="H10" s="20">
        <v>0.47529699289483518</v>
      </c>
      <c r="I10" s="20">
        <v>0.40252617547451802</v>
      </c>
      <c r="K10" s="20">
        <v>0.40373080684266249</v>
      </c>
      <c r="L10" s="20">
        <v>0.38783576613386639</v>
      </c>
      <c r="N10" s="20">
        <v>0.42455139570708689</v>
      </c>
      <c r="O10" s="20">
        <v>0.38625994445809819</v>
      </c>
      <c r="P10" s="20">
        <v>0.42399436565478321</v>
      </c>
      <c r="Q10" s="20">
        <v>0.4263285954772294</v>
      </c>
      <c r="R10" s="20">
        <v>0.46565629649631451</v>
      </c>
      <c r="S10" s="20">
        <v>0.34087630808363412</v>
      </c>
      <c r="T10" s="20">
        <v>0.39980802287112038</v>
      </c>
      <c r="U10" s="20">
        <v>0.33800283097928252</v>
      </c>
      <c r="V10" s="20">
        <v>0.35540716451283338</v>
      </c>
      <c r="W10" s="20">
        <v>0.40541495672963762</v>
      </c>
      <c r="X10" s="20">
        <v>0.42542209995480118</v>
      </c>
      <c r="Y10" s="20">
        <v>0.38850069423113243</v>
      </c>
      <c r="AA10" s="20">
        <v>0.43025145301152379</v>
      </c>
      <c r="AB10" s="20">
        <v>0.39100864796529661</v>
      </c>
      <c r="AC10" s="20">
        <v>0.39124705306528479</v>
      </c>
      <c r="AD10" s="20">
        <v>0.36769160036712523</v>
      </c>
      <c r="AF10" s="20">
        <v>0.38684972373330528</v>
      </c>
      <c r="AG10" s="20">
        <v>0.43510140338783221</v>
      </c>
      <c r="AI10" s="20">
        <v>0.4580948622487418</v>
      </c>
      <c r="AJ10" s="20">
        <v>0.42138413686102499</v>
      </c>
      <c r="AK10" s="20">
        <v>0.41368911247186069</v>
      </c>
      <c r="AL10" s="20">
        <v>0.39265196504025252</v>
      </c>
      <c r="AM10" s="20">
        <v>0.37898778060214988</v>
      </c>
      <c r="AN10" s="20">
        <v>0.47876797759622408</v>
      </c>
      <c r="AO10" s="20">
        <v>0.279115762448083</v>
      </c>
      <c r="AP10" s="20">
        <v>0.35941894462908719</v>
      </c>
      <c r="AQ10" s="20">
        <v>0.37353727372409279</v>
      </c>
      <c r="AS10" s="20">
        <v>0.40920824267524458</v>
      </c>
      <c r="AT10" s="20">
        <v>0.15444786818677039</v>
      </c>
    </row>
    <row r="11" spans="2:48" ht="32" customHeight="1" x14ac:dyDescent="0.35">
      <c r="B11" s="22" t="s">
        <v>331</v>
      </c>
      <c r="C11" s="20">
        <v>0.2459789985836443</v>
      </c>
      <c r="D11" s="20">
        <v>0.27345197954851791</v>
      </c>
      <c r="E11" s="20">
        <v>0.22025448300506881</v>
      </c>
      <c r="F11" s="20">
        <v>0.2459994144592581</v>
      </c>
      <c r="G11" s="20">
        <v>0.2379940636284423</v>
      </c>
      <c r="H11" s="20">
        <v>0.24669364733763061</v>
      </c>
      <c r="I11" s="20">
        <v>0.25447396895890689</v>
      </c>
      <c r="K11" s="20">
        <v>0.26450310206649558</v>
      </c>
      <c r="L11" s="20">
        <v>0.22785407125502341</v>
      </c>
      <c r="N11" s="20">
        <v>0.2301312051519287</v>
      </c>
      <c r="O11" s="20">
        <v>0.30553918247529888</v>
      </c>
      <c r="P11" s="20">
        <v>0.25354404004467268</v>
      </c>
      <c r="Q11" s="20">
        <v>0.19899767200991841</v>
      </c>
      <c r="R11" s="20">
        <v>0.1661559507526025</v>
      </c>
      <c r="S11" s="20">
        <v>0.25013750788341532</v>
      </c>
      <c r="T11" s="20">
        <v>0.26903627165623861</v>
      </c>
      <c r="U11" s="20">
        <v>0.35349022646091499</v>
      </c>
      <c r="V11" s="20">
        <v>0.21983028149990499</v>
      </c>
      <c r="W11" s="20">
        <v>0.23001284325608529</v>
      </c>
      <c r="X11" s="20">
        <v>0.27154325171555599</v>
      </c>
      <c r="Y11" s="20">
        <v>0.2683711526028762</v>
      </c>
      <c r="AA11" s="20">
        <v>0.20995025134007739</v>
      </c>
      <c r="AB11" s="20">
        <v>0.26871449588795021</v>
      </c>
      <c r="AC11" s="20">
        <v>0.26882536041136113</v>
      </c>
      <c r="AD11" s="20">
        <v>0.2410782792982602</v>
      </c>
      <c r="AF11" s="20">
        <v>0.25500684398473872</v>
      </c>
      <c r="AG11" s="20">
        <v>0.2117548084182988</v>
      </c>
      <c r="AI11" s="20">
        <v>0.27034444315022099</v>
      </c>
      <c r="AJ11" s="20">
        <v>0.19684638990368461</v>
      </c>
      <c r="AK11" s="20">
        <v>0.25175917928672797</v>
      </c>
      <c r="AL11" s="20">
        <v>0.20607032530306971</v>
      </c>
      <c r="AM11" s="20">
        <v>0.2447172826647695</v>
      </c>
      <c r="AN11" s="20">
        <v>0.239131405181229</v>
      </c>
      <c r="AO11" s="20">
        <v>0.32071301251204198</v>
      </c>
      <c r="AP11" s="20">
        <v>0.25767726283754983</v>
      </c>
      <c r="AQ11" s="20">
        <v>0.32550696236410498</v>
      </c>
      <c r="AS11" s="20">
        <v>0.24079941294554641</v>
      </c>
      <c r="AT11" s="20">
        <v>0.34385863993831672</v>
      </c>
    </row>
    <row r="12" spans="2:48" ht="19" customHeight="1" x14ac:dyDescent="0.35">
      <c r="B12" s="22" t="s">
        <v>332</v>
      </c>
      <c r="C12" s="20">
        <v>5.8831926152822331E-2</v>
      </c>
      <c r="D12" s="20">
        <v>0.12108252949594051</v>
      </c>
      <c r="E12" s="20">
        <v>9.4290053744009575E-2</v>
      </c>
      <c r="F12" s="20">
        <v>5.759081046740222E-2</v>
      </c>
      <c r="G12" s="20">
        <v>4.3711093371623079E-2</v>
      </c>
      <c r="H12" s="20">
        <v>1.054974324190531E-2</v>
      </c>
      <c r="I12" s="20">
        <v>3.4229071725521448E-2</v>
      </c>
      <c r="K12" s="20">
        <v>6.1100409528429767E-2</v>
      </c>
      <c r="L12" s="20">
        <v>5.6855867210336801E-2</v>
      </c>
      <c r="N12" s="20">
        <v>7.9074180811039826E-2</v>
      </c>
      <c r="O12" s="20">
        <v>7.1030488224401792E-2</v>
      </c>
      <c r="P12" s="20">
        <v>7.8135189359660975E-2</v>
      </c>
      <c r="Q12" s="20">
        <v>3.5644783655295463E-2</v>
      </c>
      <c r="R12" s="20">
        <v>4.2174918584099663E-2</v>
      </c>
      <c r="S12" s="20">
        <v>7.4611256075456989E-2</v>
      </c>
      <c r="T12" s="20">
        <v>4.7345211272377577E-2</v>
      </c>
      <c r="U12" s="20">
        <v>4.8155447868658899E-2</v>
      </c>
      <c r="V12" s="20">
        <v>7.1870266058564003E-2</v>
      </c>
      <c r="W12" s="20">
        <v>5.98756247601335E-2</v>
      </c>
      <c r="X12" s="20">
        <v>5.1317403052006293E-2</v>
      </c>
      <c r="Y12" s="20">
        <v>4.4921764104025569E-2</v>
      </c>
      <c r="AA12" s="20">
        <v>4.7245970677272882E-2</v>
      </c>
      <c r="AB12" s="20">
        <v>5.779915902263974E-2</v>
      </c>
      <c r="AC12" s="20">
        <v>6.2119259946880209E-2</v>
      </c>
      <c r="AD12" s="20">
        <v>6.9897526283498962E-2</v>
      </c>
      <c r="AF12" s="20">
        <v>5.66617404008024E-2</v>
      </c>
      <c r="AG12" s="20">
        <v>6.8462924335962377E-2</v>
      </c>
      <c r="AI12" s="20">
        <v>2.6595310485925661E-2</v>
      </c>
      <c r="AJ12" s="20">
        <v>5.6310248956114729E-2</v>
      </c>
      <c r="AK12" s="20">
        <v>5.4535586509963277E-2</v>
      </c>
      <c r="AL12" s="20">
        <v>6.3378425420121842E-2</v>
      </c>
      <c r="AM12" s="20">
        <v>6.6677144206729655E-2</v>
      </c>
      <c r="AN12" s="20">
        <v>6.6374086409823604E-2</v>
      </c>
      <c r="AO12" s="20">
        <v>8.2933242036340921E-2</v>
      </c>
      <c r="AP12" s="20">
        <v>3.6344400300842267E-2</v>
      </c>
      <c r="AQ12" s="20">
        <v>0.1067514512938799</v>
      </c>
      <c r="AS12" s="20">
        <v>5.6939739789417319E-2</v>
      </c>
      <c r="AT12" s="20">
        <v>9.4588941398215207E-2</v>
      </c>
    </row>
    <row r="13" spans="2:48" ht="19" customHeight="1" x14ac:dyDescent="0.35">
      <c r="B13" s="22" t="s">
        <v>333</v>
      </c>
      <c r="C13" s="20">
        <v>1.9419388593748789E-2</v>
      </c>
      <c r="D13" s="20">
        <v>4.1335180238845713E-2</v>
      </c>
      <c r="E13" s="20">
        <v>3.0705545851224099E-2</v>
      </c>
      <c r="F13" s="20">
        <v>1.3830990812445281E-2</v>
      </c>
      <c r="G13" s="20">
        <v>1.518009853746073E-2</v>
      </c>
      <c r="H13" s="20">
        <v>2.4851441283657589E-2</v>
      </c>
      <c r="I13" s="20">
        <v>0</v>
      </c>
      <c r="K13" s="20">
        <v>1.9271175921275321E-2</v>
      </c>
      <c r="L13" s="20">
        <v>1.9642979614675479E-2</v>
      </c>
      <c r="N13" s="20">
        <v>4.8762585702202934E-3</v>
      </c>
      <c r="O13" s="20">
        <v>1.407988803589756E-2</v>
      </c>
      <c r="P13" s="20">
        <v>9.0894649541272306E-3</v>
      </c>
      <c r="Q13" s="20">
        <v>2.0715310358179351E-2</v>
      </c>
      <c r="R13" s="20">
        <v>3.7274263456027197E-2</v>
      </c>
      <c r="S13" s="20">
        <v>1.201794520829489E-2</v>
      </c>
      <c r="T13" s="20">
        <v>1.3665800541667659E-2</v>
      </c>
      <c r="U13" s="20">
        <v>1.384094593081088E-2</v>
      </c>
      <c r="V13" s="20">
        <v>1.9910401096570839E-2</v>
      </c>
      <c r="W13" s="20">
        <v>2.9162737671874848E-2</v>
      </c>
      <c r="X13" s="20">
        <v>3.1699094806580667E-2</v>
      </c>
      <c r="Y13" s="20">
        <v>9.9346446781178807E-3</v>
      </c>
      <c r="AA13" s="20">
        <v>2.607421918262294E-2</v>
      </c>
      <c r="AB13" s="20">
        <v>6.750917632917239E-3</v>
      </c>
      <c r="AC13" s="20">
        <v>1.8304041046174339E-2</v>
      </c>
      <c r="AD13" s="20">
        <v>2.652920297493359E-2</v>
      </c>
      <c r="AF13" s="20">
        <v>1.7817219274229679E-2</v>
      </c>
      <c r="AG13" s="20">
        <v>2.6039261944564619E-2</v>
      </c>
      <c r="AI13" s="20">
        <v>9.8501230148030292E-3</v>
      </c>
      <c r="AJ13" s="20">
        <v>1.703179609075672E-2</v>
      </c>
      <c r="AK13" s="20">
        <v>1.949386448714896E-2</v>
      </c>
      <c r="AL13" s="20">
        <v>2.3765966578000172E-2</v>
      </c>
      <c r="AM13" s="20">
        <v>3.034935083339993E-2</v>
      </c>
      <c r="AN13" s="20">
        <v>0</v>
      </c>
      <c r="AO13" s="20">
        <v>2.3312007982353479E-2</v>
      </c>
      <c r="AP13" s="20">
        <v>1.6411042488444681E-2</v>
      </c>
      <c r="AQ13" s="20">
        <v>1.332965460609087E-2</v>
      </c>
      <c r="AS13" s="20">
        <v>1.7284828068025629E-2</v>
      </c>
      <c r="AT13" s="20">
        <v>5.9756595719133838E-2</v>
      </c>
    </row>
    <row r="14" spans="2:48" ht="19" customHeight="1" x14ac:dyDescent="0.35">
      <c r="B14" s="22" t="s">
        <v>197</v>
      </c>
      <c r="C14" s="20">
        <v>6.8636056127024905E-2</v>
      </c>
      <c r="D14" s="20">
        <v>5.036727141905277E-2</v>
      </c>
      <c r="E14" s="20">
        <v>2.419810295577433E-2</v>
      </c>
      <c r="F14" s="20">
        <v>5.4207224043501707E-2</v>
      </c>
      <c r="G14" s="20">
        <v>7.6703585663689317E-2</v>
      </c>
      <c r="H14" s="20">
        <v>6.8385528066990858E-2</v>
      </c>
      <c r="I14" s="20">
        <v>0.12216905054389871</v>
      </c>
      <c r="K14" s="20">
        <v>5.5939258322411818E-2</v>
      </c>
      <c r="L14" s="20">
        <v>8.1312306960706487E-2</v>
      </c>
      <c r="N14" s="20">
        <v>8.9472437771830463E-2</v>
      </c>
      <c r="O14" s="20">
        <v>4.4856239712198737E-2</v>
      </c>
      <c r="P14" s="20">
        <v>3.7160008860443391E-2</v>
      </c>
      <c r="Q14" s="20">
        <v>7.2698002950605745E-2</v>
      </c>
      <c r="R14" s="20">
        <v>3.6598005868984207E-2</v>
      </c>
      <c r="S14" s="20">
        <v>0.1193384738576919</v>
      </c>
      <c r="T14" s="20">
        <v>7.0144132394400427E-2</v>
      </c>
      <c r="U14" s="20">
        <v>6.6418979349657251E-2</v>
      </c>
      <c r="V14" s="20">
        <v>7.2473900214705317E-2</v>
      </c>
      <c r="W14" s="20">
        <v>8.268664087566982E-2</v>
      </c>
      <c r="X14" s="20">
        <v>5.8193188782781222E-2</v>
      </c>
      <c r="Y14" s="20">
        <v>4.9326965472129863E-2</v>
      </c>
      <c r="AA14" s="20">
        <v>3.9959196627022589E-2</v>
      </c>
      <c r="AB14" s="20">
        <v>6.6905637476321958E-2</v>
      </c>
      <c r="AC14" s="20">
        <v>7.2182119584305426E-2</v>
      </c>
      <c r="AD14" s="20">
        <v>9.8703339552887973E-2</v>
      </c>
      <c r="AF14" s="20">
        <v>7.2283465572001243E-2</v>
      </c>
      <c r="AG14" s="20">
        <v>5.3160749059466703E-2</v>
      </c>
      <c r="AI14" s="20">
        <v>3.7088094945511269E-2</v>
      </c>
      <c r="AJ14" s="20">
        <v>4.4334245114437093E-2</v>
      </c>
      <c r="AK14" s="20">
        <v>6.8888853434209585E-2</v>
      </c>
      <c r="AL14" s="20">
        <v>4.4832327265271928E-2</v>
      </c>
      <c r="AM14" s="20">
        <v>6.0133612299938632E-2</v>
      </c>
      <c r="AN14" s="20">
        <v>8.8676896957986473E-2</v>
      </c>
      <c r="AO14" s="20">
        <v>0.14049074925978849</v>
      </c>
      <c r="AP14" s="20">
        <v>0.19580799070946439</v>
      </c>
      <c r="AQ14" s="20">
        <v>2.3887370818427289E-2</v>
      </c>
      <c r="AS14" s="20">
        <v>5.9253905011643897E-2</v>
      </c>
      <c r="AT14" s="20">
        <v>0.245932398049478</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G19"/>
  <sheetViews>
    <sheetView showGridLines="0" workbookViewId="0"/>
  </sheetViews>
  <sheetFormatPr defaultRowHeight="14.5" x14ac:dyDescent="0.35"/>
  <cols>
    <col min="1" max="1" width="5" customWidth="1"/>
    <col min="2" max="2" width="25" customWidth="1"/>
    <col min="3" max="7" width="20" customWidth="1"/>
  </cols>
  <sheetData>
    <row r="2" spans="2:7" ht="40" customHeight="1" x14ac:dyDescent="0.35">
      <c r="D2" s="21" t="s">
        <v>455</v>
      </c>
    </row>
    <row r="6" spans="2:7" ht="50" customHeight="1" x14ac:dyDescent="0.35">
      <c r="C6" s="23" t="s">
        <v>301</v>
      </c>
      <c r="D6" s="23" t="s">
        <v>456</v>
      </c>
      <c r="E6" s="23" t="s">
        <v>457</v>
      </c>
      <c r="F6" s="23" t="s">
        <v>458</v>
      </c>
      <c r="G6" s="23" t="s">
        <v>459</v>
      </c>
    </row>
    <row r="7" spans="2:7" x14ac:dyDescent="0.35">
      <c r="B7" s="22" t="s">
        <v>339</v>
      </c>
      <c r="C7" s="20">
        <v>0.35384284435756352</v>
      </c>
      <c r="D7" s="20">
        <v>0.39656937129309849</v>
      </c>
      <c r="E7" s="20">
        <v>0.28147805307001278</v>
      </c>
      <c r="F7" s="20">
        <v>0.23788492964036001</v>
      </c>
      <c r="G7" s="20">
        <v>0.21581736143111041</v>
      </c>
    </row>
    <row r="8" spans="2:7" x14ac:dyDescent="0.35">
      <c r="B8" s="22" t="s">
        <v>340</v>
      </c>
      <c r="C8" s="20">
        <v>0.31087991369750151</v>
      </c>
      <c r="D8" s="20">
        <v>0.26823463184775731</v>
      </c>
      <c r="E8" s="20">
        <v>0.32627993671382921</v>
      </c>
      <c r="F8" s="20">
        <v>0.38630498256659618</v>
      </c>
      <c r="G8" s="20">
        <v>0.37016457624103061</v>
      </c>
    </row>
    <row r="9" spans="2:7" x14ac:dyDescent="0.35">
      <c r="B9" s="22" t="s">
        <v>341</v>
      </c>
      <c r="C9" s="20">
        <v>0.19631482048437651</v>
      </c>
      <c r="D9" s="20">
        <v>0.19773406212638761</v>
      </c>
      <c r="E9" s="20">
        <v>0.2433549512258211</v>
      </c>
      <c r="F9" s="20">
        <v>0.24653764825112501</v>
      </c>
      <c r="G9" s="20">
        <v>0.26832285015005031</v>
      </c>
    </row>
    <row r="10" spans="2:7" x14ac:dyDescent="0.35">
      <c r="B10" s="22" t="s">
        <v>342</v>
      </c>
      <c r="C10" s="20">
        <v>6.9017968881000882E-2</v>
      </c>
      <c r="D10" s="20">
        <v>6.853182225304659E-2</v>
      </c>
      <c r="E10" s="20">
        <v>7.6157850366142726E-2</v>
      </c>
      <c r="F10" s="20">
        <v>6.4989808049065234E-2</v>
      </c>
      <c r="G10" s="20">
        <v>7.8594116782199352E-2</v>
      </c>
    </row>
    <row r="11" spans="2:7" x14ac:dyDescent="0.35">
      <c r="B11" s="22" t="s">
        <v>343</v>
      </c>
      <c r="C11" s="20">
        <v>2.682067577169785E-2</v>
      </c>
      <c r="D11" s="20">
        <v>2.4037883713442579E-2</v>
      </c>
      <c r="E11" s="20">
        <v>3.4341200084052871E-2</v>
      </c>
      <c r="F11" s="20">
        <v>2.5674419838247111E-2</v>
      </c>
      <c r="G11" s="20">
        <v>2.9976818179761149E-2</v>
      </c>
    </row>
    <row r="12" spans="2:7" x14ac:dyDescent="0.35">
      <c r="B12" s="22" t="s">
        <v>197</v>
      </c>
      <c r="C12" s="20">
        <v>4.3123776807859782E-2</v>
      </c>
      <c r="D12" s="20">
        <v>4.4892228766267327E-2</v>
      </c>
      <c r="E12" s="20">
        <v>3.8388008540141308E-2</v>
      </c>
      <c r="F12" s="20">
        <v>3.8608211654606497E-2</v>
      </c>
      <c r="G12" s="20">
        <v>3.7124277215848218E-2</v>
      </c>
    </row>
    <row r="15" spans="2:7" x14ac:dyDescent="0.35">
      <c r="B15" t="s">
        <v>409</v>
      </c>
    </row>
    <row r="16" spans="2:7" x14ac:dyDescent="0.35">
      <c r="B16" t="s">
        <v>9</v>
      </c>
    </row>
    <row r="19" spans="2:2" x14ac:dyDescent="0.35">
      <c r="B19" t="str">
        <f>HYPERLINK("#Contents!A1", "Return to Contents")</f>
        <v>Return to Contents</v>
      </c>
    </row>
  </sheetData>
  <pageMargins left="0.75" right="0.75" top="1" bottom="1" header="0.5" footer="0.5"/>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339</v>
      </c>
      <c r="C9" s="20">
        <v>0.35384284435756352</v>
      </c>
      <c r="D9" s="20">
        <v>0.2120999138323014</v>
      </c>
      <c r="E9" s="20">
        <v>0.3120760007871069</v>
      </c>
      <c r="F9" s="20">
        <v>0.29525895970589711</v>
      </c>
      <c r="G9" s="20">
        <v>0.33265998356257259</v>
      </c>
      <c r="H9" s="20">
        <v>0.43037598502332147</v>
      </c>
      <c r="I9" s="20">
        <v>0.49563268815416428</v>
      </c>
      <c r="K9" s="20">
        <v>0.31496919037522492</v>
      </c>
      <c r="L9" s="20">
        <v>0.39132739983779907</v>
      </c>
      <c r="N9" s="20">
        <v>0.39553223758973272</v>
      </c>
      <c r="O9" s="20">
        <v>0.3582014648778668</v>
      </c>
      <c r="P9" s="20">
        <v>0.47385249640424021</v>
      </c>
      <c r="Q9" s="20">
        <v>0.26695619410134608</v>
      </c>
      <c r="R9" s="20">
        <v>0.40387129725152282</v>
      </c>
      <c r="S9" s="20">
        <v>0.30301838265982139</v>
      </c>
      <c r="T9" s="20">
        <v>0.33632453127879358</v>
      </c>
      <c r="U9" s="20">
        <v>0.32327238254756868</v>
      </c>
      <c r="V9" s="20">
        <v>0.27219360554222422</v>
      </c>
      <c r="W9" s="20">
        <v>0.38560521474934478</v>
      </c>
      <c r="X9" s="20">
        <v>0.38386776914296661</v>
      </c>
      <c r="Y9" s="20">
        <v>0.36527818942604862</v>
      </c>
      <c r="AA9" s="20">
        <v>0.39944363409180278</v>
      </c>
      <c r="AB9" s="20">
        <v>0.39577335080247888</v>
      </c>
      <c r="AC9" s="20">
        <v>0.28114669184638441</v>
      </c>
      <c r="AD9" s="20">
        <v>0.32737063773298802</v>
      </c>
      <c r="AF9" s="20">
        <v>0.3726968734424298</v>
      </c>
      <c r="AG9" s="20">
        <v>0.28091343921052048</v>
      </c>
      <c r="AI9" s="20">
        <v>0.36576866017001319</v>
      </c>
      <c r="AJ9" s="20">
        <v>0.33393999970985028</v>
      </c>
      <c r="AK9" s="20">
        <v>0.42903004786402033</v>
      </c>
      <c r="AL9" s="20">
        <v>0.32165613785631447</v>
      </c>
      <c r="AM9" s="20">
        <v>0.34524702423498138</v>
      </c>
      <c r="AN9" s="20">
        <v>0.33574731544238562</v>
      </c>
      <c r="AO9" s="20">
        <v>0.3896882513427074</v>
      </c>
      <c r="AP9" s="20">
        <v>0.36380618922880392</v>
      </c>
      <c r="AQ9" s="20">
        <v>0.35217208321848881</v>
      </c>
      <c r="AS9" s="20">
        <v>0.36306560010599559</v>
      </c>
      <c r="AT9" s="20">
        <v>0.179558627813595</v>
      </c>
    </row>
    <row r="10" spans="2:48" ht="19" customHeight="1" x14ac:dyDescent="0.35">
      <c r="B10" s="22" t="s">
        <v>340</v>
      </c>
      <c r="C10" s="20">
        <v>0.31087991369750151</v>
      </c>
      <c r="D10" s="20">
        <v>0.31113432491512089</v>
      </c>
      <c r="E10" s="20">
        <v>0.27894376349203448</v>
      </c>
      <c r="F10" s="20">
        <v>0.31005969395030342</v>
      </c>
      <c r="G10" s="20">
        <v>0.33081923697691817</v>
      </c>
      <c r="H10" s="20">
        <v>0.31311836836285678</v>
      </c>
      <c r="I10" s="20">
        <v>0.31959429679988832</v>
      </c>
      <c r="K10" s="20">
        <v>0.32926803213199202</v>
      </c>
      <c r="L10" s="20">
        <v>0.29203623182264038</v>
      </c>
      <c r="N10" s="20">
        <v>0.27012046580722737</v>
      </c>
      <c r="O10" s="20">
        <v>0.28589118509649408</v>
      </c>
      <c r="P10" s="20">
        <v>0.2083782846217295</v>
      </c>
      <c r="Q10" s="20">
        <v>0.34612029826364987</v>
      </c>
      <c r="R10" s="20">
        <v>0.2894922728902487</v>
      </c>
      <c r="S10" s="20">
        <v>0.32040345357092692</v>
      </c>
      <c r="T10" s="20">
        <v>0.31481901051295008</v>
      </c>
      <c r="U10" s="20">
        <v>0.32223413011596891</v>
      </c>
      <c r="V10" s="20">
        <v>0.37423618254625057</v>
      </c>
      <c r="W10" s="20">
        <v>0.27849012030664261</v>
      </c>
      <c r="X10" s="20">
        <v>0.32639384727399018</v>
      </c>
      <c r="Y10" s="20">
        <v>0.33911396085392631</v>
      </c>
      <c r="AA10" s="20">
        <v>0.32773151429319319</v>
      </c>
      <c r="AB10" s="20">
        <v>0.30580278416821111</v>
      </c>
      <c r="AC10" s="20">
        <v>0.32033245654197401</v>
      </c>
      <c r="AD10" s="20">
        <v>0.28674825161488587</v>
      </c>
      <c r="AF10" s="20">
        <v>0.30732850842044662</v>
      </c>
      <c r="AG10" s="20">
        <v>0.32672109438662428</v>
      </c>
      <c r="AI10" s="20">
        <v>0.34734925509418479</v>
      </c>
      <c r="AJ10" s="20">
        <v>0.34817957440188418</v>
      </c>
      <c r="AK10" s="20">
        <v>0.27724920008835302</v>
      </c>
      <c r="AL10" s="20">
        <v>0.29314429745665221</v>
      </c>
      <c r="AM10" s="20">
        <v>0.31933100815523829</v>
      </c>
      <c r="AN10" s="20">
        <v>0.28358367385967032</v>
      </c>
      <c r="AO10" s="20">
        <v>0.27443961314222182</v>
      </c>
      <c r="AP10" s="20">
        <v>0.25100849997336611</v>
      </c>
      <c r="AQ10" s="20">
        <v>0.26240956917508113</v>
      </c>
      <c r="AS10" s="20">
        <v>0.31649573394220532</v>
      </c>
      <c r="AT10" s="20">
        <v>0.20475666178699231</v>
      </c>
    </row>
    <row r="11" spans="2:48" ht="19" customHeight="1" x14ac:dyDescent="0.35">
      <c r="B11" s="22" t="s">
        <v>341</v>
      </c>
      <c r="C11" s="20">
        <v>0.19631482048437651</v>
      </c>
      <c r="D11" s="20">
        <v>0.22007357673368219</v>
      </c>
      <c r="E11" s="20">
        <v>0.23235195244751941</v>
      </c>
      <c r="F11" s="20">
        <v>0.25210481513684729</v>
      </c>
      <c r="G11" s="20">
        <v>0.1819752751027591</v>
      </c>
      <c r="H11" s="20">
        <v>0.17528450409845589</v>
      </c>
      <c r="I11" s="20">
        <v>0.1316646105227674</v>
      </c>
      <c r="K11" s="20">
        <v>0.22357878342925841</v>
      </c>
      <c r="L11" s="20">
        <v>0.17049091474821029</v>
      </c>
      <c r="N11" s="20">
        <v>0.1909240882538652</v>
      </c>
      <c r="O11" s="20">
        <v>0.21395878342369931</v>
      </c>
      <c r="P11" s="20">
        <v>0.20247251199918251</v>
      </c>
      <c r="Q11" s="20">
        <v>0.29019102799935109</v>
      </c>
      <c r="R11" s="20">
        <v>0.15112451787025999</v>
      </c>
      <c r="S11" s="20">
        <v>0.2340693795690186</v>
      </c>
      <c r="T11" s="20">
        <v>0.22535306569711769</v>
      </c>
      <c r="U11" s="20">
        <v>0.1938054247634905</v>
      </c>
      <c r="V11" s="20">
        <v>0.19139905117227279</v>
      </c>
      <c r="W11" s="20">
        <v>0.19707680439536571</v>
      </c>
      <c r="X11" s="20">
        <v>0.13671647928996439</v>
      </c>
      <c r="Y11" s="20">
        <v>0.21168135892044401</v>
      </c>
      <c r="AA11" s="20">
        <v>0.14367154605383861</v>
      </c>
      <c r="AB11" s="20">
        <v>0.19638616054469299</v>
      </c>
      <c r="AC11" s="20">
        <v>0.23405655065928621</v>
      </c>
      <c r="AD11" s="20">
        <v>0.21946823004010191</v>
      </c>
      <c r="AF11" s="20">
        <v>0.19082528447246261</v>
      </c>
      <c r="AG11" s="20">
        <v>0.21721897450318861</v>
      </c>
      <c r="AI11" s="20">
        <v>0.18758356679557411</v>
      </c>
      <c r="AJ11" s="20">
        <v>0.1883044112931764</v>
      </c>
      <c r="AK11" s="20">
        <v>0.20372293639149791</v>
      </c>
      <c r="AL11" s="20">
        <v>0.1850561993608229</v>
      </c>
      <c r="AM11" s="20">
        <v>0.20586248591102971</v>
      </c>
      <c r="AN11" s="20">
        <v>0.24623618588521479</v>
      </c>
      <c r="AO11" s="20">
        <v>0.19970612118448239</v>
      </c>
      <c r="AP11" s="20">
        <v>0.16033833156823221</v>
      </c>
      <c r="AQ11" s="20">
        <v>0.24327394977374381</v>
      </c>
      <c r="AS11" s="20">
        <v>0.19422081699747909</v>
      </c>
      <c r="AT11" s="20">
        <v>0.2358856133264495</v>
      </c>
    </row>
    <row r="12" spans="2:48" ht="32" customHeight="1" x14ac:dyDescent="0.35">
      <c r="B12" s="22" t="s">
        <v>342</v>
      </c>
      <c r="C12" s="20">
        <v>6.9017968881000882E-2</v>
      </c>
      <c r="D12" s="20">
        <v>0.1479919944878953</v>
      </c>
      <c r="E12" s="20">
        <v>0.100188143310392</v>
      </c>
      <c r="F12" s="20">
        <v>8.0373109004405349E-2</v>
      </c>
      <c r="G12" s="20">
        <v>6.2273169020635483E-2</v>
      </c>
      <c r="H12" s="20">
        <v>3.4789409251839397E-2</v>
      </c>
      <c r="I12" s="20">
        <v>1.029928809133783E-2</v>
      </c>
      <c r="K12" s="20">
        <v>7.6034396624729231E-2</v>
      </c>
      <c r="L12" s="20">
        <v>6.2447264330898221E-2</v>
      </c>
      <c r="N12" s="20">
        <v>7.0598072904652295E-2</v>
      </c>
      <c r="O12" s="20">
        <v>5.439026055255744E-2</v>
      </c>
      <c r="P12" s="20">
        <v>5.974641220510081E-2</v>
      </c>
      <c r="Q12" s="20">
        <v>2.189181650315037E-2</v>
      </c>
      <c r="R12" s="20">
        <v>8.9441880378067606E-2</v>
      </c>
      <c r="S12" s="20">
        <v>6.7272952736237512E-2</v>
      </c>
      <c r="T12" s="20">
        <v>5.252259246554656E-2</v>
      </c>
      <c r="U12" s="20">
        <v>8.6288532904176415E-2</v>
      </c>
      <c r="V12" s="20">
        <v>6.7132175081301149E-2</v>
      </c>
      <c r="W12" s="20">
        <v>7.6187466392909589E-2</v>
      </c>
      <c r="X12" s="20">
        <v>6.7593463184899241E-2</v>
      </c>
      <c r="Y12" s="20">
        <v>6.4329264999253552E-2</v>
      </c>
      <c r="AA12" s="20">
        <v>7.0036199186227513E-2</v>
      </c>
      <c r="AB12" s="20">
        <v>4.7128095039213787E-2</v>
      </c>
      <c r="AC12" s="20">
        <v>8.1018819271502382E-2</v>
      </c>
      <c r="AD12" s="20">
        <v>8.0576568589502365E-2</v>
      </c>
      <c r="AF12" s="20">
        <v>5.873760749212005E-2</v>
      </c>
      <c r="AG12" s="20">
        <v>0.11035952953120461</v>
      </c>
      <c r="AI12" s="20">
        <v>5.3803724636980119E-2</v>
      </c>
      <c r="AJ12" s="20">
        <v>6.8710314761141977E-2</v>
      </c>
      <c r="AK12" s="20">
        <v>5.4197519148044868E-2</v>
      </c>
      <c r="AL12" s="20">
        <v>0.1207760193376059</v>
      </c>
      <c r="AM12" s="20">
        <v>7.5647062416651173E-2</v>
      </c>
      <c r="AN12" s="20">
        <v>5.0033088923802142E-2</v>
      </c>
      <c r="AO12" s="20">
        <v>5.2822550924950751E-2</v>
      </c>
      <c r="AP12" s="20">
        <v>4.5776560530914563E-2</v>
      </c>
      <c r="AQ12" s="20">
        <v>7.9303866830477243E-2</v>
      </c>
      <c r="AS12" s="20">
        <v>6.7190897911574135E-2</v>
      </c>
      <c r="AT12" s="20">
        <v>0.1035444858096207</v>
      </c>
    </row>
    <row r="13" spans="2:48" ht="19" customHeight="1" x14ac:dyDescent="0.35">
      <c r="B13" s="22" t="s">
        <v>343</v>
      </c>
      <c r="C13" s="20">
        <v>2.682067577169785E-2</v>
      </c>
      <c r="D13" s="20">
        <v>5.1525884634898933E-2</v>
      </c>
      <c r="E13" s="20">
        <v>5.7855944838428722E-2</v>
      </c>
      <c r="F13" s="20">
        <v>2.1141067166421942E-2</v>
      </c>
      <c r="G13" s="20">
        <v>1.8387978536905662E-2</v>
      </c>
      <c r="H13" s="20">
        <v>1.408003645891652E-2</v>
      </c>
      <c r="I13" s="20">
        <v>5.1962031840244302E-3</v>
      </c>
      <c r="K13" s="20">
        <v>2.9148194538312178E-2</v>
      </c>
      <c r="L13" s="20">
        <v>2.465695868020042E-2</v>
      </c>
      <c r="N13" s="20">
        <v>2.5044262374885669E-2</v>
      </c>
      <c r="O13" s="20">
        <v>5.6060076526849877E-2</v>
      </c>
      <c r="P13" s="20">
        <v>8.4503769555328671E-3</v>
      </c>
      <c r="Q13" s="20">
        <v>4.1319408307086462E-2</v>
      </c>
      <c r="R13" s="20">
        <v>2.7427138151981719E-2</v>
      </c>
      <c r="S13" s="20">
        <v>1.7185977629064372E-2</v>
      </c>
      <c r="T13" s="20">
        <v>1.864336127580592E-2</v>
      </c>
      <c r="U13" s="20">
        <v>2.951241769934479E-2</v>
      </c>
      <c r="V13" s="20">
        <v>3.7451412837275933E-2</v>
      </c>
      <c r="W13" s="20">
        <v>2.4067030366492471E-2</v>
      </c>
      <c r="X13" s="20">
        <v>4.6124822547683797E-2</v>
      </c>
      <c r="Y13" s="20">
        <v>4.542213999180025E-3</v>
      </c>
      <c r="AA13" s="20">
        <v>3.2867988976839797E-2</v>
      </c>
      <c r="AB13" s="20">
        <v>1.472845380813392E-2</v>
      </c>
      <c r="AC13" s="20">
        <v>3.0989172750516401E-2</v>
      </c>
      <c r="AD13" s="20">
        <v>2.938137065510181E-2</v>
      </c>
      <c r="AF13" s="20">
        <v>2.63435935149582E-2</v>
      </c>
      <c r="AG13" s="20">
        <v>2.9221469729091801E-2</v>
      </c>
      <c r="AI13" s="20">
        <v>2.581832697320326E-2</v>
      </c>
      <c r="AJ13" s="20">
        <v>2.9413627405544238E-2</v>
      </c>
      <c r="AK13" s="20">
        <v>6.6171102056818932E-3</v>
      </c>
      <c r="AL13" s="20">
        <v>2.866595222060523E-2</v>
      </c>
      <c r="AM13" s="20">
        <v>3.2798796688015733E-2</v>
      </c>
      <c r="AN13" s="20">
        <v>3.3279550515093501E-2</v>
      </c>
      <c r="AO13" s="20">
        <v>2.208558684078505E-2</v>
      </c>
      <c r="AP13" s="20">
        <v>1.114419769898738E-2</v>
      </c>
      <c r="AQ13" s="20">
        <v>4.0707682173244233E-2</v>
      </c>
      <c r="AS13" s="20">
        <v>2.5770423899587131E-2</v>
      </c>
      <c r="AT13" s="20">
        <v>4.6667490508797517E-2</v>
      </c>
    </row>
    <row r="14" spans="2:48" ht="19" customHeight="1" x14ac:dyDescent="0.35">
      <c r="B14" s="22" t="s">
        <v>197</v>
      </c>
      <c r="C14" s="20">
        <v>4.3123776807859782E-2</v>
      </c>
      <c r="D14" s="20">
        <v>5.7174305396101209E-2</v>
      </c>
      <c r="E14" s="20">
        <v>1.8584195124518369E-2</v>
      </c>
      <c r="F14" s="20">
        <v>4.1062355036124841E-2</v>
      </c>
      <c r="G14" s="20">
        <v>7.3884356800208981E-2</v>
      </c>
      <c r="H14" s="20">
        <v>3.2351696804609947E-2</v>
      </c>
      <c r="I14" s="20">
        <v>3.7612913247817743E-2</v>
      </c>
      <c r="K14" s="20">
        <v>2.7001402900483421E-2</v>
      </c>
      <c r="L14" s="20">
        <v>5.9041230580251479E-2</v>
      </c>
      <c r="N14" s="20">
        <v>4.778087306963668E-2</v>
      </c>
      <c r="O14" s="20">
        <v>3.149822952253243E-2</v>
      </c>
      <c r="P14" s="20">
        <v>4.7099917814213868E-2</v>
      </c>
      <c r="Q14" s="20">
        <v>3.3521254825416173E-2</v>
      </c>
      <c r="R14" s="20">
        <v>3.86428934579192E-2</v>
      </c>
      <c r="S14" s="20">
        <v>5.8049853834931192E-2</v>
      </c>
      <c r="T14" s="20">
        <v>5.2337438769786339E-2</v>
      </c>
      <c r="U14" s="20">
        <v>4.4887111969450728E-2</v>
      </c>
      <c r="V14" s="20">
        <v>5.7587572820675101E-2</v>
      </c>
      <c r="W14" s="20">
        <v>3.8573363789244759E-2</v>
      </c>
      <c r="X14" s="20">
        <v>3.9303618560495662E-2</v>
      </c>
      <c r="Y14" s="20">
        <v>1.505501180114739E-2</v>
      </c>
      <c r="AA14" s="20">
        <v>2.624911739809814E-2</v>
      </c>
      <c r="AB14" s="20">
        <v>4.0181155637269213E-2</v>
      </c>
      <c r="AC14" s="20">
        <v>5.2456308930336752E-2</v>
      </c>
      <c r="AD14" s="20">
        <v>5.6454941367419999E-2</v>
      </c>
      <c r="AF14" s="20">
        <v>4.406813265758272E-2</v>
      </c>
      <c r="AG14" s="20">
        <v>3.5565492639370137E-2</v>
      </c>
      <c r="AI14" s="20">
        <v>1.9676466330044561E-2</v>
      </c>
      <c r="AJ14" s="20">
        <v>3.1452072428402873E-2</v>
      </c>
      <c r="AK14" s="20">
        <v>2.9183186302402121E-2</v>
      </c>
      <c r="AL14" s="20">
        <v>5.0701393767999169E-2</v>
      </c>
      <c r="AM14" s="20">
        <v>2.1113622594083659E-2</v>
      </c>
      <c r="AN14" s="20">
        <v>5.1120185373833622E-2</v>
      </c>
      <c r="AO14" s="20">
        <v>6.1257876564852771E-2</v>
      </c>
      <c r="AP14" s="20">
        <v>0.16792622099969581</v>
      </c>
      <c r="AQ14" s="20">
        <v>2.2132848828964689E-2</v>
      </c>
      <c r="AS14" s="20">
        <v>3.3256527143158653E-2</v>
      </c>
      <c r="AT14" s="20">
        <v>0.2295871207545449</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339</v>
      </c>
      <c r="C9" s="20">
        <v>0.39656937129309849</v>
      </c>
      <c r="D9" s="20">
        <v>0.26768770717221702</v>
      </c>
      <c r="E9" s="20">
        <v>0.31185244488494251</v>
      </c>
      <c r="F9" s="20">
        <v>0.32088675827781921</v>
      </c>
      <c r="G9" s="20">
        <v>0.40522119823547981</v>
      </c>
      <c r="H9" s="20">
        <v>0.46382937576288108</v>
      </c>
      <c r="I9" s="20">
        <v>0.56051820514163586</v>
      </c>
      <c r="K9" s="20">
        <v>0.37277599691145957</v>
      </c>
      <c r="L9" s="20">
        <v>0.42049753026387737</v>
      </c>
      <c r="N9" s="20">
        <v>0.48874922281527572</v>
      </c>
      <c r="O9" s="20">
        <v>0.37139366375384658</v>
      </c>
      <c r="P9" s="20">
        <v>0.42120231477300168</v>
      </c>
      <c r="Q9" s="20">
        <v>0.37739332946111243</v>
      </c>
      <c r="R9" s="20">
        <v>0.41553357633627902</v>
      </c>
      <c r="S9" s="20">
        <v>0.38864739923302638</v>
      </c>
      <c r="T9" s="20">
        <v>0.37625622039672812</v>
      </c>
      <c r="U9" s="20">
        <v>0.33346500748132513</v>
      </c>
      <c r="V9" s="20">
        <v>0.33424972667650549</v>
      </c>
      <c r="W9" s="20">
        <v>0.42522224379587797</v>
      </c>
      <c r="X9" s="20">
        <v>0.41634627267654162</v>
      </c>
      <c r="Y9" s="20">
        <v>0.40826636535065769</v>
      </c>
      <c r="AA9" s="20">
        <v>0.43956350103769959</v>
      </c>
      <c r="AB9" s="20">
        <v>0.45162639411301009</v>
      </c>
      <c r="AC9" s="20">
        <v>0.31606554287728211</v>
      </c>
      <c r="AD9" s="20">
        <v>0.3655012871228317</v>
      </c>
      <c r="AF9" s="20">
        <v>0.41751269004588321</v>
      </c>
      <c r="AG9" s="20">
        <v>0.31643036331472019</v>
      </c>
      <c r="AI9" s="20">
        <v>0.40015474851875871</v>
      </c>
      <c r="AJ9" s="20">
        <v>0.40628162988293792</v>
      </c>
      <c r="AK9" s="20">
        <v>0.5016153888881647</v>
      </c>
      <c r="AL9" s="20">
        <v>0.33962798827693919</v>
      </c>
      <c r="AM9" s="20">
        <v>0.39577095396853312</v>
      </c>
      <c r="AN9" s="20">
        <v>0.40401478537331598</v>
      </c>
      <c r="AO9" s="20">
        <v>0.38457793653417099</v>
      </c>
      <c r="AP9" s="20">
        <v>0.39144469936422072</v>
      </c>
      <c r="AQ9" s="20">
        <v>0.35154011236440069</v>
      </c>
      <c r="AS9" s="20">
        <v>0.40773060501830338</v>
      </c>
      <c r="AT9" s="20">
        <v>0.18565335784536641</v>
      </c>
    </row>
    <row r="10" spans="2:48" ht="19" customHeight="1" x14ac:dyDescent="0.35">
      <c r="B10" s="22" t="s">
        <v>340</v>
      </c>
      <c r="C10" s="20">
        <v>0.26823463184775731</v>
      </c>
      <c r="D10" s="20">
        <v>0.25722931907691571</v>
      </c>
      <c r="E10" s="20">
        <v>0.29624116331997702</v>
      </c>
      <c r="F10" s="20">
        <v>0.27849131561138302</v>
      </c>
      <c r="G10" s="20">
        <v>0.23231235312166709</v>
      </c>
      <c r="H10" s="20">
        <v>0.28096971596910542</v>
      </c>
      <c r="I10" s="20">
        <v>0.26511336257692608</v>
      </c>
      <c r="K10" s="20">
        <v>0.27800318160865117</v>
      </c>
      <c r="L10" s="20">
        <v>0.25879096075050589</v>
      </c>
      <c r="N10" s="20">
        <v>0.18257878128061861</v>
      </c>
      <c r="O10" s="20">
        <v>0.28256608970595121</v>
      </c>
      <c r="P10" s="20">
        <v>0.29045118689674659</v>
      </c>
      <c r="Q10" s="20">
        <v>0.24633418229322371</v>
      </c>
      <c r="R10" s="20">
        <v>0.28852738939270811</v>
      </c>
      <c r="S10" s="20">
        <v>0.27574656133979403</v>
      </c>
      <c r="T10" s="20">
        <v>0.25738382270903631</v>
      </c>
      <c r="U10" s="20">
        <v>0.28908974885363969</v>
      </c>
      <c r="V10" s="20">
        <v>0.2897805245983861</v>
      </c>
      <c r="W10" s="20">
        <v>0.30361885327845151</v>
      </c>
      <c r="X10" s="20">
        <v>0.25065906686377892</v>
      </c>
      <c r="Y10" s="20">
        <v>0.2333677161416835</v>
      </c>
      <c r="AA10" s="20">
        <v>0.2869658852573031</v>
      </c>
      <c r="AB10" s="20">
        <v>0.28109629547593562</v>
      </c>
      <c r="AC10" s="20">
        <v>0.25910652162625591</v>
      </c>
      <c r="AD10" s="20">
        <v>0.24116111408618679</v>
      </c>
      <c r="AF10" s="20">
        <v>0.26912677794688139</v>
      </c>
      <c r="AG10" s="20">
        <v>0.26606659497425061</v>
      </c>
      <c r="AI10" s="20">
        <v>0.29185132570461447</v>
      </c>
      <c r="AJ10" s="20">
        <v>0.29125553229886142</v>
      </c>
      <c r="AK10" s="20">
        <v>0.26566135342042241</v>
      </c>
      <c r="AL10" s="20">
        <v>0.27959731985870961</v>
      </c>
      <c r="AM10" s="20">
        <v>0.26401497963085802</v>
      </c>
      <c r="AN10" s="20">
        <v>0.2780283755027354</v>
      </c>
      <c r="AO10" s="20">
        <v>0.231312454693719</v>
      </c>
      <c r="AP10" s="20">
        <v>0.20960253124336209</v>
      </c>
      <c r="AQ10" s="20">
        <v>0.25199054794512799</v>
      </c>
      <c r="AS10" s="20">
        <v>0.27573130440121302</v>
      </c>
      <c r="AT10" s="20">
        <v>0.12656854653613089</v>
      </c>
    </row>
    <row r="11" spans="2:48" ht="19" customHeight="1" x14ac:dyDescent="0.35">
      <c r="B11" s="22" t="s">
        <v>341</v>
      </c>
      <c r="C11" s="20">
        <v>0.19773406212638761</v>
      </c>
      <c r="D11" s="20">
        <v>0.27278008276254379</v>
      </c>
      <c r="E11" s="20">
        <v>0.23157963516308</v>
      </c>
      <c r="F11" s="20">
        <v>0.24326570901078859</v>
      </c>
      <c r="G11" s="20">
        <v>0.18953852688321049</v>
      </c>
      <c r="H11" s="20">
        <v>0.16186923431976311</v>
      </c>
      <c r="I11" s="20">
        <v>0.113969131842571</v>
      </c>
      <c r="K11" s="20">
        <v>0.21423103368703511</v>
      </c>
      <c r="L11" s="20">
        <v>0.18027740070914949</v>
      </c>
      <c r="N11" s="20">
        <v>0.21461369101782479</v>
      </c>
      <c r="O11" s="20">
        <v>0.2014540496153914</v>
      </c>
      <c r="P11" s="20">
        <v>0.1493414865904254</v>
      </c>
      <c r="Q11" s="20">
        <v>0.2347926854012217</v>
      </c>
      <c r="R11" s="20">
        <v>0.16367724282522619</v>
      </c>
      <c r="S11" s="20">
        <v>0.22566546213792121</v>
      </c>
      <c r="T11" s="20">
        <v>0.25549497898696788</v>
      </c>
      <c r="U11" s="20">
        <v>0.20682084327220571</v>
      </c>
      <c r="V11" s="20">
        <v>0.1863906855705865</v>
      </c>
      <c r="W11" s="20">
        <v>0.15400045648521291</v>
      </c>
      <c r="X11" s="20">
        <v>0.19805973094746521</v>
      </c>
      <c r="Y11" s="20">
        <v>0.23340258348874529</v>
      </c>
      <c r="AA11" s="20">
        <v>0.14968465244727891</v>
      </c>
      <c r="AB11" s="20">
        <v>0.1761803587986181</v>
      </c>
      <c r="AC11" s="20">
        <v>0.23717046254678509</v>
      </c>
      <c r="AD11" s="20">
        <v>0.2361903114551227</v>
      </c>
      <c r="AF11" s="20">
        <v>0.1881557529404243</v>
      </c>
      <c r="AG11" s="20">
        <v>0.23439411616959729</v>
      </c>
      <c r="AI11" s="20">
        <v>0.1972560305004287</v>
      </c>
      <c r="AJ11" s="20">
        <v>0.17806613355885401</v>
      </c>
      <c r="AK11" s="20">
        <v>0.15050522098590041</v>
      </c>
      <c r="AL11" s="20">
        <v>0.22376366102340431</v>
      </c>
      <c r="AM11" s="20">
        <v>0.2052325177212761</v>
      </c>
      <c r="AN11" s="20">
        <v>0.2171311404786401</v>
      </c>
      <c r="AO11" s="20">
        <v>0.2182955502410675</v>
      </c>
      <c r="AP11" s="20">
        <v>0.1560552891743176</v>
      </c>
      <c r="AQ11" s="20">
        <v>0.2769226597056354</v>
      </c>
      <c r="AS11" s="20">
        <v>0.1906154388064486</v>
      </c>
      <c r="AT11" s="20">
        <v>0.33225607724080808</v>
      </c>
    </row>
    <row r="12" spans="2:48" ht="32" customHeight="1" x14ac:dyDescent="0.35">
      <c r="B12" s="22" t="s">
        <v>342</v>
      </c>
      <c r="C12" s="20">
        <v>6.853182225304659E-2</v>
      </c>
      <c r="D12" s="20">
        <v>0.1050847062983879</v>
      </c>
      <c r="E12" s="20">
        <v>9.2270435832601638E-2</v>
      </c>
      <c r="F12" s="20">
        <v>8.0714769926507765E-2</v>
      </c>
      <c r="G12" s="20">
        <v>8.5652483067809204E-2</v>
      </c>
      <c r="H12" s="20">
        <v>4.7808302537002453E-2</v>
      </c>
      <c r="I12" s="20">
        <v>1.5056987472046861E-2</v>
      </c>
      <c r="K12" s="20">
        <v>7.3878228951589534E-2</v>
      </c>
      <c r="L12" s="20">
        <v>6.3589795223523676E-2</v>
      </c>
      <c r="N12" s="20">
        <v>6.7121287231871024E-2</v>
      </c>
      <c r="O12" s="20">
        <v>3.9031515489945677E-2</v>
      </c>
      <c r="P12" s="20">
        <v>8.3469798963353811E-2</v>
      </c>
      <c r="Q12" s="20">
        <v>9.6418169404060602E-2</v>
      </c>
      <c r="R12" s="20">
        <v>7.3832363420675631E-2</v>
      </c>
      <c r="S12" s="20">
        <v>3.6489946251399827E-2</v>
      </c>
      <c r="T12" s="20">
        <v>1.9913266735282559E-2</v>
      </c>
      <c r="U12" s="20">
        <v>0.10674509593263019</v>
      </c>
      <c r="V12" s="20">
        <v>8.2114677040451362E-2</v>
      </c>
      <c r="W12" s="20">
        <v>6.9836352716034028E-2</v>
      </c>
      <c r="X12" s="20">
        <v>3.8994267066050872E-2</v>
      </c>
      <c r="Y12" s="20">
        <v>8.4092841678335695E-2</v>
      </c>
      <c r="AA12" s="20">
        <v>7.2145931935877386E-2</v>
      </c>
      <c r="AB12" s="20">
        <v>4.2521182858626362E-2</v>
      </c>
      <c r="AC12" s="20">
        <v>8.8664633276710481E-2</v>
      </c>
      <c r="AD12" s="20">
        <v>7.4411552305285372E-2</v>
      </c>
      <c r="AF12" s="20">
        <v>5.9691118843354103E-2</v>
      </c>
      <c r="AG12" s="20">
        <v>0.1022097672449182</v>
      </c>
      <c r="AI12" s="20">
        <v>7.3050978852740922E-2</v>
      </c>
      <c r="AJ12" s="20">
        <v>6.6584069723842843E-2</v>
      </c>
      <c r="AK12" s="20">
        <v>6.0647009769760708E-2</v>
      </c>
      <c r="AL12" s="20">
        <v>7.4128303216516464E-2</v>
      </c>
      <c r="AM12" s="20">
        <v>8.6131028407672658E-2</v>
      </c>
      <c r="AN12" s="20">
        <v>6.7133014812684272E-2</v>
      </c>
      <c r="AO12" s="20">
        <v>6.9910819962421572E-2</v>
      </c>
      <c r="AP12" s="20">
        <v>3.8728598709720431E-2</v>
      </c>
      <c r="AQ12" s="20">
        <v>4.4957327350712548E-2</v>
      </c>
      <c r="AS12" s="20">
        <v>6.9312947386149321E-2</v>
      </c>
      <c r="AT12" s="20">
        <v>5.3770748062314029E-2</v>
      </c>
    </row>
    <row r="13" spans="2:48" ht="19" customHeight="1" x14ac:dyDescent="0.35">
      <c r="B13" s="22" t="s">
        <v>343</v>
      </c>
      <c r="C13" s="20">
        <v>2.4037883713442579E-2</v>
      </c>
      <c r="D13" s="20">
        <v>4.7095093900442322E-2</v>
      </c>
      <c r="E13" s="20">
        <v>4.2244756046902178E-2</v>
      </c>
      <c r="F13" s="20">
        <v>2.1002919422266932E-2</v>
      </c>
      <c r="G13" s="20">
        <v>2.1370988244006468E-2</v>
      </c>
      <c r="H13" s="20">
        <v>1.4379210913517021E-2</v>
      </c>
      <c r="I13" s="20">
        <v>5.018382075000335E-3</v>
      </c>
      <c r="K13" s="20">
        <v>2.4437098504738419E-2</v>
      </c>
      <c r="L13" s="20">
        <v>2.37457104380586E-2</v>
      </c>
      <c r="N13" s="20">
        <v>1.511835638418927E-2</v>
      </c>
      <c r="O13" s="20">
        <v>2.9329934120675489E-2</v>
      </c>
      <c r="P13" s="20">
        <v>0</v>
      </c>
      <c r="Q13" s="20">
        <v>1.0475865466252159E-2</v>
      </c>
      <c r="R13" s="20">
        <v>2.8070130013606309E-2</v>
      </c>
      <c r="S13" s="20">
        <v>2.09188065043267E-2</v>
      </c>
      <c r="T13" s="20">
        <v>2.4527848749624999E-2</v>
      </c>
      <c r="U13" s="20">
        <v>2.4431892583968481E-2</v>
      </c>
      <c r="V13" s="20">
        <v>4.9760712480625691E-2</v>
      </c>
      <c r="W13" s="20">
        <v>1.312704151439799E-2</v>
      </c>
      <c r="X13" s="20">
        <v>3.4362595916362038E-2</v>
      </c>
      <c r="Y13" s="20">
        <v>1.427736712289801E-2</v>
      </c>
      <c r="AA13" s="20">
        <v>2.5927695373824371E-2</v>
      </c>
      <c r="AB13" s="20">
        <v>1.0451585449733829E-2</v>
      </c>
      <c r="AC13" s="20">
        <v>3.9534799156638857E-2</v>
      </c>
      <c r="AD13" s="20">
        <v>2.2642894323529679E-2</v>
      </c>
      <c r="AF13" s="20">
        <v>2.1532390560187711E-2</v>
      </c>
      <c r="AG13" s="20">
        <v>3.4260867096054227E-2</v>
      </c>
      <c r="AI13" s="20">
        <v>2.3704713042562171E-2</v>
      </c>
      <c r="AJ13" s="20">
        <v>2.5573013908694271E-2</v>
      </c>
      <c r="AK13" s="20">
        <v>6.5220132247196163E-3</v>
      </c>
      <c r="AL13" s="20">
        <v>3.3107532887564572E-2</v>
      </c>
      <c r="AM13" s="20">
        <v>2.21894359569259E-2</v>
      </c>
      <c r="AN13" s="20">
        <v>0</v>
      </c>
      <c r="AO13" s="20">
        <v>2.8525180529094991E-2</v>
      </c>
      <c r="AP13" s="20">
        <v>2.762565585037954E-2</v>
      </c>
      <c r="AQ13" s="20">
        <v>2.9999357276842369E-2</v>
      </c>
      <c r="AS13" s="20">
        <v>2.0455785651622031E-2</v>
      </c>
      <c r="AT13" s="20">
        <v>9.1729490356521309E-2</v>
      </c>
    </row>
    <row r="14" spans="2:48" ht="19" customHeight="1" x14ac:dyDescent="0.35">
      <c r="B14" s="22" t="s">
        <v>197</v>
      </c>
      <c r="C14" s="20">
        <v>4.4892228766267327E-2</v>
      </c>
      <c r="D14" s="20">
        <v>5.0123090789493452E-2</v>
      </c>
      <c r="E14" s="20">
        <v>2.5811564752496661E-2</v>
      </c>
      <c r="F14" s="20">
        <v>5.5638527751234408E-2</v>
      </c>
      <c r="G14" s="20">
        <v>6.5904450447826973E-2</v>
      </c>
      <c r="H14" s="20">
        <v>3.1144160497731131E-2</v>
      </c>
      <c r="I14" s="20">
        <v>4.0323930891819702E-2</v>
      </c>
      <c r="K14" s="20">
        <v>3.6674460336526188E-2</v>
      </c>
      <c r="L14" s="20">
        <v>5.3098602614884721E-2</v>
      </c>
      <c r="N14" s="20">
        <v>3.1818661270220643E-2</v>
      </c>
      <c r="O14" s="20">
        <v>7.6224747314189642E-2</v>
      </c>
      <c r="P14" s="20">
        <v>5.553521277647213E-2</v>
      </c>
      <c r="Q14" s="20">
        <v>3.4585767974129593E-2</v>
      </c>
      <c r="R14" s="20">
        <v>3.0359298011504891E-2</v>
      </c>
      <c r="S14" s="20">
        <v>5.2531824533531918E-2</v>
      </c>
      <c r="T14" s="20">
        <v>6.6423862422360147E-2</v>
      </c>
      <c r="U14" s="20">
        <v>3.9447411876230791E-2</v>
      </c>
      <c r="V14" s="20">
        <v>5.7703673633444648E-2</v>
      </c>
      <c r="W14" s="20">
        <v>3.4195052210025487E-2</v>
      </c>
      <c r="X14" s="20">
        <v>6.1578066529801301E-2</v>
      </c>
      <c r="Y14" s="20">
        <v>2.659312621767956E-2</v>
      </c>
      <c r="AA14" s="20">
        <v>2.571233394801653E-2</v>
      </c>
      <c r="AB14" s="20">
        <v>3.8124183304076062E-2</v>
      </c>
      <c r="AC14" s="20">
        <v>5.9458040516327637E-2</v>
      </c>
      <c r="AD14" s="20">
        <v>6.0092840707043751E-2</v>
      </c>
      <c r="AF14" s="20">
        <v>4.3981269663269172E-2</v>
      </c>
      <c r="AG14" s="20">
        <v>4.6638291200459293E-2</v>
      </c>
      <c r="AI14" s="20">
        <v>1.398220338089499E-2</v>
      </c>
      <c r="AJ14" s="20">
        <v>3.2239620626809642E-2</v>
      </c>
      <c r="AK14" s="20">
        <v>1.5049013711032479E-2</v>
      </c>
      <c r="AL14" s="20">
        <v>4.9775194736865973E-2</v>
      </c>
      <c r="AM14" s="20">
        <v>2.666108431473423E-2</v>
      </c>
      <c r="AN14" s="20">
        <v>3.3692683832624103E-2</v>
      </c>
      <c r="AO14" s="20">
        <v>6.7378058039526054E-2</v>
      </c>
      <c r="AP14" s="20">
        <v>0.17654322565799949</v>
      </c>
      <c r="AQ14" s="20">
        <v>4.4589995357280698E-2</v>
      </c>
      <c r="AS14" s="20">
        <v>3.6153918736263627E-2</v>
      </c>
      <c r="AT14" s="20">
        <v>0.2100217799588591</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339</v>
      </c>
      <c r="C9" s="20">
        <v>0.28147805307001278</v>
      </c>
      <c r="D9" s="20">
        <v>0.1451319431538011</v>
      </c>
      <c r="E9" s="20">
        <v>0.1610567466354236</v>
      </c>
      <c r="F9" s="20">
        <v>0.2356716783508245</v>
      </c>
      <c r="G9" s="20">
        <v>0.25686550117118651</v>
      </c>
      <c r="H9" s="20">
        <v>0.40026654994290412</v>
      </c>
      <c r="I9" s="20">
        <v>0.44745561052391691</v>
      </c>
      <c r="K9" s="20">
        <v>0.26160307569151631</v>
      </c>
      <c r="L9" s="20">
        <v>0.30202772812216472</v>
      </c>
      <c r="N9" s="20">
        <v>0.30361127857642961</v>
      </c>
      <c r="O9" s="20">
        <v>0.32577075944483141</v>
      </c>
      <c r="P9" s="20">
        <v>0.296892010658734</v>
      </c>
      <c r="Q9" s="20">
        <v>0.33074611850455887</v>
      </c>
      <c r="R9" s="20">
        <v>0.31825041519221892</v>
      </c>
      <c r="S9" s="20">
        <v>0.28173845564992139</v>
      </c>
      <c r="T9" s="20">
        <v>0.30153260450129549</v>
      </c>
      <c r="U9" s="20">
        <v>0.25597045724283068</v>
      </c>
      <c r="V9" s="20">
        <v>0.21737706508345081</v>
      </c>
      <c r="W9" s="20">
        <v>0.2952649527288006</v>
      </c>
      <c r="X9" s="20">
        <v>0.25062394768194751</v>
      </c>
      <c r="Y9" s="20">
        <v>0.285970325275549</v>
      </c>
      <c r="AA9" s="20">
        <v>0.30441188129877322</v>
      </c>
      <c r="AB9" s="20">
        <v>0.30860135099926539</v>
      </c>
      <c r="AC9" s="20">
        <v>0.22551610204133929</v>
      </c>
      <c r="AD9" s="20">
        <v>0.27965256218364942</v>
      </c>
      <c r="AF9" s="20">
        <v>0.30089257180858442</v>
      </c>
      <c r="AG9" s="20">
        <v>0.20937646854989941</v>
      </c>
      <c r="AI9" s="20">
        <v>0.30041115689746961</v>
      </c>
      <c r="AJ9" s="20">
        <v>0.27460127282393582</v>
      </c>
      <c r="AK9" s="20">
        <v>0.32890950403846991</v>
      </c>
      <c r="AL9" s="20">
        <v>0.1927470671426996</v>
      </c>
      <c r="AM9" s="20">
        <v>0.2942970343024025</v>
      </c>
      <c r="AN9" s="20">
        <v>0.23444204086023671</v>
      </c>
      <c r="AO9" s="20">
        <v>0.28018731781915868</v>
      </c>
      <c r="AP9" s="20">
        <v>0.32218291392739001</v>
      </c>
      <c r="AQ9" s="20">
        <v>0.27077398327742191</v>
      </c>
      <c r="AS9" s="20">
        <v>0.28928984929197388</v>
      </c>
      <c r="AT9" s="20">
        <v>0.1338570142522961</v>
      </c>
    </row>
    <row r="10" spans="2:48" ht="19" customHeight="1" x14ac:dyDescent="0.35">
      <c r="B10" s="22" t="s">
        <v>340</v>
      </c>
      <c r="C10" s="20">
        <v>0.32627993671382921</v>
      </c>
      <c r="D10" s="20">
        <v>0.27165553298765083</v>
      </c>
      <c r="E10" s="20">
        <v>0.29552000774936338</v>
      </c>
      <c r="F10" s="20">
        <v>0.34182365249794699</v>
      </c>
      <c r="G10" s="20">
        <v>0.33268049702074431</v>
      </c>
      <c r="H10" s="20">
        <v>0.35011255070419162</v>
      </c>
      <c r="I10" s="20">
        <v>0.35382393688108088</v>
      </c>
      <c r="K10" s="20">
        <v>0.34756878185912082</v>
      </c>
      <c r="L10" s="20">
        <v>0.30486660080032091</v>
      </c>
      <c r="N10" s="20">
        <v>0.34570212386926819</v>
      </c>
      <c r="O10" s="20">
        <v>0.3712816357260994</v>
      </c>
      <c r="P10" s="20">
        <v>0.38511251716114059</v>
      </c>
      <c r="Q10" s="20">
        <v>0.19935177460444761</v>
      </c>
      <c r="R10" s="20">
        <v>0.31670188361787333</v>
      </c>
      <c r="S10" s="20">
        <v>0.28202162019603771</v>
      </c>
      <c r="T10" s="20">
        <v>0.32681413558350719</v>
      </c>
      <c r="U10" s="20">
        <v>0.34044641356406108</v>
      </c>
      <c r="V10" s="20">
        <v>0.32792810102650088</v>
      </c>
      <c r="W10" s="20">
        <v>0.32122455129137262</v>
      </c>
      <c r="X10" s="20">
        <v>0.39371351680749511</v>
      </c>
      <c r="Y10" s="20">
        <v>0.29711324546953649</v>
      </c>
      <c r="AA10" s="20">
        <v>0.32523146714977269</v>
      </c>
      <c r="AB10" s="20">
        <v>0.34891271167914828</v>
      </c>
      <c r="AC10" s="20">
        <v>0.33340764325499522</v>
      </c>
      <c r="AD10" s="20">
        <v>0.29570903889891748</v>
      </c>
      <c r="AF10" s="20">
        <v>0.32329880941485029</v>
      </c>
      <c r="AG10" s="20">
        <v>0.33146992168943529</v>
      </c>
      <c r="AI10" s="20">
        <v>0.33480727385847581</v>
      </c>
      <c r="AJ10" s="20">
        <v>0.34487685291035802</v>
      </c>
      <c r="AK10" s="20">
        <v>0.34004935520759921</v>
      </c>
      <c r="AL10" s="20">
        <v>0.31298500844732319</v>
      </c>
      <c r="AM10" s="20">
        <v>0.32990382571928401</v>
      </c>
      <c r="AN10" s="20">
        <v>0.37038516746988082</v>
      </c>
      <c r="AO10" s="20">
        <v>0.2779424878746099</v>
      </c>
      <c r="AP10" s="20">
        <v>0.27459442796876571</v>
      </c>
      <c r="AQ10" s="20">
        <v>0.34129607156892722</v>
      </c>
      <c r="AS10" s="20">
        <v>0.33489281181875818</v>
      </c>
      <c r="AT10" s="20">
        <v>0.163520753797293</v>
      </c>
    </row>
    <row r="11" spans="2:48" ht="19" customHeight="1" x14ac:dyDescent="0.35">
      <c r="B11" s="22" t="s">
        <v>341</v>
      </c>
      <c r="C11" s="20">
        <v>0.2433549512258211</v>
      </c>
      <c r="D11" s="20">
        <v>0.35339064866415271</v>
      </c>
      <c r="E11" s="20">
        <v>0.32412623809713742</v>
      </c>
      <c r="F11" s="20">
        <v>0.24971262131390151</v>
      </c>
      <c r="G11" s="20">
        <v>0.252893870797471</v>
      </c>
      <c r="H11" s="20">
        <v>0.16883551513249351</v>
      </c>
      <c r="I11" s="20">
        <v>0.14162633435148381</v>
      </c>
      <c r="K11" s="20">
        <v>0.25538643928394678</v>
      </c>
      <c r="L11" s="20">
        <v>0.23048550835715029</v>
      </c>
      <c r="N11" s="20">
        <v>0.19874298859631351</v>
      </c>
      <c r="O11" s="20">
        <v>0.17551787879285571</v>
      </c>
      <c r="P11" s="20">
        <v>0.21151727077165969</v>
      </c>
      <c r="Q11" s="20">
        <v>0.27122709612438339</v>
      </c>
      <c r="R11" s="20">
        <v>0.22739957535486241</v>
      </c>
      <c r="S11" s="20">
        <v>0.30105944606692647</v>
      </c>
      <c r="T11" s="20">
        <v>0.2107077804464183</v>
      </c>
      <c r="U11" s="20">
        <v>0.20707072866886861</v>
      </c>
      <c r="V11" s="20">
        <v>0.2564891883211135</v>
      </c>
      <c r="W11" s="20">
        <v>0.26132055183587471</v>
      </c>
      <c r="X11" s="20">
        <v>0.24346411095609771</v>
      </c>
      <c r="Y11" s="20">
        <v>0.2990149855914318</v>
      </c>
      <c r="AA11" s="20">
        <v>0.228650593442597</v>
      </c>
      <c r="AB11" s="20">
        <v>0.23953775092884019</v>
      </c>
      <c r="AC11" s="20">
        <v>0.25958889094700599</v>
      </c>
      <c r="AD11" s="20">
        <v>0.2479449735992463</v>
      </c>
      <c r="AF11" s="20">
        <v>0.23838876588194141</v>
      </c>
      <c r="AG11" s="20">
        <v>0.26539310643549741</v>
      </c>
      <c r="AI11" s="20">
        <v>0.2342810259149255</v>
      </c>
      <c r="AJ11" s="20">
        <v>0.23633246978808081</v>
      </c>
      <c r="AK11" s="20">
        <v>0.24505019874977391</v>
      </c>
      <c r="AL11" s="20">
        <v>0.30776476976299549</v>
      </c>
      <c r="AM11" s="20">
        <v>0.23694619909192829</v>
      </c>
      <c r="AN11" s="20">
        <v>0.29519268853124497</v>
      </c>
      <c r="AO11" s="20">
        <v>0.27917111602939648</v>
      </c>
      <c r="AP11" s="20">
        <v>0.18473475449640339</v>
      </c>
      <c r="AQ11" s="20">
        <v>0.22800678603885419</v>
      </c>
      <c r="AS11" s="20">
        <v>0.24113486620239091</v>
      </c>
      <c r="AT11" s="20">
        <v>0.28530833148695561</v>
      </c>
    </row>
    <row r="12" spans="2:48" ht="32" customHeight="1" x14ac:dyDescent="0.35">
      <c r="B12" s="22" t="s">
        <v>342</v>
      </c>
      <c r="C12" s="20">
        <v>7.6157850366142726E-2</v>
      </c>
      <c r="D12" s="20">
        <v>0.1166123403472898</v>
      </c>
      <c r="E12" s="20">
        <v>0.14814517157639401</v>
      </c>
      <c r="F12" s="20">
        <v>9.128795033004837E-2</v>
      </c>
      <c r="G12" s="20">
        <v>6.2997724777955871E-2</v>
      </c>
      <c r="H12" s="20">
        <v>4.1477158963863753E-2</v>
      </c>
      <c r="I12" s="20">
        <v>1.248796912135796E-2</v>
      </c>
      <c r="K12" s="20">
        <v>7.0852375675569387E-2</v>
      </c>
      <c r="L12" s="20">
        <v>8.1647570872689451E-2</v>
      </c>
      <c r="N12" s="20">
        <v>7.0840122908497671E-2</v>
      </c>
      <c r="O12" s="20">
        <v>4.1146873589495168E-2</v>
      </c>
      <c r="P12" s="20">
        <v>6.1408343722727167E-2</v>
      </c>
      <c r="Q12" s="20">
        <v>9.8071045383703717E-2</v>
      </c>
      <c r="R12" s="20">
        <v>7.8565020313829559E-2</v>
      </c>
      <c r="S12" s="20">
        <v>5.030205532298633E-2</v>
      </c>
      <c r="T12" s="20">
        <v>8.1573682755692614E-2</v>
      </c>
      <c r="U12" s="20">
        <v>0.1178453409611623</v>
      </c>
      <c r="V12" s="20">
        <v>8.0355416695461757E-2</v>
      </c>
      <c r="W12" s="20">
        <v>7.0706464368492136E-2</v>
      </c>
      <c r="X12" s="20">
        <v>6.2724504833282221E-2</v>
      </c>
      <c r="Y12" s="20">
        <v>7.9077530108446703E-2</v>
      </c>
      <c r="AA12" s="20">
        <v>8.567931064320615E-2</v>
      </c>
      <c r="AB12" s="20">
        <v>4.0040303533741418E-2</v>
      </c>
      <c r="AC12" s="20">
        <v>9.371065306663387E-2</v>
      </c>
      <c r="AD12" s="20">
        <v>8.8501416907678335E-2</v>
      </c>
      <c r="AF12" s="20">
        <v>7.0686715601250033E-2</v>
      </c>
      <c r="AG12" s="20">
        <v>9.8964591309603125E-2</v>
      </c>
      <c r="AI12" s="20">
        <v>8.3047135427073801E-2</v>
      </c>
      <c r="AJ12" s="20">
        <v>8.0165082860919695E-2</v>
      </c>
      <c r="AK12" s="20">
        <v>6.5747337328871516E-2</v>
      </c>
      <c r="AL12" s="20">
        <v>7.9250793827110477E-2</v>
      </c>
      <c r="AM12" s="20">
        <v>8.3388390066574197E-2</v>
      </c>
      <c r="AN12" s="20">
        <v>4.8401845566211937E-2</v>
      </c>
      <c r="AO12" s="20">
        <v>6.9289105591308367E-2</v>
      </c>
      <c r="AP12" s="20">
        <v>3.8043404431239429E-2</v>
      </c>
      <c r="AQ12" s="20">
        <v>9.9174017834106509E-2</v>
      </c>
      <c r="AS12" s="20">
        <v>7.3879380506991957E-2</v>
      </c>
      <c r="AT12" s="20">
        <v>0.1192145402702037</v>
      </c>
    </row>
    <row r="13" spans="2:48" ht="19" customHeight="1" x14ac:dyDescent="0.35">
      <c r="B13" s="22" t="s">
        <v>343</v>
      </c>
      <c r="C13" s="20">
        <v>3.4341200084052871E-2</v>
      </c>
      <c r="D13" s="20">
        <v>6.3400573644113861E-2</v>
      </c>
      <c r="E13" s="20">
        <v>5.8264693055594272E-2</v>
      </c>
      <c r="F13" s="20">
        <v>2.9459664896145689E-2</v>
      </c>
      <c r="G13" s="20">
        <v>4.1584550823316559E-2</v>
      </c>
      <c r="H13" s="20">
        <v>1.3750830567354081E-2</v>
      </c>
      <c r="I13" s="20">
        <v>7.4897212126675957E-3</v>
      </c>
      <c r="K13" s="20">
        <v>3.6741961768832272E-2</v>
      </c>
      <c r="L13" s="20">
        <v>3.2136511489651541E-2</v>
      </c>
      <c r="N13" s="20">
        <v>3.9457348050712687E-2</v>
      </c>
      <c r="O13" s="20">
        <v>7.0023943294420479E-2</v>
      </c>
      <c r="P13" s="20">
        <v>7.7714673673314862E-3</v>
      </c>
      <c r="Q13" s="20">
        <v>7.8237027990913532E-2</v>
      </c>
      <c r="R13" s="20">
        <v>2.8040435732854242E-2</v>
      </c>
      <c r="S13" s="20">
        <v>1.5764345090290191E-2</v>
      </c>
      <c r="T13" s="20">
        <v>2.5688132787954239E-2</v>
      </c>
      <c r="U13" s="20">
        <v>3.879237610345921E-2</v>
      </c>
      <c r="V13" s="20">
        <v>7.2993467289997699E-2</v>
      </c>
      <c r="W13" s="20">
        <v>2.3797530921271091E-2</v>
      </c>
      <c r="X13" s="20">
        <v>6.8830376201171146E-3</v>
      </c>
      <c r="Y13" s="20">
        <v>1.8794441810417849E-2</v>
      </c>
      <c r="AA13" s="20">
        <v>3.8229012971911308E-2</v>
      </c>
      <c r="AB13" s="20">
        <v>1.50002125643031E-2</v>
      </c>
      <c r="AC13" s="20">
        <v>4.1376055655686438E-2</v>
      </c>
      <c r="AD13" s="20">
        <v>4.4298040053964947E-2</v>
      </c>
      <c r="AF13" s="20">
        <v>2.6828619363583821E-2</v>
      </c>
      <c r="AG13" s="20">
        <v>6.4223731843889548E-2</v>
      </c>
      <c r="AI13" s="20">
        <v>2.7463064087370519E-2</v>
      </c>
      <c r="AJ13" s="20">
        <v>3.6160644804590893E-2</v>
      </c>
      <c r="AK13" s="20">
        <v>5.7443581513543108E-3</v>
      </c>
      <c r="AL13" s="20">
        <v>6.1208097996942601E-2</v>
      </c>
      <c r="AM13" s="20">
        <v>3.3662568692090757E-2</v>
      </c>
      <c r="AN13" s="20">
        <v>0</v>
      </c>
      <c r="AO13" s="20">
        <v>3.375713712015331E-2</v>
      </c>
      <c r="AP13" s="20">
        <v>3.724826713943627E-2</v>
      </c>
      <c r="AQ13" s="20">
        <v>4.6283174071797599E-2</v>
      </c>
      <c r="AS13" s="20">
        <v>3.092667329164905E-2</v>
      </c>
      <c r="AT13" s="20">
        <v>9.8866179722991526E-2</v>
      </c>
    </row>
    <row r="14" spans="2:48" ht="19" customHeight="1" x14ac:dyDescent="0.35">
      <c r="B14" s="22" t="s">
        <v>197</v>
      </c>
      <c r="C14" s="20">
        <v>3.8388008540141308E-2</v>
      </c>
      <c r="D14" s="20">
        <v>4.980896120299183E-2</v>
      </c>
      <c r="E14" s="20">
        <v>1.288714288608727E-2</v>
      </c>
      <c r="F14" s="20">
        <v>5.2044432611132757E-2</v>
      </c>
      <c r="G14" s="20">
        <v>5.2977855409325862E-2</v>
      </c>
      <c r="H14" s="20">
        <v>2.5557394689193099E-2</v>
      </c>
      <c r="I14" s="20">
        <v>3.7116427909492669E-2</v>
      </c>
      <c r="K14" s="20">
        <v>2.784736572101448E-2</v>
      </c>
      <c r="L14" s="20">
        <v>4.8836080358023039E-2</v>
      </c>
      <c r="N14" s="20">
        <v>4.1646137998778289E-2</v>
      </c>
      <c r="O14" s="20">
        <v>1.6258909152297881E-2</v>
      </c>
      <c r="P14" s="20">
        <v>3.7298390318406642E-2</v>
      </c>
      <c r="Q14" s="20">
        <v>2.2366937391992869E-2</v>
      </c>
      <c r="R14" s="20">
        <v>3.1042669788361638E-2</v>
      </c>
      <c r="S14" s="20">
        <v>6.9114077673837829E-2</v>
      </c>
      <c r="T14" s="20">
        <v>5.3683663925132269E-2</v>
      </c>
      <c r="U14" s="20">
        <v>3.9874683459618053E-2</v>
      </c>
      <c r="V14" s="20">
        <v>4.4856761583475159E-2</v>
      </c>
      <c r="W14" s="20">
        <v>2.7685948854188871E-2</v>
      </c>
      <c r="X14" s="20">
        <v>4.2590882101060441E-2</v>
      </c>
      <c r="Y14" s="20">
        <v>2.0029471744617829E-2</v>
      </c>
      <c r="AA14" s="20">
        <v>1.7797734493739711E-2</v>
      </c>
      <c r="AB14" s="20">
        <v>4.7907670294701533E-2</v>
      </c>
      <c r="AC14" s="20">
        <v>4.6400655034339287E-2</v>
      </c>
      <c r="AD14" s="20">
        <v>4.3893968356543439E-2</v>
      </c>
      <c r="AF14" s="20">
        <v>3.9904517929789968E-2</v>
      </c>
      <c r="AG14" s="20">
        <v>3.0572180171675109E-2</v>
      </c>
      <c r="AI14" s="20">
        <v>1.9990343814684789E-2</v>
      </c>
      <c r="AJ14" s="20">
        <v>2.7863676812114869E-2</v>
      </c>
      <c r="AK14" s="20">
        <v>1.449924652393126E-2</v>
      </c>
      <c r="AL14" s="20">
        <v>4.6044262822928637E-2</v>
      </c>
      <c r="AM14" s="20">
        <v>2.1801982127720311E-2</v>
      </c>
      <c r="AN14" s="20">
        <v>5.1578257572425401E-2</v>
      </c>
      <c r="AO14" s="20">
        <v>5.9652835565373277E-2</v>
      </c>
      <c r="AP14" s="20">
        <v>0.1431962320367651</v>
      </c>
      <c r="AQ14" s="20">
        <v>1.4465967208892471E-2</v>
      </c>
      <c r="AS14" s="20">
        <v>2.9876418888236049E-2</v>
      </c>
      <c r="AT14" s="20">
        <v>0.1992331804702599</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339</v>
      </c>
      <c r="C9" s="20">
        <v>0.23788492964036001</v>
      </c>
      <c r="D9" s="20">
        <v>0.13707035954451899</v>
      </c>
      <c r="E9" s="20">
        <v>0.18972969502479919</v>
      </c>
      <c r="F9" s="20">
        <v>0.17476179714360371</v>
      </c>
      <c r="G9" s="20">
        <v>0.239738288366032</v>
      </c>
      <c r="H9" s="20">
        <v>0.28971005159004509</v>
      </c>
      <c r="I9" s="20">
        <v>0.35915355269087168</v>
      </c>
      <c r="K9" s="20">
        <v>0.21180700769444799</v>
      </c>
      <c r="L9" s="20">
        <v>0.26327770661122618</v>
      </c>
      <c r="N9" s="20">
        <v>0.2421287583841451</v>
      </c>
      <c r="O9" s="20">
        <v>0.20373683142142671</v>
      </c>
      <c r="P9" s="20">
        <v>0.25446466460732847</v>
      </c>
      <c r="Q9" s="20">
        <v>0.21728219178474029</v>
      </c>
      <c r="R9" s="20">
        <v>0.25462912626109391</v>
      </c>
      <c r="S9" s="20">
        <v>0.2859085840816179</v>
      </c>
      <c r="T9" s="20">
        <v>0.24388546039503831</v>
      </c>
      <c r="U9" s="20">
        <v>0.23267683441952161</v>
      </c>
      <c r="V9" s="20">
        <v>0.19864583450928011</v>
      </c>
      <c r="W9" s="20">
        <v>0.25966777268584001</v>
      </c>
      <c r="X9" s="20">
        <v>0.21434608760493151</v>
      </c>
      <c r="Y9" s="20">
        <v>0.23242772318736329</v>
      </c>
      <c r="AA9" s="20">
        <v>0.25887017776448851</v>
      </c>
      <c r="AB9" s="20">
        <v>0.24520372006539809</v>
      </c>
      <c r="AC9" s="20">
        <v>0.19404300049663439</v>
      </c>
      <c r="AD9" s="20">
        <v>0.247804936839221</v>
      </c>
      <c r="AF9" s="20">
        <v>0.2491237673887273</v>
      </c>
      <c r="AG9" s="20">
        <v>0.1942886699922263</v>
      </c>
      <c r="AI9" s="20">
        <v>0.2305029312619401</v>
      </c>
      <c r="AJ9" s="20">
        <v>0.22546302463520901</v>
      </c>
      <c r="AK9" s="20">
        <v>0.23339288112894849</v>
      </c>
      <c r="AL9" s="20">
        <v>0.19652425014717509</v>
      </c>
      <c r="AM9" s="20">
        <v>0.27129825682942982</v>
      </c>
      <c r="AN9" s="20">
        <v>0.1409098240983</v>
      </c>
      <c r="AO9" s="20">
        <v>0.3038788947977078</v>
      </c>
      <c r="AP9" s="20">
        <v>0.23534117588955639</v>
      </c>
      <c r="AQ9" s="20">
        <v>0.21662519805470551</v>
      </c>
      <c r="AS9" s="20">
        <v>0.24462910271969701</v>
      </c>
      <c r="AT9" s="20">
        <v>0.11043897385117039</v>
      </c>
    </row>
    <row r="10" spans="2:48" ht="19" customHeight="1" x14ac:dyDescent="0.35">
      <c r="B10" s="22" t="s">
        <v>340</v>
      </c>
      <c r="C10" s="20">
        <v>0.38630498256659618</v>
      </c>
      <c r="D10" s="20">
        <v>0.35176485101823629</v>
      </c>
      <c r="E10" s="20">
        <v>0.34756813078081372</v>
      </c>
      <c r="F10" s="20">
        <v>0.38044965053120272</v>
      </c>
      <c r="G10" s="20">
        <v>0.3934609853147189</v>
      </c>
      <c r="H10" s="20">
        <v>0.40703314786885469</v>
      </c>
      <c r="I10" s="20">
        <v>0.42577747589206649</v>
      </c>
      <c r="K10" s="20">
        <v>0.39488488616239797</v>
      </c>
      <c r="L10" s="20">
        <v>0.37758649502982478</v>
      </c>
      <c r="N10" s="20">
        <v>0.42746922739022208</v>
      </c>
      <c r="O10" s="20">
        <v>0.44915147872295191</v>
      </c>
      <c r="P10" s="20">
        <v>0.46849075011127939</v>
      </c>
      <c r="Q10" s="20">
        <v>0.48218443134387978</v>
      </c>
      <c r="R10" s="20">
        <v>0.37407304035465327</v>
      </c>
      <c r="S10" s="20">
        <v>0.27911241865039438</v>
      </c>
      <c r="T10" s="20">
        <v>0.38024010880231912</v>
      </c>
      <c r="U10" s="20">
        <v>0.33663252296994473</v>
      </c>
      <c r="V10" s="20">
        <v>0.37316250662510547</v>
      </c>
      <c r="W10" s="20">
        <v>0.38604195087469151</v>
      </c>
      <c r="X10" s="20">
        <v>0.40155635307003967</v>
      </c>
      <c r="Y10" s="20">
        <v>0.40841927398681771</v>
      </c>
      <c r="AA10" s="20">
        <v>0.37545499084231659</v>
      </c>
      <c r="AB10" s="20">
        <v>0.41500946101622149</v>
      </c>
      <c r="AC10" s="20">
        <v>0.4067757980298925</v>
      </c>
      <c r="AD10" s="20">
        <v>0.34844566180218861</v>
      </c>
      <c r="AF10" s="20">
        <v>0.39362977491043011</v>
      </c>
      <c r="AG10" s="20">
        <v>0.35736390542483099</v>
      </c>
      <c r="AI10" s="20">
        <v>0.42874766241551437</v>
      </c>
      <c r="AJ10" s="20">
        <v>0.39570722273607911</v>
      </c>
      <c r="AK10" s="20">
        <v>0.41376550710789828</v>
      </c>
      <c r="AL10" s="20">
        <v>0.3881619946663038</v>
      </c>
      <c r="AM10" s="20">
        <v>0.35658815769711039</v>
      </c>
      <c r="AN10" s="20">
        <v>0.52851915569982688</v>
      </c>
      <c r="AO10" s="20">
        <v>0.33914189586454879</v>
      </c>
      <c r="AP10" s="20">
        <v>0.3412419140134248</v>
      </c>
      <c r="AQ10" s="20">
        <v>0.3855909466313121</v>
      </c>
      <c r="AS10" s="20">
        <v>0.39345798244720909</v>
      </c>
      <c r="AT10" s="20">
        <v>0.25113334687152128</v>
      </c>
    </row>
    <row r="11" spans="2:48" ht="19" customHeight="1" x14ac:dyDescent="0.35">
      <c r="B11" s="22" t="s">
        <v>341</v>
      </c>
      <c r="C11" s="20">
        <v>0.24653764825112501</v>
      </c>
      <c r="D11" s="20">
        <v>0.34240506835900469</v>
      </c>
      <c r="E11" s="20">
        <v>0.29852635307998598</v>
      </c>
      <c r="F11" s="20">
        <v>0.27023886914637218</v>
      </c>
      <c r="G11" s="20">
        <v>0.22281439132074071</v>
      </c>
      <c r="H11" s="20">
        <v>0.23112646410330881</v>
      </c>
      <c r="I11" s="20">
        <v>0.15080081526548161</v>
      </c>
      <c r="K11" s="20">
        <v>0.27427586878966792</v>
      </c>
      <c r="L11" s="20">
        <v>0.2193395157676217</v>
      </c>
      <c r="N11" s="20">
        <v>0.23925268735782881</v>
      </c>
      <c r="O11" s="20">
        <v>0.21899305989164711</v>
      </c>
      <c r="P11" s="20">
        <v>0.1943131935043072</v>
      </c>
      <c r="Q11" s="20">
        <v>0.25706087411997181</v>
      </c>
      <c r="R11" s="20">
        <v>0.24237012717411979</v>
      </c>
      <c r="S11" s="20">
        <v>0.29892148404471353</v>
      </c>
      <c r="T11" s="20">
        <v>0.2512723429058612</v>
      </c>
      <c r="U11" s="20">
        <v>0.24282876326936301</v>
      </c>
      <c r="V11" s="20">
        <v>0.26291632350010891</v>
      </c>
      <c r="W11" s="20">
        <v>0.23390790671674089</v>
      </c>
      <c r="X11" s="20">
        <v>0.26777101672603881</v>
      </c>
      <c r="Y11" s="20">
        <v>0.2196374692012493</v>
      </c>
      <c r="AA11" s="20">
        <v>0.24013713987429519</v>
      </c>
      <c r="AB11" s="20">
        <v>0.24445010723768909</v>
      </c>
      <c r="AC11" s="20">
        <v>0.2485741265873895</v>
      </c>
      <c r="AD11" s="20">
        <v>0.25390344112414798</v>
      </c>
      <c r="AF11" s="20">
        <v>0.24414585902508479</v>
      </c>
      <c r="AG11" s="20">
        <v>0.25632771121316861</v>
      </c>
      <c r="AI11" s="20">
        <v>0.22503227695543751</v>
      </c>
      <c r="AJ11" s="20">
        <v>0.25890142513849912</v>
      </c>
      <c r="AK11" s="20">
        <v>0.25613599352687461</v>
      </c>
      <c r="AL11" s="20">
        <v>0.26131448538482421</v>
      </c>
      <c r="AM11" s="20">
        <v>0.25354166702395531</v>
      </c>
      <c r="AN11" s="20">
        <v>0.29872484080848388</v>
      </c>
      <c r="AO11" s="20">
        <v>0.24742796206906789</v>
      </c>
      <c r="AP11" s="20">
        <v>0.19739700923514181</v>
      </c>
      <c r="AQ11" s="20">
        <v>0.235452407397861</v>
      </c>
      <c r="AS11" s="20">
        <v>0.24482010820421379</v>
      </c>
      <c r="AT11" s="20">
        <v>0.27899433794603429</v>
      </c>
    </row>
    <row r="12" spans="2:48" ht="32" customHeight="1" x14ac:dyDescent="0.35">
      <c r="B12" s="22" t="s">
        <v>342</v>
      </c>
      <c r="C12" s="20">
        <v>6.4989808049065234E-2</v>
      </c>
      <c r="D12" s="20">
        <v>9.9828846816508277E-2</v>
      </c>
      <c r="E12" s="20">
        <v>0.1069228660188168</v>
      </c>
      <c r="F12" s="20">
        <v>8.5012750223380701E-2</v>
      </c>
      <c r="G12" s="20">
        <v>6.5747332692825788E-2</v>
      </c>
      <c r="H12" s="20">
        <v>2.952644378635717E-2</v>
      </c>
      <c r="I12" s="20">
        <v>1.4684024184977581E-2</v>
      </c>
      <c r="K12" s="20">
        <v>6.8610120075193681E-2</v>
      </c>
      <c r="L12" s="20">
        <v>6.1718798810244828E-2</v>
      </c>
      <c r="N12" s="20">
        <v>5.5357421194520952E-2</v>
      </c>
      <c r="O12" s="20">
        <v>5.4322995873848458E-2</v>
      </c>
      <c r="P12" s="20">
        <v>3.6405955808291778E-2</v>
      </c>
      <c r="Q12" s="20">
        <v>1.112487626215547E-2</v>
      </c>
      <c r="R12" s="20">
        <v>7.8532263467130436E-2</v>
      </c>
      <c r="S12" s="20">
        <v>5.6291262610126402E-2</v>
      </c>
      <c r="T12" s="20">
        <v>6.6033733288283283E-2</v>
      </c>
      <c r="U12" s="20">
        <v>9.6832397925924948E-2</v>
      </c>
      <c r="V12" s="20">
        <v>6.447104606734809E-2</v>
      </c>
      <c r="W12" s="20">
        <v>7.4018235546294456E-2</v>
      </c>
      <c r="X12" s="20">
        <v>4.711249651503898E-2</v>
      </c>
      <c r="Y12" s="20">
        <v>8.0087762709577445E-2</v>
      </c>
      <c r="AA12" s="20">
        <v>7.571823428413342E-2</v>
      </c>
      <c r="AB12" s="20">
        <v>4.3297635225330922E-2</v>
      </c>
      <c r="AC12" s="20">
        <v>7.4749303156995045E-2</v>
      </c>
      <c r="AD12" s="20">
        <v>6.699372561488022E-2</v>
      </c>
      <c r="AF12" s="20">
        <v>5.6326157897937747E-2</v>
      </c>
      <c r="AG12" s="20">
        <v>9.996928274603642E-2</v>
      </c>
      <c r="AI12" s="20">
        <v>6.2451267541166859E-2</v>
      </c>
      <c r="AJ12" s="20">
        <v>7.6750021241658362E-2</v>
      </c>
      <c r="AK12" s="20">
        <v>4.0076840483293429E-2</v>
      </c>
      <c r="AL12" s="20">
        <v>7.0134696200132449E-2</v>
      </c>
      <c r="AM12" s="20">
        <v>7.4533722366689717E-2</v>
      </c>
      <c r="AN12" s="20">
        <v>1.6901392622592552E-2</v>
      </c>
      <c r="AO12" s="20">
        <v>3.7725811209675157E-2</v>
      </c>
      <c r="AP12" s="20">
        <v>4.2741608717323049E-2</v>
      </c>
      <c r="AQ12" s="20">
        <v>9.6106904626481846E-2</v>
      </c>
      <c r="AS12" s="20">
        <v>6.3731420327100316E-2</v>
      </c>
      <c r="AT12" s="20">
        <v>8.8769806588925762E-2</v>
      </c>
    </row>
    <row r="13" spans="2:48" ht="19" customHeight="1" x14ac:dyDescent="0.35">
      <c r="B13" s="22" t="s">
        <v>343</v>
      </c>
      <c r="C13" s="20">
        <v>2.5674419838247111E-2</v>
      </c>
      <c r="D13" s="20">
        <v>3.2893382414779383E-2</v>
      </c>
      <c r="E13" s="20">
        <v>4.1980423780735243E-2</v>
      </c>
      <c r="F13" s="20">
        <v>3.7113073332952919E-2</v>
      </c>
      <c r="G13" s="20">
        <v>1.8073032088153088E-2</v>
      </c>
      <c r="H13" s="20">
        <v>2.094552498014611E-2</v>
      </c>
      <c r="I13" s="20">
        <v>7.6860291234968313E-3</v>
      </c>
      <c r="K13" s="20">
        <v>2.6571339914915199E-2</v>
      </c>
      <c r="L13" s="20">
        <v>2.4902920998181199E-2</v>
      </c>
      <c r="N13" s="20">
        <v>1.0498219137402769E-2</v>
      </c>
      <c r="O13" s="20">
        <v>5.753672493782816E-2</v>
      </c>
      <c r="P13" s="20">
        <v>0</v>
      </c>
      <c r="Q13" s="20">
        <v>1.0475865466252159E-2</v>
      </c>
      <c r="R13" s="20">
        <v>2.7513315404123991E-2</v>
      </c>
      <c r="S13" s="20">
        <v>1.1384220655388719E-2</v>
      </c>
      <c r="T13" s="20">
        <v>1.8332761490078661E-2</v>
      </c>
      <c r="U13" s="20">
        <v>5.0302099795863253E-2</v>
      </c>
      <c r="V13" s="20">
        <v>4.2366984620993593E-2</v>
      </c>
      <c r="W13" s="20">
        <v>1.8321437609874858E-2</v>
      </c>
      <c r="X13" s="20">
        <v>2.457440551227361E-2</v>
      </c>
      <c r="Y13" s="20">
        <v>2.8574508706896231E-2</v>
      </c>
      <c r="AA13" s="20">
        <v>2.3655846082988759E-2</v>
      </c>
      <c r="AB13" s="20">
        <v>1.505214881897292E-2</v>
      </c>
      <c r="AC13" s="20">
        <v>3.8012177526260023E-2</v>
      </c>
      <c r="AD13" s="20">
        <v>2.8205631991140671E-2</v>
      </c>
      <c r="AF13" s="20">
        <v>1.796821172655565E-2</v>
      </c>
      <c r="AG13" s="20">
        <v>5.6132097002189463E-2</v>
      </c>
      <c r="AI13" s="20">
        <v>2.3883417450568489E-2</v>
      </c>
      <c r="AJ13" s="20">
        <v>2.4940784241529242E-2</v>
      </c>
      <c r="AK13" s="20">
        <v>3.4015472094747701E-2</v>
      </c>
      <c r="AL13" s="20">
        <v>5.1375104640879958E-2</v>
      </c>
      <c r="AM13" s="20">
        <v>2.4817442593964161E-2</v>
      </c>
      <c r="AN13" s="20">
        <v>0</v>
      </c>
      <c r="AO13" s="20">
        <v>5.7274811526701972E-3</v>
      </c>
      <c r="AP13" s="20">
        <v>2.281230454542707E-2</v>
      </c>
      <c r="AQ13" s="20">
        <v>2.8454961956955169E-2</v>
      </c>
      <c r="AS13" s="20">
        <v>2.4002251436127789E-2</v>
      </c>
      <c r="AT13" s="20">
        <v>5.7273712700631307E-2</v>
      </c>
    </row>
    <row r="14" spans="2:48" ht="19" customHeight="1" x14ac:dyDescent="0.35">
      <c r="B14" s="22" t="s">
        <v>197</v>
      </c>
      <c r="C14" s="20">
        <v>3.8608211654606497E-2</v>
      </c>
      <c r="D14" s="20">
        <v>3.6037491846952263E-2</v>
      </c>
      <c r="E14" s="20">
        <v>1.5272531314848979E-2</v>
      </c>
      <c r="F14" s="20">
        <v>5.2423859622487697E-2</v>
      </c>
      <c r="G14" s="20">
        <v>6.0165970217529577E-2</v>
      </c>
      <c r="H14" s="20">
        <v>2.1658367671288151E-2</v>
      </c>
      <c r="I14" s="20">
        <v>4.1898102843105849E-2</v>
      </c>
      <c r="K14" s="20">
        <v>2.3850777363377249E-2</v>
      </c>
      <c r="L14" s="20">
        <v>5.317456278290119E-2</v>
      </c>
      <c r="N14" s="20">
        <v>2.529368653588027E-2</v>
      </c>
      <c r="O14" s="20">
        <v>1.6258909152297881E-2</v>
      </c>
      <c r="P14" s="20">
        <v>4.6325435968792732E-2</v>
      </c>
      <c r="Q14" s="20">
        <v>2.187176102300031E-2</v>
      </c>
      <c r="R14" s="20">
        <v>2.2882127338878639E-2</v>
      </c>
      <c r="S14" s="20">
        <v>6.8382029957759147E-2</v>
      </c>
      <c r="T14" s="20">
        <v>4.0235593118419649E-2</v>
      </c>
      <c r="U14" s="20">
        <v>4.0727381619382677E-2</v>
      </c>
      <c r="V14" s="20">
        <v>5.8437304677163619E-2</v>
      </c>
      <c r="W14" s="20">
        <v>2.8042696566558219E-2</v>
      </c>
      <c r="X14" s="20">
        <v>4.4639640571677491E-2</v>
      </c>
      <c r="Y14" s="20">
        <v>3.0853262208095741E-2</v>
      </c>
      <c r="AA14" s="20">
        <v>2.6163611151777531E-2</v>
      </c>
      <c r="AB14" s="20">
        <v>3.69869276363873E-2</v>
      </c>
      <c r="AC14" s="20">
        <v>3.7845594202828597E-2</v>
      </c>
      <c r="AD14" s="20">
        <v>5.464660262842147E-2</v>
      </c>
      <c r="AF14" s="20">
        <v>3.8806229051264393E-2</v>
      </c>
      <c r="AG14" s="20">
        <v>3.5918333621548247E-2</v>
      </c>
      <c r="AI14" s="20">
        <v>2.9382444375372671E-2</v>
      </c>
      <c r="AJ14" s="20">
        <v>1.8237522007025161E-2</v>
      </c>
      <c r="AK14" s="20">
        <v>2.261330565823752E-2</v>
      </c>
      <c r="AL14" s="20">
        <v>3.2489468960684609E-2</v>
      </c>
      <c r="AM14" s="20">
        <v>1.9220753488850661E-2</v>
      </c>
      <c r="AN14" s="20">
        <v>1.4944786770796661E-2</v>
      </c>
      <c r="AO14" s="20">
        <v>6.6097954906330234E-2</v>
      </c>
      <c r="AP14" s="20">
        <v>0.16046598759912681</v>
      </c>
      <c r="AQ14" s="20">
        <v>3.7769581332684363E-2</v>
      </c>
      <c r="AS14" s="20">
        <v>2.9359134865651941E-2</v>
      </c>
      <c r="AT14" s="20">
        <v>0.21338982204171669</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339</v>
      </c>
      <c r="C9" s="20">
        <v>0.21581736143111041</v>
      </c>
      <c r="D9" s="20">
        <v>0.14745897908713579</v>
      </c>
      <c r="E9" s="20">
        <v>0.1955915061916918</v>
      </c>
      <c r="F9" s="20">
        <v>0.1863004893213159</v>
      </c>
      <c r="G9" s="20">
        <v>0.2021990055652737</v>
      </c>
      <c r="H9" s="20">
        <v>0.25478798716518858</v>
      </c>
      <c r="I9" s="20">
        <v>0.28666698832266629</v>
      </c>
      <c r="K9" s="20">
        <v>0.1808435385356981</v>
      </c>
      <c r="L9" s="20">
        <v>0.2508432597820624</v>
      </c>
      <c r="N9" s="20">
        <v>0.19785783657054129</v>
      </c>
      <c r="O9" s="20">
        <v>0.22615228724743289</v>
      </c>
      <c r="P9" s="20">
        <v>0.23999024197866309</v>
      </c>
      <c r="Q9" s="20">
        <v>0.1546936477938553</v>
      </c>
      <c r="R9" s="20">
        <v>0.27404762403954119</v>
      </c>
      <c r="S9" s="20">
        <v>0.24625983342964691</v>
      </c>
      <c r="T9" s="20">
        <v>0.2072800966194247</v>
      </c>
      <c r="U9" s="20">
        <v>0.1644077565071054</v>
      </c>
      <c r="V9" s="20">
        <v>0.1506763914490368</v>
      </c>
      <c r="W9" s="20">
        <v>0.25610046195212333</v>
      </c>
      <c r="X9" s="20">
        <v>0.22267958445630881</v>
      </c>
      <c r="Y9" s="20">
        <v>0.24053459224495191</v>
      </c>
      <c r="AA9" s="20">
        <v>0.2241210885857059</v>
      </c>
      <c r="AB9" s="20">
        <v>0.23242656605340081</v>
      </c>
      <c r="AC9" s="20">
        <v>0.16426671375486029</v>
      </c>
      <c r="AD9" s="20">
        <v>0.23394168630122639</v>
      </c>
      <c r="AF9" s="20">
        <v>0.22252775480051451</v>
      </c>
      <c r="AG9" s="20">
        <v>0.19172203032530091</v>
      </c>
      <c r="AI9" s="20">
        <v>0.22159784922340689</v>
      </c>
      <c r="AJ9" s="20">
        <v>0.20559721801999431</v>
      </c>
      <c r="AK9" s="20">
        <v>0.16271524744295041</v>
      </c>
      <c r="AL9" s="20">
        <v>0.18540700485900799</v>
      </c>
      <c r="AM9" s="20">
        <v>0.23574426863685971</v>
      </c>
      <c r="AN9" s="20">
        <v>0.17389349870147749</v>
      </c>
      <c r="AO9" s="20">
        <v>0.29475624860362842</v>
      </c>
      <c r="AP9" s="20">
        <v>0.2237669206713547</v>
      </c>
      <c r="AQ9" s="20">
        <v>0.18304309296548441</v>
      </c>
      <c r="AS9" s="20">
        <v>0.2204196781112315</v>
      </c>
      <c r="AT9" s="20">
        <v>0.12884648431355369</v>
      </c>
    </row>
    <row r="10" spans="2:48" ht="19" customHeight="1" x14ac:dyDescent="0.35">
      <c r="B10" s="22" t="s">
        <v>340</v>
      </c>
      <c r="C10" s="20">
        <v>0.37016457624103061</v>
      </c>
      <c r="D10" s="20">
        <v>0.34665219270621728</v>
      </c>
      <c r="E10" s="20">
        <v>0.33511285620754228</v>
      </c>
      <c r="F10" s="20">
        <v>0.34212384965817061</v>
      </c>
      <c r="G10" s="20">
        <v>0.35404105255385759</v>
      </c>
      <c r="H10" s="20">
        <v>0.39446982902440902</v>
      </c>
      <c r="I10" s="20">
        <v>0.43378621462223149</v>
      </c>
      <c r="K10" s="20">
        <v>0.36975297825033931</v>
      </c>
      <c r="L10" s="20">
        <v>0.368008379642422</v>
      </c>
      <c r="N10" s="20">
        <v>0.41297458015188532</v>
      </c>
      <c r="O10" s="20">
        <v>0.35072796893780489</v>
      </c>
      <c r="P10" s="20">
        <v>0.40064549793055021</v>
      </c>
      <c r="Q10" s="20">
        <v>0.50841388333260551</v>
      </c>
      <c r="R10" s="20">
        <v>0.40988385387028808</v>
      </c>
      <c r="S10" s="20">
        <v>0.31879448738260457</v>
      </c>
      <c r="T10" s="20">
        <v>0.39586063707437458</v>
      </c>
      <c r="U10" s="20">
        <v>0.32248009482950102</v>
      </c>
      <c r="V10" s="20">
        <v>0.33426703303134098</v>
      </c>
      <c r="W10" s="20">
        <v>0.39342692790433148</v>
      </c>
      <c r="X10" s="20">
        <v>0.37942938938433363</v>
      </c>
      <c r="Y10" s="20">
        <v>0.29426883725651048</v>
      </c>
      <c r="AA10" s="20">
        <v>0.37865873509995651</v>
      </c>
      <c r="AB10" s="20">
        <v>0.37745581236969589</v>
      </c>
      <c r="AC10" s="20">
        <v>0.38651958143320458</v>
      </c>
      <c r="AD10" s="20">
        <v>0.33812866150513388</v>
      </c>
      <c r="AF10" s="20">
        <v>0.38058207681439082</v>
      </c>
      <c r="AG10" s="20">
        <v>0.33316361446830772</v>
      </c>
      <c r="AI10" s="20">
        <v>0.38797879164991</v>
      </c>
      <c r="AJ10" s="20">
        <v>0.39470007202573659</v>
      </c>
      <c r="AK10" s="20">
        <v>0.43569785137651218</v>
      </c>
      <c r="AL10" s="20">
        <v>0.36431979315209317</v>
      </c>
      <c r="AM10" s="20">
        <v>0.35627006020695873</v>
      </c>
      <c r="AN10" s="20">
        <v>0.44206216354168509</v>
      </c>
      <c r="AO10" s="20">
        <v>0.295724684294981</v>
      </c>
      <c r="AP10" s="20">
        <v>0.31672392215031991</v>
      </c>
      <c r="AQ10" s="20">
        <v>0.36174206719911162</v>
      </c>
      <c r="AS10" s="20">
        <v>0.38246783179676391</v>
      </c>
      <c r="AT10" s="20">
        <v>0.13766755322969071</v>
      </c>
    </row>
    <row r="11" spans="2:48" ht="19" customHeight="1" x14ac:dyDescent="0.35">
      <c r="B11" s="22" t="s">
        <v>341</v>
      </c>
      <c r="C11" s="20">
        <v>0.26832285015005031</v>
      </c>
      <c r="D11" s="20">
        <v>0.29052623524557541</v>
      </c>
      <c r="E11" s="20">
        <v>0.29250890081843312</v>
      </c>
      <c r="F11" s="20">
        <v>0.28769593150200001</v>
      </c>
      <c r="G11" s="20">
        <v>0.28700125586514552</v>
      </c>
      <c r="H11" s="20">
        <v>0.2513268911612842</v>
      </c>
      <c r="I11" s="20">
        <v>0.21444933604979019</v>
      </c>
      <c r="K11" s="20">
        <v>0.30540148317088672</v>
      </c>
      <c r="L11" s="20">
        <v>0.2332081074196469</v>
      </c>
      <c r="N11" s="20">
        <v>0.27476150729010379</v>
      </c>
      <c r="O11" s="20">
        <v>0.25105000341485029</v>
      </c>
      <c r="P11" s="20">
        <v>0.26534318670590729</v>
      </c>
      <c r="Q11" s="20">
        <v>0.23654066638710911</v>
      </c>
      <c r="R11" s="20">
        <v>0.17307582408409869</v>
      </c>
      <c r="S11" s="20">
        <v>0.2723884112802461</v>
      </c>
      <c r="T11" s="20">
        <v>0.26526478425007449</v>
      </c>
      <c r="U11" s="20">
        <v>0.32076130442977818</v>
      </c>
      <c r="V11" s="20">
        <v>0.3320016592886797</v>
      </c>
      <c r="W11" s="20">
        <v>0.24426284927632741</v>
      </c>
      <c r="X11" s="20">
        <v>0.25806360708668707</v>
      </c>
      <c r="Y11" s="20">
        <v>0.29120260520394348</v>
      </c>
      <c r="AA11" s="20">
        <v>0.25613752700963371</v>
      </c>
      <c r="AB11" s="20">
        <v>0.29584521650077389</v>
      </c>
      <c r="AC11" s="20">
        <v>0.27260956021244592</v>
      </c>
      <c r="AD11" s="20">
        <v>0.25082277429791322</v>
      </c>
      <c r="AF11" s="20">
        <v>0.26254029904875481</v>
      </c>
      <c r="AG11" s="20">
        <v>0.28508422963242819</v>
      </c>
      <c r="AI11" s="20">
        <v>0.27661229182989289</v>
      </c>
      <c r="AJ11" s="20">
        <v>0.24778015891804581</v>
      </c>
      <c r="AK11" s="20">
        <v>0.2473025134010236</v>
      </c>
      <c r="AL11" s="20">
        <v>0.30246438078022492</v>
      </c>
      <c r="AM11" s="20">
        <v>0.28069560858687032</v>
      </c>
      <c r="AN11" s="20">
        <v>0.30106036960964438</v>
      </c>
      <c r="AO11" s="20">
        <v>0.27119217157541509</v>
      </c>
      <c r="AP11" s="20">
        <v>0.2208488693782161</v>
      </c>
      <c r="AQ11" s="20">
        <v>0.30062402705614089</v>
      </c>
      <c r="AS11" s="20">
        <v>0.26526035947854332</v>
      </c>
      <c r="AT11" s="20">
        <v>0.32619533446121118</v>
      </c>
    </row>
    <row r="12" spans="2:48" ht="32" customHeight="1" x14ac:dyDescent="0.35">
      <c r="B12" s="22" t="s">
        <v>342</v>
      </c>
      <c r="C12" s="20">
        <v>7.8594116782199352E-2</v>
      </c>
      <c r="D12" s="20">
        <v>0.12588089120482979</v>
      </c>
      <c r="E12" s="20">
        <v>9.7872357000882523E-2</v>
      </c>
      <c r="F12" s="20">
        <v>0.1153688860725357</v>
      </c>
      <c r="G12" s="20">
        <v>8.3059252710495413E-2</v>
      </c>
      <c r="H12" s="20">
        <v>4.9533313501265407E-2</v>
      </c>
      <c r="I12" s="20">
        <v>1.7434636633037671E-2</v>
      </c>
      <c r="K12" s="20">
        <v>8.5164407639608947E-2</v>
      </c>
      <c r="L12" s="20">
        <v>7.2497925653195738E-2</v>
      </c>
      <c r="N12" s="20">
        <v>6.7153250039103052E-2</v>
      </c>
      <c r="O12" s="20">
        <v>9.9639217818613221E-2</v>
      </c>
      <c r="P12" s="20">
        <v>5.8801559647202718E-2</v>
      </c>
      <c r="Q12" s="20">
        <v>6.6859988832281822E-2</v>
      </c>
      <c r="R12" s="20">
        <v>8.3583785354095441E-2</v>
      </c>
      <c r="S12" s="20">
        <v>7.1231906548929413E-2</v>
      </c>
      <c r="T12" s="20">
        <v>8.428807186405618E-2</v>
      </c>
      <c r="U12" s="20">
        <v>0.1129446927677276</v>
      </c>
      <c r="V12" s="20">
        <v>7.6523020050523471E-2</v>
      </c>
      <c r="W12" s="20">
        <v>5.4494608829307713E-2</v>
      </c>
      <c r="X12" s="20">
        <v>6.5169973283709826E-2</v>
      </c>
      <c r="Y12" s="20">
        <v>0.1109995130942695</v>
      </c>
      <c r="AA12" s="20">
        <v>8.5580199246290525E-2</v>
      </c>
      <c r="AB12" s="20">
        <v>5.1927162359091873E-2</v>
      </c>
      <c r="AC12" s="20">
        <v>8.2254280997322626E-2</v>
      </c>
      <c r="AD12" s="20">
        <v>9.5295123900896617E-2</v>
      </c>
      <c r="AF12" s="20">
        <v>7.1768320318632811E-2</v>
      </c>
      <c r="AG12" s="20">
        <v>0.1067125527466934</v>
      </c>
      <c r="AI12" s="20">
        <v>6.0200923595256042E-2</v>
      </c>
      <c r="AJ12" s="20">
        <v>9.4834513493686406E-2</v>
      </c>
      <c r="AK12" s="20">
        <v>8.9351388408429447E-2</v>
      </c>
      <c r="AL12" s="20">
        <v>7.7889883446684849E-2</v>
      </c>
      <c r="AM12" s="20">
        <v>7.5119422386549048E-2</v>
      </c>
      <c r="AN12" s="20">
        <v>6.8039181376396196E-2</v>
      </c>
      <c r="AO12" s="20">
        <v>6.6973143309298752E-2</v>
      </c>
      <c r="AP12" s="20">
        <v>5.9870342871752587E-2</v>
      </c>
      <c r="AQ12" s="20">
        <v>0.1047563320883067</v>
      </c>
      <c r="AS12" s="20">
        <v>7.5842998759850525E-2</v>
      </c>
      <c r="AT12" s="20">
        <v>0.13058253133243489</v>
      </c>
    </row>
    <row r="13" spans="2:48" ht="19" customHeight="1" x14ac:dyDescent="0.35">
      <c r="B13" s="22" t="s">
        <v>343</v>
      </c>
      <c r="C13" s="20">
        <v>2.9976818179761149E-2</v>
      </c>
      <c r="D13" s="20">
        <v>5.0672573150005597E-2</v>
      </c>
      <c r="E13" s="20">
        <v>6.2862026495082393E-2</v>
      </c>
      <c r="F13" s="20">
        <v>2.722798212521817E-2</v>
      </c>
      <c r="G13" s="20">
        <v>2.0711332841086151E-2</v>
      </c>
      <c r="H13" s="20">
        <v>1.7436119855755959E-2</v>
      </c>
      <c r="I13" s="20">
        <v>7.6860291234968313E-3</v>
      </c>
      <c r="K13" s="20">
        <v>2.9125660437423172E-2</v>
      </c>
      <c r="L13" s="20">
        <v>3.0929662315497E-2</v>
      </c>
      <c r="N13" s="20">
        <v>2.0320062786754439E-2</v>
      </c>
      <c r="O13" s="20">
        <v>4.1506646368663067E-2</v>
      </c>
      <c r="P13" s="20">
        <v>0</v>
      </c>
      <c r="Q13" s="20">
        <v>1.112487626215547E-2</v>
      </c>
      <c r="R13" s="20">
        <v>2.3963938897365169E-2</v>
      </c>
      <c r="S13" s="20">
        <v>3.1842646173600712E-2</v>
      </c>
      <c r="T13" s="20">
        <v>0</v>
      </c>
      <c r="U13" s="20">
        <v>4.4592742895247867E-2</v>
      </c>
      <c r="V13" s="20">
        <v>6.1222867279519769E-2</v>
      </c>
      <c r="W13" s="20">
        <v>2.6525960985348641E-2</v>
      </c>
      <c r="X13" s="20">
        <v>2.9064773912137569E-2</v>
      </c>
      <c r="Y13" s="20">
        <v>3.2517233248547911E-2</v>
      </c>
      <c r="AA13" s="20">
        <v>3.5461934776649599E-2</v>
      </c>
      <c r="AB13" s="20">
        <v>1.361620563494504E-2</v>
      </c>
      <c r="AC13" s="20">
        <v>4.7509370336107477E-2</v>
      </c>
      <c r="AD13" s="20">
        <v>2.58353075347139E-2</v>
      </c>
      <c r="AF13" s="20">
        <v>2.4355658209664191E-2</v>
      </c>
      <c r="AG13" s="20">
        <v>5.2423337129276062E-2</v>
      </c>
      <c r="AI13" s="20">
        <v>2.880493735199836E-2</v>
      </c>
      <c r="AJ13" s="20">
        <v>3.5119526656730543E-2</v>
      </c>
      <c r="AK13" s="20">
        <v>3.3501432534795983E-2</v>
      </c>
      <c r="AL13" s="20">
        <v>2.8740869727801231E-2</v>
      </c>
      <c r="AM13" s="20">
        <v>3.292199584368135E-2</v>
      </c>
      <c r="AN13" s="20">
        <v>0</v>
      </c>
      <c r="AO13" s="20">
        <v>2.9023389460004261E-2</v>
      </c>
      <c r="AP13" s="20">
        <v>2.6418866978010741E-2</v>
      </c>
      <c r="AQ13" s="20">
        <v>2.096962017482721E-2</v>
      </c>
      <c r="AS13" s="20">
        <v>2.7681132323516919E-2</v>
      </c>
      <c r="AT13" s="20">
        <v>7.3358842143109879E-2</v>
      </c>
    </row>
    <row r="14" spans="2:48" ht="19" customHeight="1" x14ac:dyDescent="0.35">
      <c r="B14" s="22" t="s">
        <v>197</v>
      </c>
      <c r="C14" s="20">
        <v>3.7124277215848218E-2</v>
      </c>
      <c r="D14" s="20">
        <v>3.8809128606236053E-2</v>
      </c>
      <c r="E14" s="20">
        <v>1.605235328636782E-2</v>
      </c>
      <c r="F14" s="20">
        <v>4.1282861320759451E-2</v>
      </c>
      <c r="G14" s="20">
        <v>5.298810046414161E-2</v>
      </c>
      <c r="H14" s="20">
        <v>3.2445859292097028E-2</v>
      </c>
      <c r="I14" s="20">
        <v>3.9976795248777487E-2</v>
      </c>
      <c r="K14" s="20">
        <v>2.9711931966043749E-2</v>
      </c>
      <c r="L14" s="20">
        <v>4.4512665187175927E-2</v>
      </c>
      <c r="N14" s="20">
        <v>2.6932763161612021E-2</v>
      </c>
      <c r="O14" s="20">
        <v>3.092387621263562E-2</v>
      </c>
      <c r="P14" s="20">
        <v>3.5219513737676303E-2</v>
      </c>
      <c r="Q14" s="20">
        <v>2.2366937391992869E-2</v>
      </c>
      <c r="R14" s="20">
        <v>3.5444973754611288E-2</v>
      </c>
      <c r="S14" s="20">
        <v>5.9482715184972307E-2</v>
      </c>
      <c r="T14" s="20">
        <v>4.7306410192070047E-2</v>
      </c>
      <c r="U14" s="20">
        <v>3.4813408570639998E-2</v>
      </c>
      <c r="V14" s="20">
        <v>4.5309028900899002E-2</v>
      </c>
      <c r="W14" s="20">
        <v>2.5189191052561379E-2</v>
      </c>
      <c r="X14" s="20">
        <v>4.559267187682315E-2</v>
      </c>
      <c r="Y14" s="20">
        <v>3.0477218951776321E-2</v>
      </c>
      <c r="AA14" s="20">
        <v>2.0040515281763781E-2</v>
      </c>
      <c r="AB14" s="20">
        <v>2.8729037082092439E-2</v>
      </c>
      <c r="AC14" s="20">
        <v>4.6840493266059172E-2</v>
      </c>
      <c r="AD14" s="20">
        <v>5.5976446460115882E-2</v>
      </c>
      <c r="AF14" s="20">
        <v>3.8225890808042957E-2</v>
      </c>
      <c r="AG14" s="20">
        <v>3.0894235697993731E-2</v>
      </c>
      <c r="AI14" s="20">
        <v>2.480520634953589E-2</v>
      </c>
      <c r="AJ14" s="20">
        <v>2.1968510885806241E-2</v>
      </c>
      <c r="AK14" s="20">
        <v>3.1431566836288422E-2</v>
      </c>
      <c r="AL14" s="20">
        <v>4.1178068034187797E-2</v>
      </c>
      <c r="AM14" s="20">
        <v>1.924864433908087E-2</v>
      </c>
      <c r="AN14" s="20">
        <v>1.4944786770796661E-2</v>
      </c>
      <c r="AO14" s="20">
        <v>4.2330362756672707E-2</v>
      </c>
      <c r="AP14" s="20">
        <v>0.1523710779503458</v>
      </c>
      <c r="AQ14" s="20">
        <v>2.8864860516129048E-2</v>
      </c>
      <c r="AS14" s="20">
        <v>2.832799953009401E-2</v>
      </c>
      <c r="AT14" s="20">
        <v>0.20334925451999961</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P20"/>
  <sheetViews>
    <sheetView showGridLines="0" workbookViewId="0">
      <selection activeCell="C7" sqref="C7"/>
    </sheetView>
  </sheetViews>
  <sheetFormatPr defaultRowHeight="14.5" x14ac:dyDescent="0.35"/>
  <cols>
    <col min="1" max="1" width="5" customWidth="1"/>
    <col min="2" max="2" width="25" customWidth="1"/>
    <col min="3" max="16" width="20" customWidth="1"/>
  </cols>
  <sheetData>
    <row r="2" spans="2:16" ht="40" customHeight="1" x14ac:dyDescent="0.35">
      <c r="D2" s="21" t="s">
        <v>460</v>
      </c>
    </row>
    <row r="6" spans="2:16" ht="74" customHeight="1" x14ac:dyDescent="0.35">
      <c r="C6" s="23" t="s">
        <v>461</v>
      </c>
      <c r="D6" s="23" t="s">
        <v>462</v>
      </c>
      <c r="E6" s="23" t="s">
        <v>463</v>
      </c>
      <c r="F6" s="23" t="s">
        <v>464</v>
      </c>
      <c r="G6" s="23" t="s">
        <v>465</v>
      </c>
      <c r="H6" s="23" t="s">
        <v>466</v>
      </c>
      <c r="I6" s="23" t="s">
        <v>467</v>
      </c>
      <c r="J6" s="23" t="s">
        <v>468</v>
      </c>
      <c r="K6" s="23" t="s">
        <v>469</v>
      </c>
      <c r="L6" s="23" t="s">
        <v>470</v>
      </c>
      <c r="M6" s="23" t="s">
        <v>471</v>
      </c>
      <c r="N6" s="23" t="s">
        <v>472</v>
      </c>
      <c r="O6" s="23" t="s">
        <v>473</v>
      </c>
      <c r="P6" s="23" t="s">
        <v>474</v>
      </c>
    </row>
    <row r="7" spans="2:16" ht="43.5" x14ac:dyDescent="0.35">
      <c r="B7" s="22" t="s">
        <v>349</v>
      </c>
      <c r="C7" s="20">
        <v>0.458577843589558</v>
      </c>
      <c r="D7" s="20">
        <v>0.45112796984154901</v>
      </c>
      <c r="E7" s="20">
        <v>0.43095546527612277</v>
      </c>
      <c r="F7" s="20">
        <v>0.46261172367562747</v>
      </c>
      <c r="G7" s="20">
        <v>0.45915585961419192</v>
      </c>
      <c r="H7" s="20">
        <v>0.43385328344529428</v>
      </c>
      <c r="I7" s="20">
        <v>0.45061389078836189</v>
      </c>
      <c r="J7" s="20">
        <v>0.40847656457595077</v>
      </c>
      <c r="K7" s="20">
        <v>0.43883835142434729</v>
      </c>
      <c r="L7" s="20">
        <v>0.4344429758230095</v>
      </c>
      <c r="M7" s="20">
        <v>0.43473111240934592</v>
      </c>
      <c r="N7" s="20">
        <v>0.43568949712216648</v>
      </c>
      <c r="O7" s="20">
        <v>0.38681168140377242</v>
      </c>
      <c r="P7" s="20">
        <v>0.4046846345151372</v>
      </c>
    </row>
    <row r="8" spans="2:16" ht="58" x14ac:dyDescent="0.35">
      <c r="B8" s="22" t="s">
        <v>350</v>
      </c>
      <c r="C8" s="20">
        <v>0.20901364207526099</v>
      </c>
      <c r="D8" s="20">
        <v>0.22317361006601971</v>
      </c>
      <c r="E8" s="20">
        <v>0.24266693204336681</v>
      </c>
      <c r="F8" s="20">
        <v>0.21771095056626219</v>
      </c>
      <c r="G8" s="20">
        <v>0.22598120131378269</v>
      </c>
      <c r="H8" s="20">
        <v>0.26916376322540031</v>
      </c>
      <c r="I8" s="20">
        <v>0.23233660997230959</v>
      </c>
      <c r="J8" s="20">
        <v>0.25301771341481277</v>
      </c>
      <c r="K8" s="20">
        <v>0.24660781019617289</v>
      </c>
      <c r="L8" s="20">
        <v>0.2475155643869959</v>
      </c>
      <c r="M8" s="20">
        <v>0.23539935218115909</v>
      </c>
      <c r="N8" s="20">
        <v>0.2306807801042671</v>
      </c>
      <c r="O8" s="20">
        <v>0.24585136652682441</v>
      </c>
      <c r="P8" s="20">
        <v>0.2510112737200329</v>
      </c>
    </row>
    <row r="9" spans="2:16" ht="29" x14ac:dyDescent="0.35">
      <c r="B9" s="22" t="s">
        <v>351</v>
      </c>
      <c r="C9" s="20">
        <v>0.1749028741129636</v>
      </c>
      <c r="D9" s="20">
        <v>0.17769601423854051</v>
      </c>
      <c r="E9" s="20">
        <v>0.17093717580279541</v>
      </c>
      <c r="F9" s="20">
        <v>0.1658901872010021</v>
      </c>
      <c r="G9" s="20">
        <v>0.1558524945146586</v>
      </c>
      <c r="H9" s="20">
        <v>0.14020580769230059</v>
      </c>
      <c r="I9" s="20">
        <v>0.1459455866069681</v>
      </c>
      <c r="J9" s="20">
        <v>0.1560575582791171</v>
      </c>
      <c r="K9" s="20">
        <v>0.17524508008829229</v>
      </c>
      <c r="L9" s="20">
        <v>0.1549728306833443</v>
      </c>
      <c r="M9" s="20">
        <v>0.17325984560032789</v>
      </c>
      <c r="N9" s="20">
        <v>0.1592798582268363</v>
      </c>
      <c r="O9" s="20">
        <v>0.18505705146121421</v>
      </c>
      <c r="P9" s="20">
        <v>0.18778473313755489</v>
      </c>
    </row>
    <row r="10" spans="2:16" ht="58" x14ac:dyDescent="0.35">
      <c r="B10" s="22" t="s">
        <v>352</v>
      </c>
      <c r="C10" s="20">
        <v>5.4099751302813082E-2</v>
      </c>
      <c r="D10" s="20">
        <v>4.6442010854099769E-2</v>
      </c>
      <c r="E10" s="20">
        <v>7.1300635784340732E-2</v>
      </c>
      <c r="F10" s="20">
        <v>6.0885101919742293E-2</v>
      </c>
      <c r="G10" s="20">
        <v>6.1836531089830463E-2</v>
      </c>
      <c r="H10" s="20">
        <v>6.4207783714236175E-2</v>
      </c>
      <c r="I10" s="20">
        <v>6.7100984723702642E-2</v>
      </c>
      <c r="J10" s="20">
        <v>7.4355594618051468E-2</v>
      </c>
      <c r="K10" s="20">
        <v>6.3336551506272612E-2</v>
      </c>
      <c r="L10" s="20">
        <v>6.379857768698044E-2</v>
      </c>
      <c r="M10" s="20">
        <v>6.9003813439118614E-2</v>
      </c>
      <c r="N10" s="20">
        <v>7.6220498436988332E-2</v>
      </c>
      <c r="O10" s="20">
        <v>5.3477236475540139E-2</v>
      </c>
      <c r="P10" s="20">
        <v>5.9732728402391307E-2</v>
      </c>
    </row>
    <row r="11" spans="2:16" ht="58" x14ac:dyDescent="0.35">
      <c r="B11" s="22" t="s">
        <v>353</v>
      </c>
      <c r="C11" s="20">
        <v>2.941843084661826E-2</v>
      </c>
      <c r="D11" s="20">
        <v>4.1768312612896763E-2</v>
      </c>
      <c r="E11" s="20">
        <v>2.7746002178901209E-2</v>
      </c>
      <c r="F11" s="20">
        <v>2.8744384235058758E-2</v>
      </c>
      <c r="G11" s="20">
        <v>3.1122575663172239E-2</v>
      </c>
      <c r="H11" s="20">
        <v>2.76865676747255E-2</v>
      </c>
      <c r="I11" s="20">
        <v>3.5587636112209192E-2</v>
      </c>
      <c r="J11" s="20">
        <v>3.3067233701072569E-2</v>
      </c>
      <c r="K11" s="20">
        <v>2.5617011319633731E-2</v>
      </c>
      <c r="L11" s="20">
        <v>4.384677441548554E-2</v>
      </c>
      <c r="M11" s="20">
        <v>3.125933955184123E-2</v>
      </c>
      <c r="N11" s="20">
        <v>3.025571365668045E-2</v>
      </c>
      <c r="O11" s="20">
        <v>4.851960257127895E-2</v>
      </c>
      <c r="P11" s="20">
        <v>2.5967075464486671E-2</v>
      </c>
    </row>
    <row r="12" spans="2:16" ht="29" x14ac:dyDescent="0.35">
      <c r="B12" s="22" t="s">
        <v>354</v>
      </c>
      <c r="C12" s="20">
        <v>3.6154593641469959E-2</v>
      </c>
      <c r="D12" s="20">
        <v>3.5827924435066952E-2</v>
      </c>
      <c r="E12" s="20">
        <v>3.1741777340816721E-2</v>
      </c>
      <c r="F12" s="20">
        <v>3.3501311771022557E-2</v>
      </c>
      <c r="G12" s="20">
        <v>3.4792460467373727E-2</v>
      </c>
      <c r="H12" s="20">
        <v>3.2551419870813607E-2</v>
      </c>
      <c r="I12" s="20">
        <v>3.7316123710825468E-2</v>
      </c>
      <c r="J12" s="20">
        <v>3.8465130454713198E-2</v>
      </c>
      <c r="K12" s="20">
        <v>2.25676460811161E-2</v>
      </c>
      <c r="L12" s="20">
        <v>3.106209431736531E-2</v>
      </c>
      <c r="M12" s="20">
        <v>2.7053677040592378E-2</v>
      </c>
      <c r="N12" s="20">
        <v>3.4360697510540862E-2</v>
      </c>
      <c r="O12" s="20">
        <v>3.957560550814538E-2</v>
      </c>
      <c r="P12" s="20">
        <v>3.1531972858363767E-2</v>
      </c>
    </row>
    <row r="13" spans="2:16" x14ac:dyDescent="0.35">
      <c r="B13" s="22" t="s">
        <v>197</v>
      </c>
      <c r="C13" s="20">
        <v>3.7832864431316213E-2</v>
      </c>
      <c r="D13" s="20">
        <v>2.396415795182744E-2</v>
      </c>
      <c r="E13" s="20">
        <v>2.4652011573656391E-2</v>
      </c>
      <c r="F13" s="20">
        <v>3.0656340631284699E-2</v>
      </c>
      <c r="G13" s="20">
        <v>3.1258877336990613E-2</v>
      </c>
      <c r="H13" s="20">
        <v>3.233137437722966E-2</v>
      </c>
      <c r="I13" s="20">
        <v>3.1099168085623199E-2</v>
      </c>
      <c r="J13" s="20">
        <v>3.6560204956282212E-2</v>
      </c>
      <c r="K13" s="20">
        <v>2.7787549384165139E-2</v>
      </c>
      <c r="L13" s="20">
        <v>2.43611826868191E-2</v>
      </c>
      <c r="M13" s="20">
        <v>2.9292859777614869E-2</v>
      </c>
      <c r="N13" s="20">
        <v>3.3512954942520483E-2</v>
      </c>
      <c r="O13" s="20">
        <v>4.0707456053224712E-2</v>
      </c>
      <c r="P13" s="20">
        <v>3.9287581902033283E-2</v>
      </c>
    </row>
    <row r="16" spans="2:16" x14ac:dyDescent="0.35">
      <c r="B16" t="s">
        <v>409</v>
      </c>
    </row>
    <row r="17" spans="2:2" x14ac:dyDescent="0.35">
      <c r="B17" t="s">
        <v>9</v>
      </c>
    </row>
    <row r="20" spans="2:2" x14ac:dyDescent="0.35">
      <c r="B20" t="str">
        <f>HYPERLINK("#Contents!A1", "Return to Contents")</f>
        <v>Return to Contents</v>
      </c>
    </row>
  </sheetData>
  <pageMargins left="0.75" right="0.75" top="1" bottom="1" header="0.5" footer="0.5"/>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760</v>
      </c>
      <c r="D7" s="14">
        <v>63</v>
      </c>
      <c r="E7" s="14">
        <v>231</v>
      </c>
      <c r="F7" s="14">
        <v>248</v>
      </c>
      <c r="G7" s="14">
        <v>167</v>
      </c>
      <c r="H7" s="14">
        <v>38</v>
      </c>
      <c r="I7" s="14">
        <v>13</v>
      </c>
      <c r="K7" s="14">
        <v>375</v>
      </c>
      <c r="L7" s="14">
        <v>385</v>
      </c>
      <c r="N7" s="14">
        <v>60</v>
      </c>
      <c r="O7" s="14">
        <v>24</v>
      </c>
      <c r="P7" s="14">
        <v>40</v>
      </c>
      <c r="Q7" s="14">
        <v>32</v>
      </c>
      <c r="R7" s="14">
        <v>85</v>
      </c>
      <c r="S7" s="14">
        <v>67</v>
      </c>
      <c r="T7" s="14">
        <v>53</v>
      </c>
      <c r="U7" s="14">
        <v>75</v>
      </c>
      <c r="V7" s="14">
        <v>113</v>
      </c>
      <c r="W7" s="14">
        <v>99</v>
      </c>
      <c r="X7" s="14">
        <v>44</v>
      </c>
      <c r="Y7" s="14">
        <v>68</v>
      </c>
      <c r="AA7" s="14">
        <v>286</v>
      </c>
      <c r="AB7" s="14">
        <v>188</v>
      </c>
      <c r="AC7" s="14">
        <v>157</v>
      </c>
      <c r="AD7" s="14">
        <v>125</v>
      </c>
      <c r="AF7" s="14">
        <v>530</v>
      </c>
      <c r="AG7" s="14">
        <v>226</v>
      </c>
      <c r="AI7" s="14">
        <v>103</v>
      </c>
      <c r="AJ7" s="14">
        <v>223</v>
      </c>
      <c r="AK7" s="14">
        <v>50</v>
      </c>
      <c r="AL7" s="14">
        <v>70</v>
      </c>
      <c r="AM7" s="14">
        <v>132</v>
      </c>
      <c r="AN7" s="14">
        <v>23</v>
      </c>
      <c r="AO7" s="14">
        <v>43</v>
      </c>
      <c r="AP7" s="14">
        <v>65</v>
      </c>
      <c r="AQ7" s="14">
        <v>51</v>
      </c>
      <c r="AS7" s="14">
        <v>730</v>
      </c>
      <c r="AT7" s="14">
        <v>30</v>
      </c>
    </row>
    <row r="8" spans="2:48" x14ac:dyDescent="0.35">
      <c r="B8" s="7" t="s">
        <v>68</v>
      </c>
      <c r="C8" s="16">
        <v>730</v>
      </c>
      <c r="D8" s="16">
        <v>56</v>
      </c>
      <c r="E8" s="16">
        <v>217</v>
      </c>
      <c r="F8" s="16">
        <v>245</v>
      </c>
      <c r="G8" s="16">
        <v>158</v>
      </c>
      <c r="H8" s="16">
        <v>40</v>
      </c>
      <c r="I8" s="16">
        <v>15</v>
      </c>
      <c r="K8" s="16">
        <v>357</v>
      </c>
      <c r="L8" s="16">
        <v>373</v>
      </c>
      <c r="N8" s="16">
        <v>62</v>
      </c>
      <c r="O8" s="16">
        <v>21</v>
      </c>
      <c r="P8" s="16">
        <v>38</v>
      </c>
      <c r="Q8" s="16">
        <v>30</v>
      </c>
      <c r="R8" s="16">
        <v>83</v>
      </c>
      <c r="S8" s="16">
        <v>62</v>
      </c>
      <c r="T8" s="16">
        <v>53</v>
      </c>
      <c r="U8" s="16">
        <v>72</v>
      </c>
      <c r="V8" s="16">
        <v>110</v>
      </c>
      <c r="W8" s="16">
        <v>92</v>
      </c>
      <c r="X8" s="16">
        <v>44</v>
      </c>
      <c r="Y8" s="16">
        <v>64</v>
      </c>
      <c r="AA8" s="16">
        <v>263</v>
      </c>
      <c r="AB8" s="16">
        <v>180</v>
      </c>
      <c r="AC8" s="16">
        <v>156</v>
      </c>
      <c r="AD8" s="16">
        <v>130</v>
      </c>
      <c r="AF8" s="16">
        <v>511</v>
      </c>
      <c r="AG8" s="16">
        <v>215</v>
      </c>
      <c r="AI8" s="16">
        <v>98</v>
      </c>
      <c r="AJ8" s="16">
        <v>211</v>
      </c>
      <c r="AK8" s="16">
        <v>47</v>
      </c>
      <c r="AL8" s="16">
        <v>66</v>
      </c>
      <c r="AM8" s="16">
        <v>129</v>
      </c>
      <c r="AN8" s="16">
        <v>24</v>
      </c>
      <c r="AO8" s="16">
        <v>42</v>
      </c>
      <c r="AP8" s="16">
        <v>64</v>
      </c>
      <c r="AQ8" s="16">
        <v>49</v>
      </c>
      <c r="AS8" s="16">
        <v>702</v>
      </c>
      <c r="AT8" s="16">
        <v>29</v>
      </c>
    </row>
    <row r="9" spans="2:48" ht="60" customHeight="1" x14ac:dyDescent="0.35">
      <c r="B9" s="22" t="s">
        <v>349</v>
      </c>
      <c r="C9" s="20">
        <v>0.458577843589558</v>
      </c>
      <c r="D9" s="20">
        <v>0.318699424136621</v>
      </c>
      <c r="E9" s="20">
        <v>0.48246407340883368</v>
      </c>
      <c r="F9" s="20">
        <v>0.43804666969555778</v>
      </c>
      <c r="G9" s="20">
        <v>0.46835075785658781</v>
      </c>
      <c r="H9" s="20">
        <v>0.58437046615344335</v>
      </c>
      <c r="I9" s="20">
        <v>0.53705941162862125</v>
      </c>
      <c r="K9" s="20">
        <v>0.46849232729421492</v>
      </c>
      <c r="L9" s="20">
        <v>0.44908889464702789</v>
      </c>
      <c r="N9" s="20">
        <v>0.40462259821618007</v>
      </c>
      <c r="O9" s="20">
        <v>0.50893617922879764</v>
      </c>
      <c r="P9" s="20">
        <v>0.40412578525799181</v>
      </c>
      <c r="Q9" s="20">
        <v>0.36920193351011887</v>
      </c>
      <c r="R9" s="20">
        <v>0.58966870937766647</v>
      </c>
      <c r="S9" s="20">
        <v>0.33080974797075302</v>
      </c>
      <c r="T9" s="20">
        <v>0.39366255854652121</v>
      </c>
      <c r="U9" s="20">
        <v>0.39003558092600682</v>
      </c>
      <c r="V9" s="20">
        <v>0.46857382825048088</v>
      </c>
      <c r="W9" s="20">
        <v>0.49412799541388119</v>
      </c>
      <c r="X9" s="20">
        <v>0.55293257061689338</v>
      </c>
      <c r="Y9" s="20">
        <v>0.51854412234584835</v>
      </c>
      <c r="AA9" s="20">
        <v>0.49770128779938833</v>
      </c>
      <c r="AB9" s="20">
        <v>0.43759960018155858</v>
      </c>
      <c r="AC9" s="20">
        <v>0.45214483912264058</v>
      </c>
      <c r="AD9" s="20">
        <v>0.41536138392959449</v>
      </c>
      <c r="AF9" s="20">
        <v>0.46078412717214101</v>
      </c>
      <c r="AG9" s="20">
        <v>0.45240351359138542</v>
      </c>
      <c r="AI9" s="20">
        <v>0.49813267461094363</v>
      </c>
      <c r="AJ9" s="20">
        <v>0.49872773706113133</v>
      </c>
      <c r="AK9" s="20">
        <v>0.34718763256144097</v>
      </c>
      <c r="AL9" s="20">
        <v>0.4328224167643881</v>
      </c>
      <c r="AM9" s="20">
        <v>0.50609338445794194</v>
      </c>
      <c r="AN9" s="20">
        <v>0.5344447852015427</v>
      </c>
      <c r="AO9" s="20">
        <v>0.38214361680239228</v>
      </c>
      <c r="AP9" s="20">
        <v>0.44225847958724712</v>
      </c>
      <c r="AQ9" s="20">
        <v>0.2726567655954405</v>
      </c>
      <c r="AS9" s="20">
        <v>0.47007175892638381</v>
      </c>
      <c r="AT9" s="20">
        <v>0.17888605167181451</v>
      </c>
    </row>
    <row r="10" spans="2:48" ht="60" customHeight="1" x14ac:dyDescent="0.35">
      <c r="B10" s="22" t="s">
        <v>350</v>
      </c>
      <c r="C10" s="20">
        <v>0.20901364207526099</v>
      </c>
      <c r="D10" s="20">
        <v>0.31673262984910983</v>
      </c>
      <c r="E10" s="20">
        <v>0.21949784262209329</v>
      </c>
      <c r="F10" s="20">
        <v>0.2155240269161022</v>
      </c>
      <c r="G10" s="20">
        <v>0.17793538573852929</v>
      </c>
      <c r="H10" s="20">
        <v>7.550975953415863E-2</v>
      </c>
      <c r="I10" s="20">
        <v>0.22924548638671319</v>
      </c>
      <c r="K10" s="20">
        <v>0.22644925807256899</v>
      </c>
      <c r="L10" s="20">
        <v>0.19232637172327019</v>
      </c>
      <c r="N10" s="20">
        <v>0.17924131613332481</v>
      </c>
      <c r="O10" s="20">
        <v>0.12539976803776939</v>
      </c>
      <c r="P10" s="20">
        <v>0.19947064886130009</v>
      </c>
      <c r="Q10" s="20">
        <v>0.15328337011677001</v>
      </c>
      <c r="R10" s="20">
        <v>0.1837792088282236</v>
      </c>
      <c r="S10" s="20">
        <v>0.20982357912840249</v>
      </c>
      <c r="T10" s="20">
        <v>0.26495179003183</v>
      </c>
      <c r="U10" s="20">
        <v>0.27863536042136822</v>
      </c>
      <c r="V10" s="20">
        <v>0.26331239738102868</v>
      </c>
      <c r="W10" s="20">
        <v>0.15136272355183189</v>
      </c>
      <c r="X10" s="20">
        <v>0.22877544201076849</v>
      </c>
      <c r="Y10" s="20">
        <v>0.18158488347424409</v>
      </c>
      <c r="AA10" s="20">
        <v>0.21232030445953609</v>
      </c>
      <c r="AB10" s="20">
        <v>0.18579616590374781</v>
      </c>
      <c r="AC10" s="20">
        <v>0.24124178789823589</v>
      </c>
      <c r="AD10" s="20">
        <v>0.19861647926481149</v>
      </c>
      <c r="AF10" s="20">
        <v>0.19841123583992071</v>
      </c>
      <c r="AG10" s="20">
        <v>0.23796390514483029</v>
      </c>
      <c r="AI10" s="20">
        <v>0.19456314155349899</v>
      </c>
      <c r="AJ10" s="20">
        <v>0.2274976146229831</v>
      </c>
      <c r="AK10" s="20">
        <v>0.1851073060255769</v>
      </c>
      <c r="AL10" s="20">
        <v>0.22374971322352619</v>
      </c>
      <c r="AM10" s="20">
        <v>0.2060753354007894</v>
      </c>
      <c r="AN10" s="20">
        <v>0.12643151654737361</v>
      </c>
      <c r="AO10" s="20">
        <v>0.25760349447970249</v>
      </c>
      <c r="AP10" s="20">
        <v>7.7325527300997343E-2</v>
      </c>
      <c r="AQ10" s="20">
        <v>0.3402968158602388</v>
      </c>
      <c r="AS10" s="20">
        <v>0.2033827106632474</v>
      </c>
      <c r="AT10" s="20">
        <v>0.34603616665798648</v>
      </c>
    </row>
    <row r="11" spans="2:48" ht="32" customHeight="1" x14ac:dyDescent="0.35">
      <c r="B11" s="22" t="s">
        <v>351</v>
      </c>
      <c r="C11" s="20">
        <v>0.1749028741129636</v>
      </c>
      <c r="D11" s="20">
        <v>0.25198403146943937</v>
      </c>
      <c r="E11" s="20">
        <v>0.16162159801787751</v>
      </c>
      <c r="F11" s="20">
        <v>0.14658049308571219</v>
      </c>
      <c r="G11" s="20">
        <v>0.20437316163096569</v>
      </c>
      <c r="H11" s="20">
        <v>0.23180929825228211</v>
      </c>
      <c r="I11" s="20">
        <v>7.756536298632169E-2</v>
      </c>
      <c r="K11" s="20">
        <v>0.15643026519808989</v>
      </c>
      <c r="L11" s="20">
        <v>0.192582629110819</v>
      </c>
      <c r="N11" s="20">
        <v>0.19801153370470251</v>
      </c>
      <c r="O11" s="20">
        <v>0.36566405273343311</v>
      </c>
      <c r="P11" s="20">
        <v>0.17318893092371909</v>
      </c>
      <c r="Q11" s="20">
        <v>0.25266488747142052</v>
      </c>
      <c r="R11" s="20">
        <v>0.11818599258741649</v>
      </c>
      <c r="S11" s="20">
        <v>0.18534213519773449</v>
      </c>
      <c r="T11" s="20">
        <v>0.2030262570514057</v>
      </c>
      <c r="U11" s="20">
        <v>0.17069704256667859</v>
      </c>
      <c r="V11" s="20">
        <v>0.1056016843974695</v>
      </c>
      <c r="W11" s="20">
        <v>0.2025563378802657</v>
      </c>
      <c r="X11" s="20">
        <v>0.1506026204758385</v>
      </c>
      <c r="Y11" s="20">
        <v>0.19390721445094949</v>
      </c>
      <c r="AA11" s="20">
        <v>0.1566888418428751</v>
      </c>
      <c r="AB11" s="20">
        <v>0.22774280255867951</v>
      </c>
      <c r="AC11" s="20">
        <v>0.13418546898574371</v>
      </c>
      <c r="AD11" s="20">
        <v>0.18315583739418531</v>
      </c>
      <c r="AF11" s="20">
        <v>0.18510042831725201</v>
      </c>
      <c r="AG11" s="20">
        <v>0.1492725043202999</v>
      </c>
      <c r="AI11" s="20">
        <v>0.1974873762796493</v>
      </c>
      <c r="AJ11" s="20">
        <v>0.15150228974666829</v>
      </c>
      <c r="AK11" s="20">
        <v>0.25894918348404022</v>
      </c>
      <c r="AL11" s="20">
        <v>0.1696599796081735</v>
      </c>
      <c r="AM11" s="20">
        <v>0.12933901054864599</v>
      </c>
      <c r="AN11" s="20">
        <v>0.16759993627604061</v>
      </c>
      <c r="AO11" s="20">
        <v>0.15265149745008749</v>
      </c>
      <c r="AP11" s="20">
        <v>0.21571312498738909</v>
      </c>
      <c r="AQ11" s="20">
        <v>0.24634818470959621</v>
      </c>
      <c r="AS11" s="20">
        <v>0.1777998736007132</v>
      </c>
      <c r="AT11" s="20">
        <v>0.1044075768910146</v>
      </c>
    </row>
    <row r="12" spans="2:48" ht="74" customHeight="1" x14ac:dyDescent="0.35">
      <c r="B12" s="22" t="s">
        <v>352</v>
      </c>
      <c r="C12" s="20">
        <v>5.4099751302813082E-2</v>
      </c>
      <c r="D12" s="20">
        <v>3.2823689130899537E-2</v>
      </c>
      <c r="E12" s="20">
        <v>6.9972602577919055E-2</v>
      </c>
      <c r="F12" s="20">
        <v>6.1337922178821773E-2</v>
      </c>
      <c r="G12" s="20">
        <v>4.1476626370343612E-2</v>
      </c>
      <c r="H12" s="20">
        <v>2.3055548741890579E-2</v>
      </c>
      <c r="I12" s="20">
        <v>0</v>
      </c>
      <c r="K12" s="20">
        <v>5.6498940778428007E-2</v>
      </c>
      <c r="L12" s="20">
        <v>5.1803536278840358E-2</v>
      </c>
      <c r="N12" s="20">
        <v>4.8463563177862039E-2</v>
      </c>
      <c r="O12" s="20">
        <v>0</v>
      </c>
      <c r="P12" s="20">
        <v>7.3230302802673869E-2</v>
      </c>
      <c r="Q12" s="20">
        <v>6.5944430957404446E-2</v>
      </c>
      <c r="R12" s="20">
        <v>5.735649227003798E-2</v>
      </c>
      <c r="S12" s="20">
        <v>7.4731051048356631E-2</v>
      </c>
      <c r="T12" s="20">
        <v>3.6825232801441482E-2</v>
      </c>
      <c r="U12" s="20">
        <v>6.6940063464943383E-2</v>
      </c>
      <c r="V12" s="20">
        <v>7.1965014447693862E-2</v>
      </c>
      <c r="W12" s="20">
        <v>3.1290438901319453E-2</v>
      </c>
      <c r="X12" s="20">
        <v>2.2417466944452749E-2</v>
      </c>
      <c r="Y12" s="20">
        <v>6.0409993149475157E-2</v>
      </c>
      <c r="AA12" s="20">
        <v>6.3671200446301632E-2</v>
      </c>
      <c r="AB12" s="20">
        <v>3.6786269710051389E-2</v>
      </c>
      <c r="AC12" s="20">
        <v>5.6996876298150957E-2</v>
      </c>
      <c r="AD12" s="20">
        <v>5.5930457422057683E-2</v>
      </c>
      <c r="AF12" s="20">
        <v>4.414498092956988E-2</v>
      </c>
      <c r="AG12" s="20">
        <v>7.8718889611529244E-2</v>
      </c>
      <c r="AI12" s="20">
        <v>3.0017805851189051E-2</v>
      </c>
      <c r="AJ12" s="20">
        <v>4.4466158851061081E-2</v>
      </c>
      <c r="AK12" s="20">
        <v>0.1207627333015695</v>
      </c>
      <c r="AL12" s="20">
        <v>4.4238364163040222E-2</v>
      </c>
      <c r="AM12" s="20">
        <v>8.2988482424253135E-2</v>
      </c>
      <c r="AN12" s="20">
        <v>4.2104308617720611E-2</v>
      </c>
      <c r="AO12" s="20">
        <v>4.6456076069067771E-2</v>
      </c>
      <c r="AP12" s="20">
        <v>0</v>
      </c>
      <c r="AQ12" s="20">
        <v>0.100996627318672</v>
      </c>
      <c r="AS12" s="20">
        <v>5.2014063689463867E-2</v>
      </c>
      <c r="AT12" s="20">
        <v>0.1048526661158589</v>
      </c>
    </row>
    <row r="13" spans="2:48" ht="60" customHeight="1" x14ac:dyDescent="0.35">
      <c r="B13" s="22" t="s">
        <v>353</v>
      </c>
      <c r="C13" s="20">
        <v>2.941843084661826E-2</v>
      </c>
      <c r="D13" s="20">
        <v>1.634567018310586E-2</v>
      </c>
      <c r="E13" s="20">
        <v>2.6618005035047E-2</v>
      </c>
      <c r="F13" s="20">
        <v>4.0698817881366589E-2</v>
      </c>
      <c r="G13" s="20">
        <v>3.0568633039953209E-2</v>
      </c>
      <c r="H13" s="20">
        <v>0</v>
      </c>
      <c r="I13" s="20">
        <v>0</v>
      </c>
      <c r="K13" s="20">
        <v>3.5613450873258387E-2</v>
      </c>
      <c r="L13" s="20">
        <v>2.348930427968178E-2</v>
      </c>
      <c r="N13" s="20">
        <v>3.2903061626552002E-2</v>
      </c>
      <c r="O13" s="20">
        <v>0</v>
      </c>
      <c r="P13" s="20">
        <v>7.322848254138066E-2</v>
      </c>
      <c r="Q13" s="20">
        <v>6.2691567199472734E-2</v>
      </c>
      <c r="R13" s="20">
        <v>1.265793890485329E-2</v>
      </c>
      <c r="S13" s="20">
        <v>3.2341155897851567E-2</v>
      </c>
      <c r="T13" s="20">
        <v>3.8344564507929099E-2</v>
      </c>
      <c r="U13" s="20">
        <v>1.408011798787834E-2</v>
      </c>
      <c r="V13" s="20">
        <v>4.4748633831280443E-2</v>
      </c>
      <c r="W13" s="20">
        <v>1.9628675154858791E-2</v>
      </c>
      <c r="X13" s="20">
        <v>2.2989523080546661E-2</v>
      </c>
      <c r="Y13" s="20">
        <v>1.5232120520195069E-2</v>
      </c>
      <c r="AA13" s="20">
        <v>1.780508328358343E-2</v>
      </c>
      <c r="AB13" s="20">
        <v>4.8949162057399367E-2</v>
      </c>
      <c r="AC13" s="20">
        <v>3.856012342049888E-2</v>
      </c>
      <c r="AD13" s="20">
        <v>1.531458710923954E-2</v>
      </c>
      <c r="AF13" s="20">
        <v>3.4496151079426197E-2</v>
      </c>
      <c r="AG13" s="20">
        <v>1.36247908619185E-2</v>
      </c>
      <c r="AI13" s="20">
        <v>5.0840147094648437E-2</v>
      </c>
      <c r="AJ13" s="20">
        <v>3.6250649882766051E-2</v>
      </c>
      <c r="AK13" s="20">
        <v>0</v>
      </c>
      <c r="AL13" s="20">
        <v>2.863152976547588E-2</v>
      </c>
      <c r="AM13" s="20">
        <v>2.2814665921902861E-2</v>
      </c>
      <c r="AN13" s="20">
        <v>0</v>
      </c>
      <c r="AO13" s="20">
        <v>2.2634055660599069E-2</v>
      </c>
      <c r="AP13" s="20">
        <v>3.1670170713077803E-2</v>
      </c>
      <c r="AQ13" s="20">
        <v>2.102127847352073E-2</v>
      </c>
      <c r="AS13" s="20">
        <v>3.062737927937291E-2</v>
      </c>
      <c r="AT13" s="20">
        <v>0</v>
      </c>
    </row>
    <row r="14" spans="2:48" ht="46" customHeight="1" x14ac:dyDescent="0.35">
      <c r="B14" s="22" t="s">
        <v>354</v>
      </c>
      <c r="C14" s="20">
        <v>3.6154593641469959E-2</v>
      </c>
      <c r="D14" s="20">
        <v>0</v>
      </c>
      <c r="E14" s="20">
        <v>2.6467560627005789E-2</v>
      </c>
      <c r="F14" s="20">
        <v>4.0079219166787909E-2</v>
      </c>
      <c r="G14" s="20">
        <v>4.7552002317980707E-2</v>
      </c>
      <c r="H14" s="20">
        <v>2.6323316957197172E-2</v>
      </c>
      <c r="I14" s="20">
        <v>0.15612973899834379</v>
      </c>
      <c r="K14" s="20">
        <v>3.4774036554903152E-2</v>
      </c>
      <c r="L14" s="20">
        <v>3.7475896504727213E-2</v>
      </c>
      <c r="N14" s="20">
        <v>3.3593885765833512E-2</v>
      </c>
      <c r="O14" s="20">
        <v>0</v>
      </c>
      <c r="P14" s="20">
        <v>5.0474349218759797E-2</v>
      </c>
      <c r="Q14" s="20">
        <v>6.1978757124494847E-2</v>
      </c>
      <c r="R14" s="20">
        <v>2.5324224127849251E-2</v>
      </c>
      <c r="S14" s="20">
        <v>7.5637878774979947E-2</v>
      </c>
      <c r="T14" s="20">
        <v>4.3441545878911712E-2</v>
      </c>
      <c r="U14" s="20">
        <v>3.9252122086078527E-2</v>
      </c>
      <c r="V14" s="20">
        <v>1.009883611479058E-2</v>
      </c>
      <c r="W14" s="20">
        <v>6.1535801735887498E-2</v>
      </c>
      <c r="X14" s="20">
        <v>2.2282376871500219E-2</v>
      </c>
      <c r="Y14" s="20">
        <v>1.434349844214677E-2</v>
      </c>
      <c r="AA14" s="20">
        <v>2.7290810155165619E-2</v>
      </c>
      <c r="AB14" s="20">
        <v>3.1802621482286457E-2</v>
      </c>
      <c r="AC14" s="20">
        <v>3.191979632445565E-2</v>
      </c>
      <c r="AD14" s="20">
        <v>6.5757951289955777E-2</v>
      </c>
      <c r="AF14" s="20">
        <v>3.4465932246532792E-2</v>
      </c>
      <c r="AG14" s="20">
        <v>4.0817192748324987E-2</v>
      </c>
      <c r="AI14" s="20">
        <v>1.073851377493612E-2</v>
      </c>
      <c r="AJ14" s="20">
        <v>2.7572505112958261E-2</v>
      </c>
      <c r="AK14" s="20">
        <v>8.7993144627372399E-2</v>
      </c>
      <c r="AL14" s="20">
        <v>7.3281705657555735E-2</v>
      </c>
      <c r="AM14" s="20">
        <v>2.9991102260358511E-2</v>
      </c>
      <c r="AN14" s="20">
        <v>0</v>
      </c>
      <c r="AO14" s="20">
        <v>4.5920625618667138E-2</v>
      </c>
      <c r="AP14" s="20">
        <v>6.0193306976729373E-2</v>
      </c>
      <c r="AQ14" s="20">
        <v>1.8680328042531828E-2</v>
      </c>
      <c r="AS14" s="20">
        <v>3.5060683168402822E-2</v>
      </c>
      <c r="AT14" s="20">
        <v>6.277370222577125E-2</v>
      </c>
    </row>
    <row r="15" spans="2:48" ht="19" customHeight="1" x14ac:dyDescent="0.35">
      <c r="B15" s="22" t="s">
        <v>197</v>
      </c>
      <c r="C15" s="20">
        <v>3.7832864431316213E-2</v>
      </c>
      <c r="D15" s="20">
        <v>6.3414555230824454E-2</v>
      </c>
      <c r="E15" s="20">
        <v>1.335831771122363E-2</v>
      </c>
      <c r="F15" s="20">
        <v>5.7732851075651549E-2</v>
      </c>
      <c r="G15" s="20">
        <v>2.9743433045639551E-2</v>
      </c>
      <c r="H15" s="20">
        <v>5.8931610361027988E-2</v>
      </c>
      <c r="I15" s="20">
        <v>0</v>
      </c>
      <c r="K15" s="20">
        <v>2.1741721228536931E-2</v>
      </c>
      <c r="L15" s="20">
        <v>5.3233367455633521E-2</v>
      </c>
      <c r="N15" s="20">
        <v>0.1031640413755449</v>
      </c>
      <c r="O15" s="20">
        <v>0</v>
      </c>
      <c r="P15" s="20">
        <v>2.6281500394174439E-2</v>
      </c>
      <c r="Q15" s="20">
        <v>3.4235053620318673E-2</v>
      </c>
      <c r="R15" s="20">
        <v>1.3027433903952579E-2</v>
      </c>
      <c r="S15" s="20">
        <v>9.1314451981921896E-2</v>
      </c>
      <c r="T15" s="20">
        <v>1.9748051181960539E-2</v>
      </c>
      <c r="U15" s="20">
        <v>4.0359712547046088E-2</v>
      </c>
      <c r="V15" s="20">
        <v>3.569960557725612E-2</v>
      </c>
      <c r="W15" s="20">
        <v>3.9498027361955179E-2</v>
      </c>
      <c r="X15" s="20">
        <v>0</v>
      </c>
      <c r="Y15" s="20">
        <v>1.597816761714127E-2</v>
      </c>
      <c r="AA15" s="20">
        <v>2.4522472013149929E-2</v>
      </c>
      <c r="AB15" s="20">
        <v>3.1323378106276917E-2</v>
      </c>
      <c r="AC15" s="20">
        <v>4.495110795027403E-2</v>
      </c>
      <c r="AD15" s="20">
        <v>6.5863303590155672E-2</v>
      </c>
      <c r="AF15" s="20">
        <v>4.2597144415157398E-2</v>
      </c>
      <c r="AG15" s="20">
        <v>2.7199203721711699E-2</v>
      </c>
      <c r="AI15" s="20">
        <v>1.8220340835134539E-2</v>
      </c>
      <c r="AJ15" s="20">
        <v>1.398304472243187E-2</v>
      </c>
      <c r="AK15" s="20">
        <v>0</v>
      </c>
      <c r="AL15" s="20">
        <v>2.7616290817840401E-2</v>
      </c>
      <c r="AM15" s="20">
        <v>2.269801898610823E-2</v>
      </c>
      <c r="AN15" s="20">
        <v>0.12941945335732249</v>
      </c>
      <c r="AO15" s="20">
        <v>9.2590633919483689E-2</v>
      </c>
      <c r="AP15" s="20">
        <v>0.17283939043455951</v>
      </c>
      <c r="AQ15" s="20">
        <v>0</v>
      </c>
      <c r="AS15" s="20">
        <v>3.1043530672416091E-2</v>
      </c>
      <c r="AT15" s="20">
        <v>0.20304383643755439</v>
      </c>
    </row>
    <row r="17" spans="2:2" x14ac:dyDescent="0.35">
      <c r="B17" s="24" t="s">
        <v>20</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760</v>
      </c>
      <c r="D7" s="14">
        <v>63</v>
      </c>
      <c r="E7" s="14">
        <v>231</v>
      </c>
      <c r="F7" s="14">
        <v>248</v>
      </c>
      <c r="G7" s="14">
        <v>167</v>
      </c>
      <c r="H7" s="14">
        <v>38</v>
      </c>
      <c r="I7" s="14">
        <v>13</v>
      </c>
      <c r="K7" s="14">
        <v>375</v>
      </c>
      <c r="L7" s="14">
        <v>385</v>
      </c>
      <c r="N7" s="14">
        <v>60</v>
      </c>
      <c r="O7" s="14">
        <v>24</v>
      </c>
      <c r="P7" s="14">
        <v>40</v>
      </c>
      <c r="Q7" s="14">
        <v>32</v>
      </c>
      <c r="R7" s="14">
        <v>85</v>
      </c>
      <c r="S7" s="14">
        <v>67</v>
      </c>
      <c r="T7" s="14">
        <v>53</v>
      </c>
      <c r="U7" s="14">
        <v>75</v>
      </c>
      <c r="V7" s="14">
        <v>113</v>
      </c>
      <c r="W7" s="14">
        <v>99</v>
      </c>
      <c r="X7" s="14">
        <v>44</v>
      </c>
      <c r="Y7" s="14">
        <v>68</v>
      </c>
      <c r="AA7" s="14">
        <v>286</v>
      </c>
      <c r="AB7" s="14">
        <v>188</v>
      </c>
      <c r="AC7" s="14">
        <v>157</v>
      </c>
      <c r="AD7" s="14">
        <v>125</v>
      </c>
      <c r="AF7" s="14">
        <v>530</v>
      </c>
      <c r="AG7" s="14">
        <v>226</v>
      </c>
      <c r="AI7" s="14">
        <v>103</v>
      </c>
      <c r="AJ7" s="14">
        <v>223</v>
      </c>
      <c r="AK7" s="14">
        <v>50</v>
      </c>
      <c r="AL7" s="14">
        <v>70</v>
      </c>
      <c r="AM7" s="14">
        <v>132</v>
      </c>
      <c r="AN7" s="14">
        <v>23</v>
      </c>
      <c r="AO7" s="14">
        <v>43</v>
      </c>
      <c r="AP7" s="14">
        <v>65</v>
      </c>
      <c r="AQ7" s="14">
        <v>51</v>
      </c>
      <c r="AS7" s="14">
        <v>730</v>
      </c>
      <c r="AT7" s="14">
        <v>30</v>
      </c>
    </row>
    <row r="8" spans="2:48" x14ac:dyDescent="0.35">
      <c r="B8" s="7" t="s">
        <v>68</v>
      </c>
      <c r="C8" s="16">
        <v>730</v>
      </c>
      <c r="D8" s="16">
        <v>56</v>
      </c>
      <c r="E8" s="16">
        <v>217</v>
      </c>
      <c r="F8" s="16">
        <v>245</v>
      </c>
      <c r="G8" s="16">
        <v>158</v>
      </c>
      <c r="H8" s="16">
        <v>40</v>
      </c>
      <c r="I8" s="16">
        <v>15</v>
      </c>
      <c r="K8" s="16">
        <v>357</v>
      </c>
      <c r="L8" s="16">
        <v>373</v>
      </c>
      <c r="N8" s="16">
        <v>62</v>
      </c>
      <c r="O8" s="16">
        <v>21</v>
      </c>
      <c r="P8" s="16">
        <v>38</v>
      </c>
      <c r="Q8" s="16">
        <v>30</v>
      </c>
      <c r="R8" s="16">
        <v>83</v>
      </c>
      <c r="S8" s="16">
        <v>62</v>
      </c>
      <c r="T8" s="16">
        <v>53</v>
      </c>
      <c r="U8" s="16">
        <v>72</v>
      </c>
      <c r="V8" s="16">
        <v>110</v>
      </c>
      <c r="W8" s="16">
        <v>92</v>
      </c>
      <c r="X8" s="16">
        <v>44</v>
      </c>
      <c r="Y8" s="16">
        <v>64</v>
      </c>
      <c r="AA8" s="16">
        <v>263</v>
      </c>
      <c r="AB8" s="16">
        <v>180</v>
      </c>
      <c r="AC8" s="16">
        <v>156</v>
      </c>
      <c r="AD8" s="16">
        <v>130</v>
      </c>
      <c r="AF8" s="16">
        <v>511</v>
      </c>
      <c r="AG8" s="16">
        <v>215</v>
      </c>
      <c r="AI8" s="16">
        <v>98</v>
      </c>
      <c r="AJ8" s="16">
        <v>211</v>
      </c>
      <c r="AK8" s="16">
        <v>47</v>
      </c>
      <c r="AL8" s="16">
        <v>66</v>
      </c>
      <c r="AM8" s="16">
        <v>129</v>
      </c>
      <c r="AN8" s="16">
        <v>24</v>
      </c>
      <c r="AO8" s="16">
        <v>42</v>
      </c>
      <c r="AP8" s="16">
        <v>64</v>
      </c>
      <c r="AQ8" s="16">
        <v>49</v>
      </c>
      <c r="AS8" s="16">
        <v>702</v>
      </c>
      <c r="AT8" s="16">
        <v>29</v>
      </c>
    </row>
    <row r="9" spans="2:48" ht="60" customHeight="1" x14ac:dyDescent="0.35">
      <c r="B9" s="22" t="s">
        <v>349</v>
      </c>
      <c r="C9" s="20">
        <v>0.45112796984154901</v>
      </c>
      <c r="D9" s="20">
        <v>0.34918920711253859</v>
      </c>
      <c r="E9" s="20">
        <v>0.4524034780798476</v>
      </c>
      <c r="F9" s="20">
        <v>0.44607014750243118</v>
      </c>
      <c r="G9" s="20">
        <v>0.45205408407381348</v>
      </c>
      <c r="H9" s="20">
        <v>0.5552960991397522</v>
      </c>
      <c r="I9" s="20">
        <v>0.61449931104580746</v>
      </c>
      <c r="K9" s="20">
        <v>0.45545214857510202</v>
      </c>
      <c r="L9" s="20">
        <v>0.44698938709298008</v>
      </c>
      <c r="N9" s="20">
        <v>0.45517575325102549</v>
      </c>
      <c r="O9" s="20">
        <v>0.50561089634819512</v>
      </c>
      <c r="P9" s="20">
        <v>0.5244294241486811</v>
      </c>
      <c r="Q9" s="20">
        <v>0.30920197132309463</v>
      </c>
      <c r="R9" s="20">
        <v>0.53742486146534951</v>
      </c>
      <c r="S9" s="20">
        <v>0.41765620828718292</v>
      </c>
      <c r="T9" s="20">
        <v>0.41546573312627572</v>
      </c>
      <c r="U9" s="20">
        <v>0.36389444157121459</v>
      </c>
      <c r="V9" s="20">
        <v>0.41566913114277593</v>
      </c>
      <c r="W9" s="20">
        <v>0.4766451169760495</v>
      </c>
      <c r="X9" s="20">
        <v>0.4580020061327415</v>
      </c>
      <c r="Y9" s="20">
        <v>0.5180890522185817</v>
      </c>
      <c r="AA9" s="20">
        <v>0.47493987950642269</v>
      </c>
      <c r="AB9" s="20">
        <v>0.44605033078389861</v>
      </c>
      <c r="AC9" s="20">
        <v>0.46604793276248407</v>
      </c>
      <c r="AD9" s="20">
        <v>0.39122042554982228</v>
      </c>
      <c r="AF9" s="20">
        <v>0.4811985961904523</v>
      </c>
      <c r="AG9" s="20">
        <v>0.38345320226859481</v>
      </c>
      <c r="AI9" s="20">
        <v>0.44596994898090653</v>
      </c>
      <c r="AJ9" s="20">
        <v>0.4701519232293328</v>
      </c>
      <c r="AK9" s="20">
        <v>0.351819962027903</v>
      </c>
      <c r="AL9" s="20">
        <v>0.43524681428843698</v>
      </c>
      <c r="AM9" s="20">
        <v>0.48729318886260647</v>
      </c>
      <c r="AN9" s="20">
        <v>0.48742814084225949</v>
      </c>
      <c r="AO9" s="20">
        <v>0.39883665483712849</v>
      </c>
      <c r="AP9" s="20">
        <v>0.45008354063348571</v>
      </c>
      <c r="AQ9" s="20">
        <v>0.42868550171492031</v>
      </c>
      <c r="AS9" s="20">
        <v>0.45745209356335059</v>
      </c>
      <c r="AT9" s="20">
        <v>0.29723737257979038</v>
      </c>
    </row>
    <row r="10" spans="2:48" ht="60" customHeight="1" x14ac:dyDescent="0.35">
      <c r="B10" s="22" t="s">
        <v>350</v>
      </c>
      <c r="C10" s="20">
        <v>0.22317361006601971</v>
      </c>
      <c r="D10" s="20">
        <v>0.17477725300910121</v>
      </c>
      <c r="E10" s="20">
        <v>0.20339203218230409</v>
      </c>
      <c r="F10" s="20">
        <v>0.26630750100073419</v>
      </c>
      <c r="G10" s="20">
        <v>0.2230917041615392</v>
      </c>
      <c r="H10" s="20">
        <v>0.15861562892015529</v>
      </c>
      <c r="I10" s="20">
        <v>0.15719818587267981</v>
      </c>
      <c r="K10" s="20">
        <v>0.23187226600838801</v>
      </c>
      <c r="L10" s="20">
        <v>0.21484830493016091</v>
      </c>
      <c r="N10" s="20">
        <v>0.27606169271592629</v>
      </c>
      <c r="O10" s="20">
        <v>0.2461005277187446</v>
      </c>
      <c r="P10" s="20">
        <v>0.1237757084841926</v>
      </c>
      <c r="Q10" s="20">
        <v>0.21980000303586861</v>
      </c>
      <c r="R10" s="20">
        <v>0.15838555459256259</v>
      </c>
      <c r="S10" s="20">
        <v>0.10470242038162179</v>
      </c>
      <c r="T10" s="20">
        <v>0.2341994672451779</v>
      </c>
      <c r="U10" s="20">
        <v>0.30295427886422299</v>
      </c>
      <c r="V10" s="20">
        <v>0.26528108728483041</v>
      </c>
      <c r="W10" s="20">
        <v>0.142052114443007</v>
      </c>
      <c r="X10" s="20">
        <v>0.41562486268626608</v>
      </c>
      <c r="Y10" s="20">
        <v>0.23785076960822971</v>
      </c>
      <c r="AA10" s="20">
        <v>0.2187835060883076</v>
      </c>
      <c r="AB10" s="20">
        <v>0.19983745345675721</v>
      </c>
      <c r="AC10" s="20">
        <v>0.24399299322950951</v>
      </c>
      <c r="AD10" s="20">
        <v>0.242450254089424</v>
      </c>
      <c r="AF10" s="20">
        <v>0.1902933166962576</v>
      </c>
      <c r="AG10" s="20">
        <v>0.30529183942108512</v>
      </c>
      <c r="AI10" s="20">
        <v>0.2454541163212734</v>
      </c>
      <c r="AJ10" s="20">
        <v>0.26666338433531489</v>
      </c>
      <c r="AK10" s="20">
        <v>0.20354224790692679</v>
      </c>
      <c r="AL10" s="20">
        <v>0.2435558637025145</v>
      </c>
      <c r="AM10" s="20">
        <v>0.22002306704460481</v>
      </c>
      <c r="AN10" s="20">
        <v>0.29695918019023371</v>
      </c>
      <c r="AO10" s="20">
        <v>0.21429801534463999</v>
      </c>
      <c r="AP10" s="20">
        <v>0.1025838552031329</v>
      </c>
      <c r="AQ10" s="20">
        <v>0.1206904828657144</v>
      </c>
      <c r="AS10" s="20">
        <v>0.22538065892639589</v>
      </c>
      <c r="AT10" s="20">
        <v>0.16946750274583919</v>
      </c>
    </row>
    <row r="11" spans="2:48" ht="32" customHeight="1" x14ac:dyDescent="0.35">
      <c r="B11" s="22" t="s">
        <v>351</v>
      </c>
      <c r="C11" s="20">
        <v>0.17769601423854051</v>
      </c>
      <c r="D11" s="20">
        <v>0.26979224436966148</v>
      </c>
      <c r="E11" s="20">
        <v>0.1922942577933269</v>
      </c>
      <c r="F11" s="20">
        <v>0.13649815997563949</v>
      </c>
      <c r="G11" s="20">
        <v>0.20472514829968669</v>
      </c>
      <c r="H11" s="20">
        <v>0.15052905376056039</v>
      </c>
      <c r="I11" s="20">
        <v>7.924642642782033E-2</v>
      </c>
      <c r="K11" s="20">
        <v>0.1716168257853114</v>
      </c>
      <c r="L11" s="20">
        <v>0.18351428078303181</v>
      </c>
      <c r="N11" s="20">
        <v>0.11812490826380199</v>
      </c>
      <c r="O11" s="20">
        <v>0.16107293984162721</v>
      </c>
      <c r="P11" s="20">
        <v>0.1525193970095623</v>
      </c>
      <c r="Q11" s="20">
        <v>0.15792966245507761</v>
      </c>
      <c r="R11" s="20">
        <v>0.18621744059422851</v>
      </c>
      <c r="S11" s="20">
        <v>0.28635084400132749</v>
      </c>
      <c r="T11" s="20">
        <v>0.18432219032227479</v>
      </c>
      <c r="U11" s="20">
        <v>0.1962443607114375</v>
      </c>
      <c r="V11" s="20">
        <v>0.17455918704571941</v>
      </c>
      <c r="W11" s="20">
        <v>0.20792458744593831</v>
      </c>
      <c r="X11" s="20">
        <v>9.1236804224934437E-2</v>
      </c>
      <c r="Y11" s="20">
        <v>0.1440657357857012</v>
      </c>
      <c r="AA11" s="20">
        <v>0.17515958819128641</v>
      </c>
      <c r="AB11" s="20">
        <v>0.20509974311386611</v>
      </c>
      <c r="AC11" s="20">
        <v>0.13826281427276979</v>
      </c>
      <c r="AD11" s="20">
        <v>0.1913583819872231</v>
      </c>
      <c r="AF11" s="20">
        <v>0.18234670441654471</v>
      </c>
      <c r="AG11" s="20">
        <v>0.1610266563990726</v>
      </c>
      <c r="AI11" s="20">
        <v>0.17023628761323911</v>
      </c>
      <c r="AJ11" s="20">
        <v>0.16708619601997091</v>
      </c>
      <c r="AK11" s="20">
        <v>0.26276334437970261</v>
      </c>
      <c r="AL11" s="20">
        <v>0.20812185611527309</v>
      </c>
      <c r="AM11" s="20">
        <v>0.14285500683748451</v>
      </c>
      <c r="AN11" s="20">
        <v>9.1581343067355339E-2</v>
      </c>
      <c r="AO11" s="20">
        <v>0.16415957675742221</v>
      </c>
      <c r="AP11" s="20">
        <v>0.1816310205201779</v>
      </c>
      <c r="AQ11" s="20">
        <v>0.25655085484064177</v>
      </c>
      <c r="AS11" s="20">
        <v>0.17709341484235941</v>
      </c>
      <c r="AT11" s="20">
        <v>0.19235960797377841</v>
      </c>
    </row>
    <row r="12" spans="2:48" ht="74" customHeight="1" x14ac:dyDescent="0.35">
      <c r="B12" s="22" t="s">
        <v>352</v>
      </c>
      <c r="C12" s="20">
        <v>4.6442010854099769E-2</v>
      </c>
      <c r="D12" s="20">
        <v>0.1130017393208415</v>
      </c>
      <c r="E12" s="20">
        <v>5.5838737816170797E-2</v>
      </c>
      <c r="F12" s="20">
        <v>3.9663383379802158E-2</v>
      </c>
      <c r="G12" s="20">
        <v>2.2902260073033628E-2</v>
      </c>
      <c r="H12" s="20">
        <v>5.3572059076613561E-2</v>
      </c>
      <c r="I12" s="20">
        <v>0</v>
      </c>
      <c r="K12" s="20">
        <v>4.9071009563519473E-2</v>
      </c>
      <c r="L12" s="20">
        <v>4.3925850127349703E-2</v>
      </c>
      <c r="N12" s="20">
        <v>0</v>
      </c>
      <c r="O12" s="20">
        <v>4.33546896526548E-2</v>
      </c>
      <c r="P12" s="20">
        <v>7.1795608463737351E-2</v>
      </c>
      <c r="Q12" s="20">
        <v>6.5944430957404446E-2</v>
      </c>
      <c r="R12" s="20">
        <v>3.5554658754350793E-2</v>
      </c>
      <c r="S12" s="20">
        <v>1.5983828664119789E-2</v>
      </c>
      <c r="T12" s="20">
        <v>7.1355866057192713E-2</v>
      </c>
      <c r="U12" s="20">
        <v>9.5801954625950467E-2</v>
      </c>
      <c r="V12" s="20">
        <v>5.0409297683052849E-2</v>
      </c>
      <c r="W12" s="20">
        <v>2.9487261596767261E-2</v>
      </c>
      <c r="X12" s="20">
        <v>2.493241907980057E-2</v>
      </c>
      <c r="Y12" s="20">
        <v>6.7891175317856017E-2</v>
      </c>
      <c r="AA12" s="20">
        <v>5.1181913776413249E-2</v>
      </c>
      <c r="AB12" s="20">
        <v>4.2557920819959509E-2</v>
      </c>
      <c r="AC12" s="20">
        <v>4.385972241004904E-2</v>
      </c>
      <c r="AD12" s="20">
        <v>4.5917443481487227E-2</v>
      </c>
      <c r="AF12" s="20">
        <v>4.2077716143712238E-2</v>
      </c>
      <c r="AG12" s="20">
        <v>5.2829970534075198E-2</v>
      </c>
      <c r="AI12" s="20">
        <v>3.9044100591190692E-2</v>
      </c>
      <c r="AJ12" s="20">
        <v>3.4247325413511692E-2</v>
      </c>
      <c r="AK12" s="20">
        <v>7.8686229938509808E-2</v>
      </c>
      <c r="AL12" s="20">
        <v>2.753697192565047E-2</v>
      </c>
      <c r="AM12" s="20">
        <v>4.4489696780977542E-2</v>
      </c>
      <c r="AN12" s="20">
        <v>0</v>
      </c>
      <c r="AO12" s="20">
        <v>9.401738095711798E-2</v>
      </c>
      <c r="AP12" s="20">
        <v>1.539880153005547E-2</v>
      </c>
      <c r="AQ12" s="20">
        <v>0.13621495319049581</v>
      </c>
      <c r="AS12" s="20">
        <v>4.5533491675041213E-2</v>
      </c>
      <c r="AT12" s="20">
        <v>6.8549826140365616E-2</v>
      </c>
    </row>
    <row r="13" spans="2:48" ht="60" customHeight="1" x14ac:dyDescent="0.35">
      <c r="B13" s="22" t="s">
        <v>353</v>
      </c>
      <c r="C13" s="20">
        <v>4.1768312612896763E-2</v>
      </c>
      <c r="D13" s="20">
        <v>4.6222380451460751E-2</v>
      </c>
      <c r="E13" s="20">
        <v>6.0727154663908177E-2</v>
      </c>
      <c r="F13" s="20">
        <v>3.6527300667056978E-2</v>
      </c>
      <c r="G13" s="20">
        <v>2.363677072964461E-2</v>
      </c>
      <c r="H13" s="20">
        <v>2.3055548741890579E-2</v>
      </c>
      <c r="I13" s="20">
        <v>7.756536298632169E-2</v>
      </c>
      <c r="K13" s="20">
        <v>4.7342323802468042E-2</v>
      </c>
      <c r="L13" s="20">
        <v>3.6433540862947741E-2</v>
      </c>
      <c r="N13" s="20">
        <v>6.3442141996481946E-2</v>
      </c>
      <c r="O13" s="20">
        <v>4.3860946438778539E-2</v>
      </c>
      <c r="P13" s="20">
        <v>2.4664524402285601E-2</v>
      </c>
      <c r="Q13" s="20">
        <v>0.11834761565598111</v>
      </c>
      <c r="R13" s="20">
        <v>5.7460205742116147E-2</v>
      </c>
      <c r="S13" s="20">
        <v>5.365342111105665E-2</v>
      </c>
      <c r="T13" s="20">
        <v>3.7616153757793661E-2</v>
      </c>
      <c r="U13" s="20">
        <v>0</v>
      </c>
      <c r="V13" s="20">
        <v>3.7953546914500841E-2</v>
      </c>
      <c r="W13" s="20">
        <v>6.3047992830605901E-2</v>
      </c>
      <c r="X13" s="20">
        <v>0</v>
      </c>
      <c r="Y13" s="20">
        <v>1.7759768627484879E-2</v>
      </c>
      <c r="AA13" s="20">
        <v>4.4043008245100199E-2</v>
      </c>
      <c r="AB13" s="20">
        <v>3.8294773255391497E-2</v>
      </c>
      <c r="AC13" s="20">
        <v>4.4343202406456152E-2</v>
      </c>
      <c r="AD13" s="20">
        <v>3.9431594183092181E-2</v>
      </c>
      <c r="AF13" s="20">
        <v>3.6127342958168433E-2</v>
      </c>
      <c r="AG13" s="20">
        <v>5.5919330938793477E-2</v>
      </c>
      <c r="AI13" s="20">
        <v>4.8080263831822331E-2</v>
      </c>
      <c r="AJ13" s="20">
        <v>3.4531184112149921E-2</v>
      </c>
      <c r="AK13" s="20">
        <v>8.3261197466635295E-2</v>
      </c>
      <c r="AL13" s="20">
        <v>4.1810696440840678E-2</v>
      </c>
      <c r="AM13" s="20">
        <v>5.5056049410821338E-2</v>
      </c>
      <c r="AN13" s="20">
        <v>3.5921941814382928E-2</v>
      </c>
      <c r="AO13" s="20">
        <v>2.2634055660599069E-2</v>
      </c>
      <c r="AP13" s="20">
        <v>3.1229387285316351E-2</v>
      </c>
      <c r="AQ13" s="20">
        <v>1.916191714297464E-2</v>
      </c>
      <c r="AS13" s="20">
        <v>4.3484778604418961E-2</v>
      </c>
      <c r="AT13" s="20">
        <v>0</v>
      </c>
    </row>
    <row r="14" spans="2:48" ht="46" customHeight="1" x14ac:dyDescent="0.35">
      <c r="B14" s="22" t="s">
        <v>354</v>
      </c>
      <c r="C14" s="20">
        <v>3.5827924435066952E-2</v>
      </c>
      <c r="D14" s="20">
        <v>1.488844132469792E-2</v>
      </c>
      <c r="E14" s="20">
        <v>2.608415253472943E-2</v>
      </c>
      <c r="F14" s="20">
        <v>3.6057141392079647E-2</v>
      </c>
      <c r="G14" s="20">
        <v>5.4983793099932003E-2</v>
      </c>
      <c r="H14" s="20">
        <v>2.7888088707914972E-2</v>
      </c>
      <c r="I14" s="20">
        <v>7.1490713667370767E-2</v>
      </c>
      <c r="K14" s="20">
        <v>2.984865109170309E-2</v>
      </c>
      <c r="L14" s="20">
        <v>4.1550564277821583E-2</v>
      </c>
      <c r="N14" s="20">
        <v>3.5911865653643828E-2</v>
      </c>
      <c r="O14" s="20">
        <v>0</v>
      </c>
      <c r="P14" s="20">
        <v>5.3866732618777377E-2</v>
      </c>
      <c r="Q14" s="20">
        <v>6.332379176808689E-2</v>
      </c>
      <c r="R14" s="20">
        <v>1.192984494743978E-2</v>
      </c>
      <c r="S14" s="20">
        <v>9.0288653307031799E-2</v>
      </c>
      <c r="T14" s="20">
        <v>3.7292538309324552E-2</v>
      </c>
      <c r="U14" s="20">
        <v>1.3719508331349E-2</v>
      </c>
      <c r="V14" s="20">
        <v>2.7410580219476531E-2</v>
      </c>
      <c r="W14" s="20">
        <v>7.1167675443196507E-2</v>
      </c>
      <c r="X14" s="20">
        <v>0</v>
      </c>
      <c r="Y14" s="20">
        <v>1.434349844214677E-2</v>
      </c>
      <c r="AA14" s="20">
        <v>2.8850867577399911E-2</v>
      </c>
      <c r="AB14" s="20">
        <v>4.6952967497907339E-2</v>
      </c>
      <c r="AC14" s="20">
        <v>2.5664550037076361E-2</v>
      </c>
      <c r="AD14" s="20">
        <v>4.7223248063647659E-2</v>
      </c>
      <c r="AF14" s="20">
        <v>4.3682012777637003E-2</v>
      </c>
      <c r="AG14" s="20">
        <v>1.7819448138466931E-2</v>
      </c>
      <c r="AI14" s="20">
        <v>4.0880229723475152E-2</v>
      </c>
      <c r="AJ14" s="20">
        <v>1.7827243415544869E-2</v>
      </c>
      <c r="AK14" s="20">
        <v>0</v>
      </c>
      <c r="AL14" s="20">
        <v>4.3727797527284298E-2</v>
      </c>
      <c r="AM14" s="20">
        <v>4.3547430418151567E-2</v>
      </c>
      <c r="AN14" s="20">
        <v>4.5856989325450438E-2</v>
      </c>
      <c r="AO14" s="20">
        <v>4.6736928251620978E-2</v>
      </c>
      <c r="AP14" s="20">
        <v>7.6613276669227598E-2</v>
      </c>
      <c r="AQ14" s="20">
        <v>3.8696290245253187E-2</v>
      </c>
      <c r="AS14" s="20">
        <v>3.5990398923128067E-2</v>
      </c>
      <c r="AT14" s="20">
        <v>3.1874286412248147E-2</v>
      </c>
    </row>
    <row r="15" spans="2:48" ht="19" customHeight="1" x14ac:dyDescent="0.35">
      <c r="B15" s="22" t="s">
        <v>197</v>
      </c>
      <c r="C15" s="20">
        <v>2.396415795182744E-2</v>
      </c>
      <c r="D15" s="20">
        <v>3.2128734411698501E-2</v>
      </c>
      <c r="E15" s="20">
        <v>9.2601869297130341E-3</v>
      </c>
      <c r="F15" s="20">
        <v>3.8876366082256322E-2</v>
      </c>
      <c r="G15" s="20">
        <v>1.8606239562350239E-2</v>
      </c>
      <c r="H15" s="20">
        <v>3.104352165311302E-2</v>
      </c>
      <c r="I15" s="20">
        <v>0</v>
      </c>
      <c r="K15" s="20">
        <v>1.4796775173508071E-2</v>
      </c>
      <c r="L15" s="20">
        <v>3.2738071925708233E-2</v>
      </c>
      <c r="N15" s="20">
        <v>5.1283638119120303E-2</v>
      </c>
      <c r="O15" s="20">
        <v>0</v>
      </c>
      <c r="P15" s="20">
        <v>4.894860487276341E-2</v>
      </c>
      <c r="Q15" s="20">
        <v>6.545252480448692E-2</v>
      </c>
      <c r="R15" s="20">
        <v>1.3027433903952579E-2</v>
      </c>
      <c r="S15" s="20">
        <v>3.136462424765956E-2</v>
      </c>
      <c r="T15" s="20">
        <v>1.9748051181960539E-2</v>
      </c>
      <c r="U15" s="20">
        <v>2.738545589582533E-2</v>
      </c>
      <c r="V15" s="20">
        <v>2.871716970964416E-2</v>
      </c>
      <c r="W15" s="20">
        <v>9.6752512644352733E-3</v>
      </c>
      <c r="X15" s="20">
        <v>1.0203907876257389E-2</v>
      </c>
      <c r="Y15" s="20">
        <v>0</v>
      </c>
      <c r="AA15" s="20">
        <v>7.0412366150698668E-3</v>
      </c>
      <c r="AB15" s="20">
        <v>2.1206811072219851E-2</v>
      </c>
      <c r="AC15" s="20">
        <v>3.782878488165476E-2</v>
      </c>
      <c r="AD15" s="20">
        <v>4.2398652645303729E-2</v>
      </c>
      <c r="AF15" s="20">
        <v>2.427431081722773E-2</v>
      </c>
      <c r="AG15" s="20">
        <v>2.3659552299911919E-2</v>
      </c>
      <c r="AI15" s="20">
        <v>1.0335052938092761E-2</v>
      </c>
      <c r="AJ15" s="20">
        <v>9.4927434741747078E-3</v>
      </c>
      <c r="AK15" s="20">
        <v>1.992701828032261E-2</v>
      </c>
      <c r="AL15" s="20">
        <v>0</v>
      </c>
      <c r="AM15" s="20">
        <v>6.7355606453539047E-3</v>
      </c>
      <c r="AN15" s="20">
        <v>4.2252404760318232E-2</v>
      </c>
      <c r="AO15" s="20">
        <v>5.9317388191471143E-2</v>
      </c>
      <c r="AP15" s="20">
        <v>0.14246011815860421</v>
      </c>
      <c r="AQ15" s="20">
        <v>0</v>
      </c>
      <c r="AS15" s="20">
        <v>1.506516346530587E-2</v>
      </c>
      <c r="AT15" s="20">
        <v>0.24051140414797839</v>
      </c>
    </row>
    <row r="17" spans="2:2" x14ac:dyDescent="0.35">
      <c r="B17" s="24" t="s">
        <v>20</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760</v>
      </c>
      <c r="D7" s="14">
        <v>63</v>
      </c>
      <c r="E7" s="14">
        <v>231</v>
      </c>
      <c r="F7" s="14">
        <v>248</v>
      </c>
      <c r="G7" s="14">
        <v>167</v>
      </c>
      <c r="H7" s="14">
        <v>38</v>
      </c>
      <c r="I7" s="14">
        <v>13</v>
      </c>
      <c r="K7" s="14">
        <v>375</v>
      </c>
      <c r="L7" s="14">
        <v>385</v>
      </c>
      <c r="N7" s="14">
        <v>60</v>
      </c>
      <c r="O7" s="14">
        <v>24</v>
      </c>
      <c r="P7" s="14">
        <v>40</v>
      </c>
      <c r="Q7" s="14">
        <v>32</v>
      </c>
      <c r="R7" s="14">
        <v>85</v>
      </c>
      <c r="S7" s="14">
        <v>67</v>
      </c>
      <c r="T7" s="14">
        <v>53</v>
      </c>
      <c r="U7" s="14">
        <v>75</v>
      </c>
      <c r="V7" s="14">
        <v>113</v>
      </c>
      <c r="W7" s="14">
        <v>99</v>
      </c>
      <c r="X7" s="14">
        <v>44</v>
      </c>
      <c r="Y7" s="14">
        <v>68</v>
      </c>
      <c r="AA7" s="14">
        <v>286</v>
      </c>
      <c r="AB7" s="14">
        <v>188</v>
      </c>
      <c r="AC7" s="14">
        <v>157</v>
      </c>
      <c r="AD7" s="14">
        <v>125</v>
      </c>
      <c r="AF7" s="14">
        <v>530</v>
      </c>
      <c r="AG7" s="14">
        <v>226</v>
      </c>
      <c r="AI7" s="14">
        <v>103</v>
      </c>
      <c r="AJ7" s="14">
        <v>223</v>
      </c>
      <c r="AK7" s="14">
        <v>50</v>
      </c>
      <c r="AL7" s="14">
        <v>70</v>
      </c>
      <c r="AM7" s="14">
        <v>132</v>
      </c>
      <c r="AN7" s="14">
        <v>23</v>
      </c>
      <c r="AO7" s="14">
        <v>43</v>
      </c>
      <c r="AP7" s="14">
        <v>65</v>
      </c>
      <c r="AQ7" s="14">
        <v>51</v>
      </c>
      <c r="AS7" s="14">
        <v>730</v>
      </c>
      <c r="AT7" s="14">
        <v>30</v>
      </c>
    </row>
    <row r="8" spans="2:48" x14ac:dyDescent="0.35">
      <c r="B8" s="7" t="s">
        <v>68</v>
      </c>
      <c r="C8" s="16">
        <v>730</v>
      </c>
      <c r="D8" s="16">
        <v>56</v>
      </c>
      <c r="E8" s="16">
        <v>217</v>
      </c>
      <c r="F8" s="16">
        <v>245</v>
      </c>
      <c r="G8" s="16">
        <v>158</v>
      </c>
      <c r="H8" s="16">
        <v>40</v>
      </c>
      <c r="I8" s="16">
        <v>15</v>
      </c>
      <c r="K8" s="16">
        <v>357</v>
      </c>
      <c r="L8" s="16">
        <v>373</v>
      </c>
      <c r="N8" s="16">
        <v>62</v>
      </c>
      <c r="O8" s="16">
        <v>21</v>
      </c>
      <c r="P8" s="16">
        <v>38</v>
      </c>
      <c r="Q8" s="16">
        <v>30</v>
      </c>
      <c r="R8" s="16">
        <v>83</v>
      </c>
      <c r="S8" s="16">
        <v>62</v>
      </c>
      <c r="T8" s="16">
        <v>53</v>
      </c>
      <c r="U8" s="16">
        <v>72</v>
      </c>
      <c r="V8" s="16">
        <v>110</v>
      </c>
      <c r="W8" s="16">
        <v>92</v>
      </c>
      <c r="X8" s="16">
        <v>44</v>
      </c>
      <c r="Y8" s="16">
        <v>64</v>
      </c>
      <c r="AA8" s="16">
        <v>263</v>
      </c>
      <c r="AB8" s="16">
        <v>180</v>
      </c>
      <c r="AC8" s="16">
        <v>156</v>
      </c>
      <c r="AD8" s="16">
        <v>130</v>
      </c>
      <c r="AF8" s="16">
        <v>511</v>
      </c>
      <c r="AG8" s="16">
        <v>215</v>
      </c>
      <c r="AI8" s="16">
        <v>98</v>
      </c>
      <c r="AJ8" s="16">
        <v>211</v>
      </c>
      <c r="AK8" s="16">
        <v>47</v>
      </c>
      <c r="AL8" s="16">
        <v>66</v>
      </c>
      <c r="AM8" s="16">
        <v>129</v>
      </c>
      <c r="AN8" s="16">
        <v>24</v>
      </c>
      <c r="AO8" s="16">
        <v>42</v>
      </c>
      <c r="AP8" s="16">
        <v>64</v>
      </c>
      <c r="AQ8" s="16">
        <v>49</v>
      </c>
      <c r="AS8" s="16">
        <v>702</v>
      </c>
      <c r="AT8" s="16">
        <v>29</v>
      </c>
    </row>
    <row r="9" spans="2:48" ht="60" customHeight="1" x14ac:dyDescent="0.35">
      <c r="B9" s="22" t="s">
        <v>349</v>
      </c>
      <c r="C9" s="20">
        <v>0.43095546527612277</v>
      </c>
      <c r="D9" s="20">
        <v>0.25948536215298879</v>
      </c>
      <c r="E9" s="20">
        <v>0.40147420387550697</v>
      </c>
      <c r="F9" s="20">
        <v>0.44047718762098342</v>
      </c>
      <c r="G9" s="20">
        <v>0.48161152605139051</v>
      </c>
      <c r="H9" s="20">
        <v>0.50294112940980173</v>
      </c>
      <c r="I9" s="20">
        <v>0.62385173611771116</v>
      </c>
      <c r="K9" s="20">
        <v>0.42546603363836411</v>
      </c>
      <c r="L9" s="20">
        <v>0.43620928767231432</v>
      </c>
      <c r="N9" s="20">
        <v>0.41664285342008772</v>
      </c>
      <c r="O9" s="20">
        <v>0.4202109976411707</v>
      </c>
      <c r="P9" s="20">
        <v>0.47484975373390909</v>
      </c>
      <c r="Q9" s="20">
        <v>0.37958333776603259</v>
      </c>
      <c r="R9" s="20">
        <v>0.54188458117508287</v>
      </c>
      <c r="S9" s="20">
        <v>0.34415516100849108</v>
      </c>
      <c r="T9" s="20">
        <v>0.43964059578699233</v>
      </c>
      <c r="U9" s="20">
        <v>0.41728774592305728</v>
      </c>
      <c r="V9" s="20">
        <v>0.42108805589052178</v>
      </c>
      <c r="W9" s="20">
        <v>0.44351264795924222</v>
      </c>
      <c r="X9" s="20">
        <v>0.36560641523087389</v>
      </c>
      <c r="Y9" s="20">
        <v>0.43771752211156612</v>
      </c>
      <c r="AA9" s="20">
        <v>0.44758484689380262</v>
      </c>
      <c r="AB9" s="20">
        <v>0.43635106379464478</v>
      </c>
      <c r="AC9" s="20">
        <v>0.43431516681446908</v>
      </c>
      <c r="AD9" s="20">
        <v>0.38470249902725839</v>
      </c>
      <c r="AF9" s="20">
        <v>0.43434117756268209</v>
      </c>
      <c r="AG9" s="20">
        <v>0.42629691329505831</v>
      </c>
      <c r="AI9" s="20">
        <v>0.4675384756354159</v>
      </c>
      <c r="AJ9" s="20">
        <v>0.45691943496783299</v>
      </c>
      <c r="AK9" s="20">
        <v>0.28906891477019397</v>
      </c>
      <c r="AL9" s="20">
        <v>0.43750252735178252</v>
      </c>
      <c r="AM9" s="20">
        <v>0.42360273142619842</v>
      </c>
      <c r="AN9" s="20">
        <v>0.53238229988030683</v>
      </c>
      <c r="AO9" s="20">
        <v>0.44898204374675033</v>
      </c>
      <c r="AP9" s="20">
        <v>0.44305548312741372</v>
      </c>
      <c r="AQ9" s="20">
        <v>0.31061652544420121</v>
      </c>
      <c r="AS9" s="20">
        <v>0.43922676564372221</v>
      </c>
      <c r="AT9" s="20">
        <v>0.2296824653009352</v>
      </c>
    </row>
    <row r="10" spans="2:48" ht="60" customHeight="1" x14ac:dyDescent="0.35">
      <c r="B10" s="22" t="s">
        <v>350</v>
      </c>
      <c r="C10" s="20">
        <v>0.24266693204336681</v>
      </c>
      <c r="D10" s="20">
        <v>0.25465562235402123</v>
      </c>
      <c r="E10" s="20">
        <v>0.27010522684338539</v>
      </c>
      <c r="F10" s="20">
        <v>0.24038022234782991</v>
      </c>
      <c r="G10" s="20">
        <v>0.23342577726188321</v>
      </c>
      <c r="H10" s="20">
        <v>0.15840928722633649</v>
      </c>
      <c r="I10" s="20">
        <v>0.15681178941414201</v>
      </c>
      <c r="K10" s="20">
        <v>0.27323415504730159</v>
      </c>
      <c r="L10" s="20">
        <v>0.21341167004086509</v>
      </c>
      <c r="N10" s="20">
        <v>0.25210122853707417</v>
      </c>
      <c r="O10" s="20">
        <v>0.33328892633422103</v>
      </c>
      <c r="P10" s="20">
        <v>0.1681729760197265</v>
      </c>
      <c r="Q10" s="20">
        <v>0.21811517711458861</v>
      </c>
      <c r="R10" s="20">
        <v>0.2103137533632318</v>
      </c>
      <c r="S10" s="20">
        <v>0.16860173332922651</v>
      </c>
      <c r="T10" s="20">
        <v>0.20740466799126209</v>
      </c>
      <c r="U10" s="20">
        <v>0.2777768447455306</v>
      </c>
      <c r="V10" s="20">
        <v>0.26904844804847472</v>
      </c>
      <c r="W10" s="20">
        <v>0.1934012817569189</v>
      </c>
      <c r="X10" s="20">
        <v>0.3856015455991017</v>
      </c>
      <c r="Y10" s="20">
        <v>0.2898880512088457</v>
      </c>
      <c r="AA10" s="20">
        <v>0.2469700880763524</v>
      </c>
      <c r="AB10" s="20">
        <v>0.21706802872809289</v>
      </c>
      <c r="AC10" s="20">
        <v>0.24306452933430681</v>
      </c>
      <c r="AD10" s="20">
        <v>0.27218739452078211</v>
      </c>
      <c r="AF10" s="20">
        <v>0.2417986621972549</v>
      </c>
      <c r="AG10" s="20">
        <v>0.24910417104679061</v>
      </c>
      <c r="AI10" s="20">
        <v>0.22173569155149131</v>
      </c>
      <c r="AJ10" s="20">
        <v>0.26086089580730148</v>
      </c>
      <c r="AK10" s="20">
        <v>0.32444586881628951</v>
      </c>
      <c r="AL10" s="20">
        <v>0.15523330015469181</v>
      </c>
      <c r="AM10" s="20">
        <v>0.26150775155504158</v>
      </c>
      <c r="AN10" s="20">
        <v>0.2158571062487131</v>
      </c>
      <c r="AO10" s="20">
        <v>0.25431740465199038</v>
      </c>
      <c r="AP10" s="20">
        <v>0.1406211607858916</v>
      </c>
      <c r="AQ10" s="20">
        <v>0.33323238403405808</v>
      </c>
      <c r="AS10" s="20">
        <v>0.24307000651566199</v>
      </c>
      <c r="AT10" s="20">
        <v>0.2328585579489989</v>
      </c>
    </row>
    <row r="11" spans="2:48" ht="32" customHeight="1" x14ac:dyDescent="0.35">
      <c r="B11" s="22" t="s">
        <v>351</v>
      </c>
      <c r="C11" s="20">
        <v>0.17093717580279541</v>
      </c>
      <c r="D11" s="20">
        <v>0.26826699377457169</v>
      </c>
      <c r="E11" s="20">
        <v>0.19971395155169019</v>
      </c>
      <c r="F11" s="20">
        <v>0.15119626166027469</v>
      </c>
      <c r="G11" s="20">
        <v>0.1398459933021676</v>
      </c>
      <c r="H11" s="20">
        <v>0.12996824886908331</v>
      </c>
      <c r="I11" s="20">
        <v>0.1478457608007761</v>
      </c>
      <c r="K11" s="20">
        <v>0.14330904342581999</v>
      </c>
      <c r="L11" s="20">
        <v>0.19737949446629199</v>
      </c>
      <c r="N11" s="20">
        <v>0.14430349179734031</v>
      </c>
      <c r="O11" s="20">
        <v>0.11929887020558071</v>
      </c>
      <c r="P11" s="20">
        <v>0.10014996175816621</v>
      </c>
      <c r="Q11" s="20">
        <v>0.18373157276036209</v>
      </c>
      <c r="R11" s="20">
        <v>0.10831952245678481</v>
      </c>
      <c r="S11" s="20">
        <v>0.2313010122586609</v>
      </c>
      <c r="T11" s="20">
        <v>0.2243365610013888</v>
      </c>
      <c r="U11" s="20">
        <v>0.20028567304418049</v>
      </c>
      <c r="V11" s="20">
        <v>0.14863010717770231</v>
      </c>
      <c r="W11" s="20">
        <v>0.2005554042732621</v>
      </c>
      <c r="X11" s="20">
        <v>0.19066618913341971</v>
      </c>
      <c r="Y11" s="20">
        <v>0.1783450020921408</v>
      </c>
      <c r="AA11" s="20">
        <v>0.1548593718312862</v>
      </c>
      <c r="AB11" s="20">
        <v>0.18473839554311941</v>
      </c>
      <c r="AC11" s="20">
        <v>0.16544058117024171</v>
      </c>
      <c r="AD11" s="20">
        <v>0.1901792057650892</v>
      </c>
      <c r="AF11" s="20">
        <v>0.1740678896505907</v>
      </c>
      <c r="AG11" s="20">
        <v>0.1577560920383414</v>
      </c>
      <c r="AI11" s="20">
        <v>0.16452925634013091</v>
      </c>
      <c r="AJ11" s="20">
        <v>0.16341772494430071</v>
      </c>
      <c r="AK11" s="20">
        <v>0.24513160005930229</v>
      </c>
      <c r="AL11" s="20">
        <v>0.15511858099434039</v>
      </c>
      <c r="AM11" s="20">
        <v>0.17408672233141231</v>
      </c>
      <c r="AN11" s="20">
        <v>0.119484405846255</v>
      </c>
      <c r="AO11" s="20">
        <v>0.19001231566621371</v>
      </c>
      <c r="AP11" s="20">
        <v>0.19458789251931879</v>
      </c>
      <c r="AQ11" s="20">
        <v>0.13660402617865511</v>
      </c>
      <c r="AS11" s="20">
        <v>0.16968800335826609</v>
      </c>
      <c r="AT11" s="20">
        <v>0.20133441374879379</v>
      </c>
    </row>
    <row r="12" spans="2:48" ht="74" customHeight="1" x14ac:dyDescent="0.35">
      <c r="B12" s="22" t="s">
        <v>352</v>
      </c>
      <c r="C12" s="20">
        <v>7.1300635784340732E-2</v>
      </c>
      <c r="D12" s="20">
        <v>0.108811506161771</v>
      </c>
      <c r="E12" s="20">
        <v>6.3817604930540076E-2</v>
      </c>
      <c r="F12" s="20">
        <v>7.6109726069913577E-2</v>
      </c>
      <c r="G12" s="20">
        <v>5.4450941921715228E-2</v>
      </c>
      <c r="H12" s="20">
        <v>0.12288953367135109</v>
      </c>
      <c r="I12" s="20">
        <v>0</v>
      </c>
      <c r="K12" s="20">
        <v>7.6524244742663589E-2</v>
      </c>
      <c r="L12" s="20">
        <v>6.630122682086774E-2</v>
      </c>
      <c r="N12" s="20">
        <v>4.5976991596692093E-2</v>
      </c>
      <c r="O12" s="20">
        <v>8.2775436310921685E-2</v>
      </c>
      <c r="P12" s="20">
        <v>0.1511227350193414</v>
      </c>
      <c r="Q12" s="20">
        <v>3.073258774323144E-2</v>
      </c>
      <c r="R12" s="20">
        <v>0.10437612821108939</v>
      </c>
      <c r="S12" s="20">
        <v>0.1227866646171635</v>
      </c>
      <c r="T12" s="20">
        <v>6.9942632483043943E-2</v>
      </c>
      <c r="U12" s="20">
        <v>5.4024094306063933E-2</v>
      </c>
      <c r="V12" s="20">
        <v>6.1479147919670969E-2</v>
      </c>
      <c r="W12" s="20">
        <v>6.2693279110060465E-2</v>
      </c>
      <c r="X12" s="20">
        <v>2.493241907980057E-2</v>
      </c>
      <c r="Y12" s="20">
        <v>5.2110092202270551E-2</v>
      </c>
      <c r="AA12" s="20">
        <v>8.2431243065835616E-2</v>
      </c>
      <c r="AB12" s="20">
        <v>9.6660372271571315E-2</v>
      </c>
      <c r="AC12" s="20">
        <v>5.7247037889390451E-2</v>
      </c>
      <c r="AD12" s="20">
        <v>3.1291674688950027E-2</v>
      </c>
      <c r="AF12" s="20">
        <v>7.0690894192409454E-2</v>
      </c>
      <c r="AG12" s="20">
        <v>6.9219248368033379E-2</v>
      </c>
      <c r="AI12" s="20">
        <v>9.9197622525619158E-2</v>
      </c>
      <c r="AJ12" s="20">
        <v>5.2469690243896257E-2</v>
      </c>
      <c r="AK12" s="20">
        <v>0.1009430502183794</v>
      </c>
      <c r="AL12" s="20">
        <v>0.11087783855363199</v>
      </c>
      <c r="AM12" s="20">
        <v>7.2493392093007356E-2</v>
      </c>
      <c r="AN12" s="20">
        <v>0</v>
      </c>
      <c r="AO12" s="20">
        <v>0</v>
      </c>
      <c r="AP12" s="20">
        <v>3.1427116531702798E-2</v>
      </c>
      <c r="AQ12" s="20">
        <v>0.16064298470824601</v>
      </c>
      <c r="AS12" s="20">
        <v>7.4230730606029624E-2</v>
      </c>
      <c r="AT12" s="20">
        <v>0</v>
      </c>
    </row>
    <row r="13" spans="2:48" ht="60" customHeight="1" x14ac:dyDescent="0.35">
      <c r="B13" s="22" t="s">
        <v>353</v>
      </c>
      <c r="C13" s="20">
        <v>2.7746002178901209E-2</v>
      </c>
      <c r="D13" s="20">
        <v>4.6182898170251327E-2</v>
      </c>
      <c r="E13" s="20">
        <v>4.7458229459460002E-2</v>
      </c>
      <c r="F13" s="20">
        <v>1.844086449974152E-2</v>
      </c>
      <c r="G13" s="20">
        <v>1.8086141750321558E-2</v>
      </c>
      <c r="H13" s="20">
        <v>0</v>
      </c>
      <c r="I13" s="20">
        <v>0</v>
      </c>
      <c r="K13" s="20">
        <v>3.5557928308629569E-2</v>
      </c>
      <c r="L13" s="20">
        <v>2.026936795406593E-2</v>
      </c>
      <c r="N13" s="20">
        <v>3.2903061626552002E-2</v>
      </c>
      <c r="O13" s="20">
        <v>4.442576950810604E-2</v>
      </c>
      <c r="P13" s="20">
        <v>5.2233254440321217E-2</v>
      </c>
      <c r="Q13" s="20">
        <v>9.1623513870971784E-2</v>
      </c>
      <c r="R13" s="20">
        <v>1.016929821427485E-2</v>
      </c>
      <c r="S13" s="20">
        <v>1.4161137751023751E-2</v>
      </c>
      <c r="T13" s="20">
        <v>3.8927491555352342E-2</v>
      </c>
      <c r="U13" s="20">
        <v>1.171504408579995E-2</v>
      </c>
      <c r="V13" s="20">
        <v>4.4110745208862691E-2</v>
      </c>
      <c r="W13" s="20">
        <v>9.532032761016598E-3</v>
      </c>
      <c r="X13" s="20">
        <v>1.0203907876257389E-2</v>
      </c>
      <c r="Y13" s="20">
        <v>2.7595833943030269E-2</v>
      </c>
      <c r="AA13" s="20">
        <v>2.7674257280653491E-2</v>
      </c>
      <c r="AB13" s="20">
        <v>2.6550856899204289E-2</v>
      </c>
      <c r="AC13" s="20">
        <v>2.4015704938373381E-2</v>
      </c>
      <c r="AD13" s="20">
        <v>3.0945363384994769E-2</v>
      </c>
      <c r="AF13" s="20">
        <v>2.298924805835767E-2</v>
      </c>
      <c r="AG13" s="20">
        <v>3.9544096164169533E-2</v>
      </c>
      <c r="AI13" s="20">
        <v>2.8375152275364871E-2</v>
      </c>
      <c r="AJ13" s="20">
        <v>2.6072669052098232E-2</v>
      </c>
      <c r="AK13" s="20">
        <v>4.041056613583472E-2</v>
      </c>
      <c r="AL13" s="20">
        <v>4.373681296953242E-2</v>
      </c>
      <c r="AM13" s="20">
        <v>2.974709936054365E-2</v>
      </c>
      <c r="AN13" s="20">
        <v>0</v>
      </c>
      <c r="AO13" s="20">
        <v>3.3264433186632997E-2</v>
      </c>
      <c r="AP13" s="20">
        <v>0</v>
      </c>
      <c r="AQ13" s="20">
        <v>4.0223751592308003E-2</v>
      </c>
      <c r="AS13" s="20">
        <v>2.7680123523788451E-2</v>
      </c>
      <c r="AT13" s="20">
        <v>2.9349086816090539E-2</v>
      </c>
    </row>
    <row r="14" spans="2:48" ht="46" customHeight="1" x14ac:dyDescent="0.35">
      <c r="B14" s="22" t="s">
        <v>354</v>
      </c>
      <c r="C14" s="20">
        <v>3.1741777340816721E-2</v>
      </c>
      <c r="D14" s="20">
        <v>3.0726109034258431E-2</v>
      </c>
      <c r="E14" s="20">
        <v>1.7430783339417302E-2</v>
      </c>
      <c r="F14" s="20">
        <v>2.8163930479049849E-2</v>
      </c>
      <c r="G14" s="20">
        <v>5.4582427584685393E-2</v>
      </c>
      <c r="H14" s="20">
        <v>2.7888088707914972E-2</v>
      </c>
      <c r="I14" s="20">
        <v>7.1490713667370767E-2</v>
      </c>
      <c r="K14" s="20">
        <v>3.5026432250108833E-2</v>
      </c>
      <c r="L14" s="20">
        <v>2.8598101516984969E-2</v>
      </c>
      <c r="N14" s="20">
        <v>5.4269370017554462E-2</v>
      </c>
      <c r="O14" s="20">
        <v>0</v>
      </c>
      <c r="P14" s="20">
        <v>2.718981863436094E-2</v>
      </c>
      <c r="Q14" s="20">
        <v>6.1978757124494847E-2</v>
      </c>
      <c r="R14" s="20">
        <v>1.190928267558366E-2</v>
      </c>
      <c r="S14" s="20">
        <v>5.8678470616548691E-2</v>
      </c>
      <c r="T14" s="20">
        <v>0</v>
      </c>
      <c r="U14" s="20">
        <v>1.179074722791355E-2</v>
      </c>
      <c r="V14" s="20">
        <v>2.8592225112872509E-2</v>
      </c>
      <c r="W14" s="20">
        <v>8.0630102875064072E-2</v>
      </c>
      <c r="X14" s="20">
        <v>0</v>
      </c>
      <c r="Y14" s="20">
        <v>1.434349844214677E-2</v>
      </c>
      <c r="AA14" s="20">
        <v>3.039745957158051E-2</v>
      </c>
      <c r="AB14" s="20">
        <v>1.6130170821359022E-2</v>
      </c>
      <c r="AC14" s="20">
        <v>3.8210711781085607E-2</v>
      </c>
      <c r="AD14" s="20">
        <v>4.8801120605558052E-2</v>
      </c>
      <c r="AF14" s="20">
        <v>3.0618173907398401E-2</v>
      </c>
      <c r="AG14" s="20">
        <v>3.4982737606618318E-2</v>
      </c>
      <c r="AI14" s="20">
        <v>1.073851377493612E-2</v>
      </c>
      <c r="AJ14" s="20">
        <v>2.6077406479947558E-2</v>
      </c>
      <c r="AK14" s="20">
        <v>0</v>
      </c>
      <c r="AL14" s="20">
        <v>8.3928860696316485E-2</v>
      </c>
      <c r="AM14" s="20">
        <v>3.0682065891035771E-2</v>
      </c>
      <c r="AN14" s="20">
        <v>4.5856989325450438E-2</v>
      </c>
      <c r="AO14" s="20">
        <v>5.0423579242799769E-2</v>
      </c>
      <c r="AP14" s="20">
        <v>4.6366500169631578E-2</v>
      </c>
      <c r="AQ14" s="20">
        <v>1.8680328042531828E-2</v>
      </c>
      <c r="AS14" s="20">
        <v>3.0196604719820049E-2</v>
      </c>
      <c r="AT14" s="20">
        <v>6.9341854122672034E-2</v>
      </c>
    </row>
    <row r="15" spans="2:48" ht="19" customHeight="1" x14ac:dyDescent="0.35">
      <c r="B15" s="22" t="s">
        <v>197</v>
      </c>
      <c r="C15" s="20">
        <v>2.4652011573656391E-2</v>
      </c>
      <c r="D15" s="20">
        <v>3.187150835213743E-2</v>
      </c>
      <c r="E15" s="20">
        <v>0</v>
      </c>
      <c r="F15" s="20">
        <v>4.5231807322207093E-2</v>
      </c>
      <c r="G15" s="20">
        <v>1.799719212783633E-2</v>
      </c>
      <c r="H15" s="20">
        <v>5.7903712115512519E-2</v>
      </c>
      <c r="I15" s="20">
        <v>0</v>
      </c>
      <c r="K15" s="20">
        <v>1.088216258711234E-2</v>
      </c>
      <c r="L15" s="20">
        <v>3.783085152860978E-2</v>
      </c>
      <c r="N15" s="20">
        <v>5.3803003004699167E-2</v>
      </c>
      <c r="O15" s="20">
        <v>0</v>
      </c>
      <c r="P15" s="20">
        <v>2.6281500394174439E-2</v>
      </c>
      <c r="Q15" s="20">
        <v>3.4235053620318673E-2</v>
      </c>
      <c r="R15" s="20">
        <v>1.3027433903952579E-2</v>
      </c>
      <c r="S15" s="20">
        <v>6.0315820418885807E-2</v>
      </c>
      <c r="T15" s="20">
        <v>1.9748051181960539E-2</v>
      </c>
      <c r="U15" s="20">
        <v>2.71198506674541E-2</v>
      </c>
      <c r="V15" s="20">
        <v>2.7051270641895161E-2</v>
      </c>
      <c r="W15" s="20">
        <v>9.6752512644352733E-3</v>
      </c>
      <c r="X15" s="20">
        <v>2.2989523080546661E-2</v>
      </c>
      <c r="Y15" s="20">
        <v>0</v>
      </c>
      <c r="AA15" s="20">
        <v>1.0082733280489311E-2</v>
      </c>
      <c r="AB15" s="20">
        <v>2.2501111942008371E-2</v>
      </c>
      <c r="AC15" s="20">
        <v>3.770626807213262E-2</v>
      </c>
      <c r="AD15" s="20">
        <v>4.1892742007367492E-2</v>
      </c>
      <c r="AF15" s="20">
        <v>2.5493954431306781E-2</v>
      </c>
      <c r="AG15" s="20">
        <v>2.309674148098851E-2</v>
      </c>
      <c r="AI15" s="20">
        <v>7.8852878970417824E-3</v>
      </c>
      <c r="AJ15" s="20">
        <v>1.418217850462258E-2</v>
      </c>
      <c r="AK15" s="20">
        <v>0</v>
      </c>
      <c r="AL15" s="20">
        <v>1.360207927970448E-2</v>
      </c>
      <c r="AM15" s="20">
        <v>7.880237342760962E-3</v>
      </c>
      <c r="AN15" s="20">
        <v>8.6419198699274696E-2</v>
      </c>
      <c r="AO15" s="20">
        <v>2.300022350561275E-2</v>
      </c>
      <c r="AP15" s="20">
        <v>0.14394184686604169</v>
      </c>
      <c r="AQ15" s="20">
        <v>0</v>
      </c>
      <c r="AS15" s="20">
        <v>1.5907765632711499E-2</v>
      </c>
      <c r="AT15" s="20">
        <v>0.23743362206250959</v>
      </c>
    </row>
    <row r="17" spans="2:2" x14ac:dyDescent="0.35">
      <c r="B17" s="24" t="s">
        <v>20</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760</v>
      </c>
      <c r="D7" s="14">
        <v>63</v>
      </c>
      <c r="E7" s="14">
        <v>231</v>
      </c>
      <c r="F7" s="14">
        <v>248</v>
      </c>
      <c r="G7" s="14">
        <v>167</v>
      </c>
      <c r="H7" s="14">
        <v>38</v>
      </c>
      <c r="I7" s="14">
        <v>13</v>
      </c>
      <c r="K7" s="14">
        <v>375</v>
      </c>
      <c r="L7" s="14">
        <v>385</v>
      </c>
      <c r="N7" s="14">
        <v>60</v>
      </c>
      <c r="O7" s="14">
        <v>24</v>
      </c>
      <c r="P7" s="14">
        <v>40</v>
      </c>
      <c r="Q7" s="14">
        <v>32</v>
      </c>
      <c r="R7" s="14">
        <v>85</v>
      </c>
      <c r="S7" s="14">
        <v>67</v>
      </c>
      <c r="T7" s="14">
        <v>53</v>
      </c>
      <c r="U7" s="14">
        <v>75</v>
      </c>
      <c r="V7" s="14">
        <v>113</v>
      </c>
      <c r="W7" s="14">
        <v>99</v>
      </c>
      <c r="X7" s="14">
        <v>44</v>
      </c>
      <c r="Y7" s="14">
        <v>68</v>
      </c>
      <c r="AA7" s="14">
        <v>286</v>
      </c>
      <c r="AB7" s="14">
        <v>188</v>
      </c>
      <c r="AC7" s="14">
        <v>157</v>
      </c>
      <c r="AD7" s="14">
        <v>125</v>
      </c>
      <c r="AF7" s="14">
        <v>530</v>
      </c>
      <c r="AG7" s="14">
        <v>226</v>
      </c>
      <c r="AI7" s="14">
        <v>103</v>
      </c>
      <c r="AJ7" s="14">
        <v>223</v>
      </c>
      <c r="AK7" s="14">
        <v>50</v>
      </c>
      <c r="AL7" s="14">
        <v>70</v>
      </c>
      <c r="AM7" s="14">
        <v>132</v>
      </c>
      <c r="AN7" s="14">
        <v>23</v>
      </c>
      <c r="AO7" s="14">
        <v>43</v>
      </c>
      <c r="AP7" s="14">
        <v>65</v>
      </c>
      <c r="AQ7" s="14">
        <v>51</v>
      </c>
      <c r="AS7" s="14">
        <v>730</v>
      </c>
      <c r="AT7" s="14">
        <v>30</v>
      </c>
    </row>
    <row r="8" spans="2:48" x14ac:dyDescent="0.35">
      <c r="B8" s="7" t="s">
        <v>68</v>
      </c>
      <c r="C8" s="16">
        <v>730</v>
      </c>
      <c r="D8" s="16">
        <v>56</v>
      </c>
      <c r="E8" s="16">
        <v>217</v>
      </c>
      <c r="F8" s="16">
        <v>245</v>
      </c>
      <c r="G8" s="16">
        <v>158</v>
      </c>
      <c r="H8" s="16">
        <v>40</v>
      </c>
      <c r="I8" s="16">
        <v>15</v>
      </c>
      <c r="K8" s="16">
        <v>357</v>
      </c>
      <c r="L8" s="16">
        <v>373</v>
      </c>
      <c r="N8" s="16">
        <v>62</v>
      </c>
      <c r="O8" s="16">
        <v>21</v>
      </c>
      <c r="P8" s="16">
        <v>38</v>
      </c>
      <c r="Q8" s="16">
        <v>30</v>
      </c>
      <c r="R8" s="16">
        <v>83</v>
      </c>
      <c r="S8" s="16">
        <v>62</v>
      </c>
      <c r="T8" s="16">
        <v>53</v>
      </c>
      <c r="U8" s="16">
        <v>72</v>
      </c>
      <c r="V8" s="16">
        <v>110</v>
      </c>
      <c r="W8" s="16">
        <v>92</v>
      </c>
      <c r="X8" s="16">
        <v>44</v>
      </c>
      <c r="Y8" s="16">
        <v>64</v>
      </c>
      <c r="AA8" s="16">
        <v>263</v>
      </c>
      <c r="AB8" s="16">
        <v>180</v>
      </c>
      <c r="AC8" s="16">
        <v>156</v>
      </c>
      <c r="AD8" s="16">
        <v>130</v>
      </c>
      <c r="AF8" s="16">
        <v>511</v>
      </c>
      <c r="AG8" s="16">
        <v>215</v>
      </c>
      <c r="AI8" s="16">
        <v>98</v>
      </c>
      <c r="AJ8" s="16">
        <v>211</v>
      </c>
      <c r="AK8" s="16">
        <v>47</v>
      </c>
      <c r="AL8" s="16">
        <v>66</v>
      </c>
      <c r="AM8" s="16">
        <v>129</v>
      </c>
      <c r="AN8" s="16">
        <v>24</v>
      </c>
      <c r="AO8" s="16">
        <v>42</v>
      </c>
      <c r="AP8" s="16">
        <v>64</v>
      </c>
      <c r="AQ8" s="16">
        <v>49</v>
      </c>
      <c r="AS8" s="16">
        <v>702</v>
      </c>
      <c r="AT8" s="16">
        <v>29</v>
      </c>
    </row>
    <row r="9" spans="2:48" ht="60" customHeight="1" x14ac:dyDescent="0.35">
      <c r="B9" s="22" t="s">
        <v>349</v>
      </c>
      <c r="C9" s="20">
        <v>0.46261172367562747</v>
      </c>
      <c r="D9" s="20">
        <v>0.29048640633439832</v>
      </c>
      <c r="E9" s="20">
        <v>0.46775983559377499</v>
      </c>
      <c r="F9" s="20">
        <v>0.4958069011725052</v>
      </c>
      <c r="G9" s="20">
        <v>0.45451740527878282</v>
      </c>
      <c r="H9" s="20">
        <v>0.47456007367884151</v>
      </c>
      <c r="I9" s="20">
        <v>0.54607314081591574</v>
      </c>
      <c r="K9" s="20">
        <v>0.45592100186267681</v>
      </c>
      <c r="L9" s="20">
        <v>0.4690152762521414</v>
      </c>
      <c r="N9" s="20">
        <v>0.48778418470262619</v>
      </c>
      <c r="O9" s="20">
        <v>0.59333260503896734</v>
      </c>
      <c r="P9" s="20">
        <v>0.47027048458349008</v>
      </c>
      <c r="Q9" s="20">
        <v>0.40311975175394349</v>
      </c>
      <c r="R9" s="20">
        <v>0.54037277495196345</v>
      </c>
      <c r="S9" s="20">
        <v>0.31323271985867501</v>
      </c>
      <c r="T9" s="20">
        <v>0.51666192544566636</v>
      </c>
      <c r="U9" s="20">
        <v>0.42832793806357861</v>
      </c>
      <c r="V9" s="20">
        <v>0.451009081616979</v>
      </c>
      <c r="W9" s="20">
        <v>0.45449171962218571</v>
      </c>
      <c r="X9" s="20">
        <v>0.52787855309891285</v>
      </c>
      <c r="Y9" s="20">
        <v>0.44158312580625653</v>
      </c>
      <c r="AA9" s="20">
        <v>0.49953641291392681</v>
      </c>
      <c r="AB9" s="20">
        <v>0.43540409923884082</v>
      </c>
      <c r="AC9" s="20">
        <v>0.46083908238673998</v>
      </c>
      <c r="AD9" s="20">
        <v>0.42697030759048332</v>
      </c>
      <c r="AF9" s="20">
        <v>0.46191211045841518</v>
      </c>
      <c r="AG9" s="20">
        <v>0.46822703864423632</v>
      </c>
      <c r="AI9" s="20">
        <v>0.46796783773290662</v>
      </c>
      <c r="AJ9" s="20">
        <v>0.47524441446726468</v>
      </c>
      <c r="AK9" s="20">
        <v>0.35872191481395183</v>
      </c>
      <c r="AL9" s="20">
        <v>0.45150564544481958</v>
      </c>
      <c r="AM9" s="20">
        <v>0.50920900389243562</v>
      </c>
      <c r="AN9" s="20">
        <v>0.57157471015033068</v>
      </c>
      <c r="AO9" s="20">
        <v>0.4761830672538539</v>
      </c>
      <c r="AP9" s="20">
        <v>0.4107992314215434</v>
      </c>
      <c r="AQ9" s="20">
        <v>0.39183228311248802</v>
      </c>
      <c r="AS9" s="20">
        <v>0.47247557265064671</v>
      </c>
      <c r="AT9" s="20">
        <v>0.22258580437987821</v>
      </c>
    </row>
    <row r="10" spans="2:48" ht="60" customHeight="1" x14ac:dyDescent="0.35">
      <c r="B10" s="22" t="s">
        <v>350</v>
      </c>
      <c r="C10" s="20">
        <v>0.21771095056626219</v>
      </c>
      <c r="D10" s="20">
        <v>0.28576154845350499</v>
      </c>
      <c r="E10" s="20">
        <v>0.23688566694267049</v>
      </c>
      <c r="F10" s="20">
        <v>0.17816810785484341</v>
      </c>
      <c r="G10" s="20">
        <v>0.24252462309406561</v>
      </c>
      <c r="H10" s="20">
        <v>0.21292650671606661</v>
      </c>
      <c r="I10" s="20">
        <v>7.924642642782033E-2</v>
      </c>
      <c r="K10" s="20">
        <v>0.24601854042522289</v>
      </c>
      <c r="L10" s="20">
        <v>0.19061833708689421</v>
      </c>
      <c r="N10" s="20">
        <v>0.1953398200990428</v>
      </c>
      <c r="O10" s="20">
        <v>0.12832874355986421</v>
      </c>
      <c r="P10" s="20">
        <v>0.14281151443161491</v>
      </c>
      <c r="Q10" s="20">
        <v>0.18336728431428581</v>
      </c>
      <c r="R10" s="20">
        <v>0.24727303840478351</v>
      </c>
      <c r="S10" s="20">
        <v>0.2323783365407501</v>
      </c>
      <c r="T10" s="20">
        <v>0.1106411135018544</v>
      </c>
      <c r="U10" s="20">
        <v>0.26133053039272808</v>
      </c>
      <c r="V10" s="20">
        <v>0.25190420964902932</v>
      </c>
      <c r="W10" s="20">
        <v>0.2121285470576153</v>
      </c>
      <c r="X10" s="20">
        <v>0.18081274465308639</v>
      </c>
      <c r="Y10" s="20">
        <v>0.29157735541355551</v>
      </c>
      <c r="AA10" s="20">
        <v>0.23734353864004559</v>
      </c>
      <c r="AB10" s="20">
        <v>0.18525995285697011</v>
      </c>
      <c r="AC10" s="20">
        <v>0.23314386454326541</v>
      </c>
      <c r="AD10" s="20">
        <v>0.20723725913326119</v>
      </c>
      <c r="AF10" s="20">
        <v>0.22220247872869489</v>
      </c>
      <c r="AG10" s="20">
        <v>0.20670427544322481</v>
      </c>
      <c r="AI10" s="20">
        <v>0.23960351562365559</v>
      </c>
      <c r="AJ10" s="20">
        <v>0.21765631500391119</v>
      </c>
      <c r="AK10" s="20">
        <v>0.28533301103397513</v>
      </c>
      <c r="AL10" s="20">
        <v>0.14102110506169721</v>
      </c>
      <c r="AM10" s="20">
        <v>0.232271204400921</v>
      </c>
      <c r="AN10" s="20">
        <v>0.2070662532124263</v>
      </c>
      <c r="AO10" s="20">
        <v>0.22923968712013471</v>
      </c>
      <c r="AP10" s="20">
        <v>0.16888046856886879</v>
      </c>
      <c r="AQ10" s="20">
        <v>0.23432050365225129</v>
      </c>
      <c r="AS10" s="20">
        <v>0.21639047407672041</v>
      </c>
      <c r="AT10" s="20">
        <v>0.2498432940473293</v>
      </c>
    </row>
    <row r="11" spans="2:48" ht="32" customHeight="1" x14ac:dyDescent="0.35">
      <c r="B11" s="22" t="s">
        <v>351</v>
      </c>
      <c r="C11" s="20">
        <v>0.1658901872010021</v>
      </c>
      <c r="D11" s="20">
        <v>0.26755012284268798</v>
      </c>
      <c r="E11" s="20">
        <v>0.1644510804991183</v>
      </c>
      <c r="F11" s="20">
        <v>0.15659167846642549</v>
      </c>
      <c r="G11" s="20">
        <v>0.15687403712553519</v>
      </c>
      <c r="H11" s="20">
        <v>0.12989538763705491</v>
      </c>
      <c r="I11" s="20">
        <v>0.1478457608007761</v>
      </c>
      <c r="K11" s="20">
        <v>0.1599096645570654</v>
      </c>
      <c r="L11" s="20">
        <v>0.1716140227237036</v>
      </c>
      <c r="N11" s="20">
        <v>8.1134154034349093E-2</v>
      </c>
      <c r="O11" s="20">
        <v>0.1517022686514683</v>
      </c>
      <c r="P11" s="20">
        <v>0.17961592326609879</v>
      </c>
      <c r="Q11" s="20">
        <v>0.19553233088313809</v>
      </c>
      <c r="R11" s="20">
        <v>0.1411511813526326</v>
      </c>
      <c r="S11" s="20">
        <v>0.25764322394341388</v>
      </c>
      <c r="T11" s="20">
        <v>0.24113623715392421</v>
      </c>
      <c r="U11" s="20">
        <v>0.13672933662770409</v>
      </c>
      <c r="V11" s="20">
        <v>0.1418757913917178</v>
      </c>
      <c r="W11" s="20">
        <v>0.18107138032225531</v>
      </c>
      <c r="X11" s="20">
        <v>0.18705827789638879</v>
      </c>
      <c r="Y11" s="20">
        <v>0.14950411198025559</v>
      </c>
      <c r="AA11" s="20">
        <v>0.12939699597301951</v>
      </c>
      <c r="AB11" s="20">
        <v>0.2127653152898536</v>
      </c>
      <c r="AC11" s="20">
        <v>0.14956043745973591</v>
      </c>
      <c r="AD11" s="20">
        <v>0.1967253416375831</v>
      </c>
      <c r="AF11" s="20">
        <v>0.16433877099917429</v>
      </c>
      <c r="AG11" s="20">
        <v>0.16800255664192751</v>
      </c>
      <c r="AI11" s="20">
        <v>0.1852177612663346</v>
      </c>
      <c r="AJ11" s="20">
        <v>0.1640244701010112</v>
      </c>
      <c r="AK11" s="20">
        <v>0.14629424676452241</v>
      </c>
      <c r="AL11" s="20">
        <v>0.25156062102504939</v>
      </c>
      <c r="AM11" s="20">
        <v>0.14372695429777249</v>
      </c>
      <c r="AN11" s="20">
        <v>8.6381094334788758E-2</v>
      </c>
      <c r="AO11" s="20">
        <v>0.14220600256772689</v>
      </c>
      <c r="AP11" s="20">
        <v>0.16679054483433159</v>
      </c>
      <c r="AQ11" s="20">
        <v>0.15532493579794071</v>
      </c>
      <c r="AS11" s="20">
        <v>0.16787531573989359</v>
      </c>
      <c r="AT11" s="20">
        <v>0.1175842668980485</v>
      </c>
    </row>
    <row r="12" spans="2:48" ht="74" customHeight="1" x14ac:dyDescent="0.35">
      <c r="B12" s="22" t="s">
        <v>352</v>
      </c>
      <c r="C12" s="20">
        <v>6.0885101919742293E-2</v>
      </c>
      <c r="D12" s="20">
        <v>6.3126779563636479E-2</v>
      </c>
      <c r="E12" s="20">
        <v>7.0548299128192035E-2</v>
      </c>
      <c r="F12" s="20">
        <v>6.826437595697013E-2</v>
      </c>
      <c r="G12" s="20">
        <v>3.06531929753413E-2</v>
      </c>
      <c r="H12" s="20">
        <v>7.3505837736622795E-2</v>
      </c>
      <c r="I12" s="20">
        <v>7.756536298632169E-2</v>
      </c>
      <c r="K12" s="20">
        <v>5.572311776167907E-2</v>
      </c>
      <c r="L12" s="20">
        <v>6.5825531051216302E-2</v>
      </c>
      <c r="N12" s="20">
        <v>9.8931411779638545E-2</v>
      </c>
      <c r="O12" s="20">
        <v>8.2775436310921685E-2</v>
      </c>
      <c r="P12" s="20">
        <v>0.1239728527834391</v>
      </c>
      <c r="Q12" s="20">
        <v>2.8069136428601319E-2</v>
      </c>
      <c r="R12" s="20">
        <v>4.5672202246588557E-2</v>
      </c>
      <c r="S12" s="20">
        <v>5.265331251677579E-2</v>
      </c>
      <c r="T12" s="20">
        <v>5.4179695690873053E-2</v>
      </c>
      <c r="U12" s="20">
        <v>5.398897564152326E-2</v>
      </c>
      <c r="V12" s="20">
        <v>6.0801594811592537E-2</v>
      </c>
      <c r="W12" s="20">
        <v>6.025976501060757E-2</v>
      </c>
      <c r="X12" s="20">
        <v>2.3431531976137471E-2</v>
      </c>
      <c r="Y12" s="20">
        <v>6.197201277483539E-2</v>
      </c>
      <c r="AA12" s="20">
        <v>6.9718601243538694E-2</v>
      </c>
      <c r="AB12" s="20">
        <v>8.4813782732286347E-2</v>
      </c>
      <c r="AC12" s="20">
        <v>4.6210716440317767E-2</v>
      </c>
      <c r="AD12" s="20">
        <v>2.5029026242380421E-2</v>
      </c>
      <c r="AF12" s="20">
        <v>6.1628702883838163E-2</v>
      </c>
      <c r="AG12" s="20">
        <v>6.0216644782168198E-2</v>
      </c>
      <c r="AI12" s="20">
        <v>4.0517996344808321E-2</v>
      </c>
      <c r="AJ12" s="20">
        <v>7.719637575410597E-2</v>
      </c>
      <c r="AK12" s="20">
        <v>0.1039633135888445</v>
      </c>
      <c r="AL12" s="20">
        <v>5.6616885508814219E-2</v>
      </c>
      <c r="AM12" s="20">
        <v>7.5795570591293202E-2</v>
      </c>
      <c r="AN12" s="20">
        <v>0</v>
      </c>
      <c r="AO12" s="20">
        <v>0</v>
      </c>
      <c r="AP12" s="20">
        <v>1.715189405797693E-2</v>
      </c>
      <c r="AQ12" s="20">
        <v>9.6305054884503541E-2</v>
      </c>
      <c r="AS12" s="20">
        <v>6.2045023830077102E-2</v>
      </c>
      <c r="AT12" s="20">
        <v>3.2659677590508723E-2</v>
      </c>
    </row>
    <row r="13" spans="2:48" ht="60" customHeight="1" x14ac:dyDescent="0.35">
      <c r="B13" s="22" t="s">
        <v>353</v>
      </c>
      <c r="C13" s="20">
        <v>2.8744384235058758E-2</v>
      </c>
      <c r="D13" s="20">
        <v>5.9233501010035251E-2</v>
      </c>
      <c r="E13" s="20">
        <v>3.0435077518459131E-2</v>
      </c>
      <c r="F13" s="20">
        <v>2.1080552116764011E-2</v>
      </c>
      <c r="G13" s="20">
        <v>3.7361856941421627E-2</v>
      </c>
      <c r="H13" s="20">
        <v>0</v>
      </c>
      <c r="I13" s="20">
        <v>0</v>
      </c>
      <c r="K13" s="20">
        <v>2.9208498851870601E-2</v>
      </c>
      <c r="L13" s="20">
        <v>2.8300189657348089E-2</v>
      </c>
      <c r="N13" s="20">
        <v>3.346840728260847E-2</v>
      </c>
      <c r="O13" s="20">
        <v>0</v>
      </c>
      <c r="P13" s="20">
        <v>0</v>
      </c>
      <c r="Q13" s="20">
        <v>6.2480214691049682E-2</v>
      </c>
      <c r="R13" s="20">
        <v>0</v>
      </c>
      <c r="S13" s="20">
        <v>4.1548525055343677E-2</v>
      </c>
      <c r="T13" s="20">
        <v>3.8920487615802371E-2</v>
      </c>
      <c r="U13" s="20">
        <v>5.187056600777333E-2</v>
      </c>
      <c r="V13" s="20">
        <v>4.6098453931152347E-2</v>
      </c>
      <c r="W13" s="20">
        <v>2.1421871543863959E-2</v>
      </c>
      <c r="X13" s="20">
        <v>0</v>
      </c>
      <c r="Y13" s="20">
        <v>2.6349200053982509E-2</v>
      </c>
      <c r="AA13" s="20">
        <v>2.6415113870427609E-2</v>
      </c>
      <c r="AB13" s="20">
        <v>2.626698214109369E-2</v>
      </c>
      <c r="AC13" s="20">
        <v>1.31949144141263E-2</v>
      </c>
      <c r="AD13" s="20">
        <v>5.595087329835062E-2</v>
      </c>
      <c r="AF13" s="20">
        <v>2.103712427233238E-2</v>
      </c>
      <c r="AG13" s="20">
        <v>4.7568286436053833E-2</v>
      </c>
      <c r="AI13" s="20">
        <v>3.7734034422224047E-2</v>
      </c>
      <c r="AJ13" s="20">
        <v>2.0526985420627371E-2</v>
      </c>
      <c r="AK13" s="20">
        <v>6.4710896848369281E-2</v>
      </c>
      <c r="AL13" s="20">
        <v>1.282739300816133E-2</v>
      </c>
      <c r="AM13" s="20">
        <v>1.6552045810935039E-2</v>
      </c>
      <c r="AN13" s="20">
        <v>0</v>
      </c>
      <c r="AO13" s="20">
        <v>4.6429192783211698E-2</v>
      </c>
      <c r="AP13" s="20">
        <v>4.6991052375079903E-2</v>
      </c>
      <c r="AQ13" s="20">
        <v>4.0456373577463477E-2</v>
      </c>
      <c r="AS13" s="20">
        <v>2.7088816585568661E-2</v>
      </c>
      <c r="AT13" s="20">
        <v>6.9030802653624324E-2</v>
      </c>
    </row>
    <row r="14" spans="2:48" ht="46" customHeight="1" x14ac:dyDescent="0.35">
      <c r="B14" s="22" t="s">
        <v>354</v>
      </c>
      <c r="C14" s="20">
        <v>3.3501311771022557E-2</v>
      </c>
      <c r="D14" s="20">
        <v>1.7951249972416209E-2</v>
      </c>
      <c r="E14" s="20">
        <v>1.7634013910896931E-2</v>
      </c>
      <c r="F14" s="20">
        <v>3.245922669935309E-2</v>
      </c>
      <c r="G14" s="20">
        <v>4.6453828212213132E-2</v>
      </c>
      <c r="H14" s="20">
        <v>8.302885626932606E-2</v>
      </c>
      <c r="I14" s="20">
        <v>7.1490713667370767E-2</v>
      </c>
      <c r="K14" s="20">
        <v>3.8272948712070182E-2</v>
      </c>
      <c r="L14" s="20">
        <v>2.8934475952368251E-2</v>
      </c>
      <c r="N14" s="20">
        <v>6.9040983614464632E-2</v>
      </c>
      <c r="O14" s="20">
        <v>4.3860946438778539E-2</v>
      </c>
      <c r="P14" s="20">
        <v>2.718981863436094E-2</v>
      </c>
      <c r="Q14" s="20">
        <v>3.5254655339485567E-2</v>
      </c>
      <c r="R14" s="20">
        <v>0</v>
      </c>
      <c r="S14" s="20">
        <v>7.1179257837382132E-2</v>
      </c>
      <c r="T14" s="20">
        <v>1.8712489409918948E-2</v>
      </c>
      <c r="U14" s="20">
        <v>4.036719737086724E-2</v>
      </c>
      <c r="V14" s="20">
        <v>2.9433891019885399E-2</v>
      </c>
      <c r="W14" s="20">
        <v>3.9911780255361927E-2</v>
      </c>
      <c r="X14" s="20">
        <v>2.4328220726045131E-2</v>
      </c>
      <c r="Y14" s="20">
        <v>1.434349844214677E-2</v>
      </c>
      <c r="AA14" s="20">
        <v>2.3580072469488379E-2</v>
      </c>
      <c r="AB14" s="20">
        <v>2.836274249443525E-2</v>
      </c>
      <c r="AC14" s="20">
        <v>4.5159338864080911E-2</v>
      </c>
      <c r="AD14" s="20">
        <v>4.7240526743758927E-2</v>
      </c>
      <c r="AF14" s="20">
        <v>3.6517137212443852E-2</v>
      </c>
      <c r="AG14" s="20">
        <v>2.69423495958197E-2</v>
      </c>
      <c r="AI14" s="20">
        <v>1.8623801671977899E-2</v>
      </c>
      <c r="AJ14" s="20">
        <v>3.5858695778904777E-2</v>
      </c>
      <c r="AK14" s="20">
        <v>0</v>
      </c>
      <c r="AL14" s="20">
        <v>4.4992513769589119E-2</v>
      </c>
      <c r="AM14" s="20">
        <v>2.2445221006642611E-2</v>
      </c>
      <c r="AN14" s="20">
        <v>9.2725537542136055E-2</v>
      </c>
      <c r="AO14" s="20">
        <v>4.7444541422683111E-2</v>
      </c>
      <c r="AP14" s="20">
        <v>3.0855436209187782E-2</v>
      </c>
      <c r="AQ14" s="20">
        <v>6.0691799049664152E-2</v>
      </c>
      <c r="AS14" s="20">
        <v>3.0552709006552929E-2</v>
      </c>
      <c r="AT14" s="20">
        <v>0.10525231799305659</v>
      </c>
    </row>
    <row r="15" spans="2:48" ht="19" customHeight="1" x14ac:dyDescent="0.35">
      <c r="B15" s="22" t="s">
        <v>197</v>
      </c>
      <c r="C15" s="20">
        <v>3.0656340631284699E-2</v>
      </c>
      <c r="D15" s="20">
        <v>1.5890391823320749E-2</v>
      </c>
      <c r="E15" s="20">
        <v>1.2286026406888299E-2</v>
      </c>
      <c r="F15" s="20">
        <v>4.7629157733138708E-2</v>
      </c>
      <c r="G15" s="20">
        <v>3.1615056372640213E-2</v>
      </c>
      <c r="H15" s="20">
        <v>2.6083337962088199E-2</v>
      </c>
      <c r="I15" s="20">
        <v>7.7778595301795317E-2</v>
      </c>
      <c r="K15" s="20">
        <v>1.494622782941519E-2</v>
      </c>
      <c r="L15" s="20">
        <v>4.5692167276328098E-2</v>
      </c>
      <c r="N15" s="20">
        <v>3.4301038487270313E-2</v>
      </c>
      <c r="O15" s="20">
        <v>0</v>
      </c>
      <c r="P15" s="20">
        <v>5.6139406300995912E-2</v>
      </c>
      <c r="Q15" s="20">
        <v>9.2176626589496199E-2</v>
      </c>
      <c r="R15" s="20">
        <v>2.5530803044031741E-2</v>
      </c>
      <c r="S15" s="20">
        <v>3.136462424765956E-2</v>
      </c>
      <c r="T15" s="20">
        <v>1.9748051181960539E-2</v>
      </c>
      <c r="U15" s="20">
        <v>2.738545589582533E-2</v>
      </c>
      <c r="V15" s="20">
        <v>1.8876977579643749E-2</v>
      </c>
      <c r="W15" s="20">
        <v>3.0714936188109911E-2</v>
      </c>
      <c r="X15" s="20">
        <v>5.6490671649429162E-2</v>
      </c>
      <c r="Y15" s="20">
        <v>1.4670695528967799E-2</v>
      </c>
      <c r="AA15" s="20">
        <v>1.400926488955366E-2</v>
      </c>
      <c r="AB15" s="20">
        <v>2.7127125246520341E-2</v>
      </c>
      <c r="AC15" s="20">
        <v>5.1891645891733493E-2</v>
      </c>
      <c r="AD15" s="20">
        <v>4.0846665354182597E-2</v>
      </c>
      <c r="AF15" s="20">
        <v>3.2363675445101082E-2</v>
      </c>
      <c r="AG15" s="20">
        <v>2.2338848456569631E-2</v>
      </c>
      <c r="AI15" s="20">
        <v>1.0335052938092761E-2</v>
      </c>
      <c r="AJ15" s="20">
        <v>9.4927434741747078E-3</v>
      </c>
      <c r="AK15" s="20">
        <v>4.0976616950336872E-2</v>
      </c>
      <c r="AL15" s="20">
        <v>4.1475836181869043E-2</v>
      </c>
      <c r="AM15" s="20">
        <v>0</v>
      </c>
      <c r="AN15" s="20">
        <v>4.2252404760318232E-2</v>
      </c>
      <c r="AO15" s="20">
        <v>5.8497508852389801E-2</v>
      </c>
      <c r="AP15" s="20">
        <v>0.15853137253301169</v>
      </c>
      <c r="AQ15" s="20">
        <v>2.1069049925688931E-2</v>
      </c>
      <c r="AS15" s="20">
        <v>2.3572088110540689E-2</v>
      </c>
      <c r="AT15" s="20">
        <v>0.20304383643755439</v>
      </c>
    </row>
    <row r="17" spans="2:2" x14ac:dyDescent="0.35">
      <c r="B17" s="24" t="s">
        <v>20</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760</v>
      </c>
      <c r="D7" s="14">
        <v>63</v>
      </c>
      <c r="E7" s="14">
        <v>231</v>
      </c>
      <c r="F7" s="14">
        <v>248</v>
      </c>
      <c r="G7" s="14">
        <v>167</v>
      </c>
      <c r="H7" s="14">
        <v>38</v>
      </c>
      <c r="I7" s="14">
        <v>13</v>
      </c>
      <c r="K7" s="14">
        <v>375</v>
      </c>
      <c r="L7" s="14">
        <v>385</v>
      </c>
      <c r="N7" s="14">
        <v>60</v>
      </c>
      <c r="O7" s="14">
        <v>24</v>
      </c>
      <c r="P7" s="14">
        <v>40</v>
      </c>
      <c r="Q7" s="14">
        <v>32</v>
      </c>
      <c r="R7" s="14">
        <v>85</v>
      </c>
      <c r="S7" s="14">
        <v>67</v>
      </c>
      <c r="T7" s="14">
        <v>53</v>
      </c>
      <c r="U7" s="14">
        <v>75</v>
      </c>
      <c r="V7" s="14">
        <v>113</v>
      </c>
      <c r="W7" s="14">
        <v>99</v>
      </c>
      <c r="X7" s="14">
        <v>44</v>
      </c>
      <c r="Y7" s="14">
        <v>68</v>
      </c>
      <c r="AA7" s="14">
        <v>286</v>
      </c>
      <c r="AB7" s="14">
        <v>188</v>
      </c>
      <c r="AC7" s="14">
        <v>157</v>
      </c>
      <c r="AD7" s="14">
        <v>125</v>
      </c>
      <c r="AF7" s="14">
        <v>530</v>
      </c>
      <c r="AG7" s="14">
        <v>226</v>
      </c>
      <c r="AI7" s="14">
        <v>103</v>
      </c>
      <c r="AJ7" s="14">
        <v>223</v>
      </c>
      <c r="AK7" s="14">
        <v>50</v>
      </c>
      <c r="AL7" s="14">
        <v>70</v>
      </c>
      <c r="AM7" s="14">
        <v>132</v>
      </c>
      <c r="AN7" s="14">
        <v>23</v>
      </c>
      <c r="AO7" s="14">
        <v>43</v>
      </c>
      <c r="AP7" s="14">
        <v>65</v>
      </c>
      <c r="AQ7" s="14">
        <v>51</v>
      </c>
      <c r="AS7" s="14">
        <v>730</v>
      </c>
      <c r="AT7" s="14">
        <v>30</v>
      </c>
    </row>
    <row r="8" spans="2:48" x14ac:dyDescent="0.35">
      <c r="B8" s="7" t="s">
        <v>68</v>
      </c>
      <c r="C8" s="16">
        <v>730</v>
      </c>
      <c r="D8" s="16">
        <v>56</v>
      </c>
      <c r="E8" s="16">
        <v>217</v>
      </c>
      <c r="F8" s="16">
        <v>245</v>
      </c>
      <c r="G8" s="16">
        <v>158</v>
      </c>
      <c r="H8" s="16">
        <v>40</v>
      </c>
      <c r="I8" s="16">
        <v>15</v>
      </c>
      <c r="K8" s="16">
        <v>357</v>
      </c>
      <c r="L8" s="16">
        <v>373</v>
      </c>
      <c r="N8" s="16">
        <v>62</v>
      </c>
      <c r="O8" s="16">
        <v>21</v>
      </c>
      <c r="P8" s="16">
        <v>38</v>
      </c>
      <c r="Q8" s="16">
        <v>30</v>
      </c>
      <c r="R8" s="16">
        <v>83</v>
      </c>
      <c r="S8" s="16">
        <v>62</v>
      </c>
      <c r="T8" s="16">
        <v>53</v>
      </c>
      <c r="U8" s="16">
        <v>72</v>
      </c>
      <c r="V8" s="16">
        <v>110</v>
      </c>
      <c r="W8" s="16">
        <v>92</v>
      </c>
      <c r="X8" s="16">
        <v>44</v>
      </c>
      <c r="Y8" s="16">
        <v>64</v>
      </c>
      <c r="AA8" s="16">
        <v>263</v>
      </c>
      <c r="AB8" s="16">
        <v>180</v>
      </c>
      <c r="AC8" s="16">
        <v>156</v>
      </c>
      <c r="AD8" s="16">
        <v>130</v>
      </c>
      <c r="AF8" s="16">
        <v>511</v>
      </c>
      <c r="AG8" s="16">
        <v>215</v>
      </c>
      <c r="AI8" s="16">
        <v>98</v>
      </c>
      <c r="AJ8" s="16">
        <v>211</v>
      </c>
      <c r="AK8" s="16">
        <v>47</v>
      </c>
      <c r="AL8" s="16">
        <v>66</v>
      </c>
      <c r="AM8" s="16">
        <v>129</v>
      </c>
      <c r="AN8" s="16">
        <v>24</v>
      </c>
      <c r="AO8" s="16">
        <v>42</v>
      </c>
      <c r="AP8" s="16">
        <v>64</v>
      </c>
      <c r="AQ8" s="16">
        <v>49</v>
      </c>
      <c r="AS8" s="16">
        <v>702</v>
      </c>
      <c r="AT8" s="16">
        <v>29</v>
      </c>
    </row>
    <row r="9" spans="2:48" ht="60" customHeight="1" x14ac:dyDescent="0.35">
      <c r="B9" s="22" t="s">
        <v>349</v>
      </c>
      <c r="C9" s="20">
        <v>0.45915585961419192</v>
      </c>
      <c r="D9" s="20">
        <v>0.36880750699666981</v>
      </c>
      <c r="E9" s="20">
        <v>0.46852281442594851</v>
      </c>
      <c r="F9" s="20">
        <v>0.46509918700412373</v>
      </c>
      <c r="G9" s="20">
        <v>0.4769372469875558</v>
      </c>
      <c r="H9" s="20">
        <v>0.42738454702437562</v>
      </c>
      <c r="I9" s="20">
        <v>0.46177281136955189</v>
      </c>
      <c r="K9" s="20">
        <v>0.4527445356227805</v>
      </c>
      <c r="L9" s="20">
        <v>0.46529200626799549</v>
      </c>
      <c r="N9" s="20">
        <v>0.37276940297600653</v>
      </c>
      <c r="O9" s="20">
        <v>0.42635974700408258</v>
      </c>
      <c r="P9" s="20">
        <v>0.44931970125576182</v>
      </c>
      <c r="Q9" s="20">
        <v>0.39382911738632798</v>
      </c>
      <c r="R9" s="20">
        <v>0.57047382359292986</v>
      </c>
      <c r="S9" s="20">
        <v>0.36897782029158638</v>
      </c>
      <c r="T9" s="20">
        <v>0.41499923212071071</v>
      </c>
      <c r="U9" s="20">
        <v>0.38237925525805633</v>
      </c>
      <c r="V9" s="20">
        <v>0.5312545796258461</v>
      </c>
      <c r="W9" s="20">
        <v>0.47334943606351731</v>
      </c>
      <c r="X9" s="20">
        <v>0.52584751106624739</v>
      </c>
      <c r="Y9" s="20">
        <v>0.46526814467709587</v>
      </c>
      <c r="AA9" s="20">
        <v>0.50922492161928312</v>
      </c>
      <c r="AB9" s="20">
        <v>0.42377845249230173</v>
      </c>
      <c r="AC9" s="20">
        <v>0.43647639724847342</v>
      </c>
      <c r="AD9" s="20">
        <v>0.43319643977307809</v>
      </c>
      <c r="AF9" s="20">
        <v>0.45880738537800259</v>
      </c>
      <c r="AG9" s="20">
        <v>0.4638748719174402</v>
      </c>
      <c r="AI9" s="20">
        <v>0.46276522019129951</v>
      </c>
      <c r="AJ9" s="20">
        <v>0.49878975116410401</v>
      </c>
      <c r="AK9" s="20">
        <v>0.29244850948621548</v>
      </c>
      <c r="AL9" s="20">
        <v>0.46039779907725692</v>
      </c>
      <c r="AM9" s="20">
        <v>0.47230665444241998</v>
      </c>
      <c r="AN9" s="20">
        <v>0.44860969177846732</v>
      </c>
      <c r="AO9" s="20">
        <v>0.40293280636378281</v>
      </c>
      <c r="AP9" s="20">
        <v>0.5093698378899657</v>
      </c>
      <c r="AQ9" s="20">
        <v>0.39118641387101177</v>
      </c>
      <c r="AS9" s="20">
        <v>0.46981288455787112</v>
      </c>
      <c r="AT9" s="20">
        <v>0.19982887523491619</v>
      </c>
    </row>
    <row r="10" spans="2:48" ht="60" customHeight="1" x14ac:dyDescent="0.35">
      <c r="B10" s="22" t="s">
        <v>350</v>
      </c>
      <c r="C10" s="20">
        <v>0.22598120131378269</v>
      </c>
      <c r="D10" s="20">
        <v>0.21948464303324211</v>
      </c>
      <c r="E10" s="20">
        <v>0.25051059185870411</v>
      </c>
      <c r="F10" s="20">
        <v>0.2130839627108938</v>
      </c>
      <c r="G10" s="20">
        <v>0.2035556142444391</v>
      </c>
      <c r="H10" s="20">
        <v>0.23729007758756049</v>
      </c>
      <c r="I10" s="20">
        <v>0.31388451171768628</v>
      </c>
      <c r="K10" s="20">
        <v>0.24673250159568841</v>
      </c>
      <c r="L10" s="20">
        <v>0.2061205575594714</v>
      </c>
      <c r="N10" s="20">
        <v>0.2452573817049914</v>
      </c>
      <c r="O10" s="20">
        <v>0.24202960359034531</v>
      </c>
      <c r="P10" s="20">
        <v>0.19886679836458521</v>
      </c>
      <c r="Q10" s="20">
        <v>0.22193560396900161</v>
      </c>
      <c r="R10" s="20">
        <v>0.19707840062648591</v>
      </c>
      <c r="S10" s="20">
        <v>0.13837685615800649</v>
      </c>
      <c r="T10" s="20">
        <v>0.24809133333611899</v>
      </c>
      <c r="U10" s="20">
        <v>0.35770461054598168</v>
      </c>
      <c r="V10" s="20">
        <v>0.21921077518833479</v>
      </c>
      <c r="W10" s="20">
        <v>0.1147174429244915</v>
      </c>
      <c r="X10" s="20">
        <v>0.31912455996494921</v>
      </c>
      <c r="Y10" s="20">
        <v>0.28402496486531831</v>
      </c>
      <c r="AA10" s="20">
        <v>0.21289144946968699</v>
      </c>
      <c r="AB10" s="20">
        <v>0.23653426471452171</v>
      </c>
      <c r="AC10" s="20">
        <v>0.25264314653871722</v>
      </c>
      <c r="AD10" s="20">
        <v>0.2089109542067335</v>
      </c>
      <c r="AF10" s="20">
        <v>0.213500741760315</v>
      </c>
      <c r="AG10" s="20">
        <v>0.25969797307757297</v>
      </c>
      <c r="AI10" s="20">
        <v>0.23451248394178251</v>
      </c>
      <c r="AJ10" s="20">
        <v>0.26141862639116509</v>
      </c>
      <c r="AK10" s="20">
        <v>0.33948014290162493</v>
      </c>
      <c r="AL10" s="20">
        <v>0.16889135922141141</v>
      </c>
      <c r="AM10" s="20">
        <v>0.24183712931179241</v>
      </c>
      <c r="AN10" s="20">
        <v>0.21285071524664831</v>
      </c>
      <c r="AO10" s="20">
        <v>0.25891498353607217</v>
      </c>
      <c r="AP10" s="20">
        <v>0.10918198572688149</v>
      </c>
      <c r="AQ10" s="20">
        <v>0.1153089827767146</v>
      </c>
      <c r="AS10" s="20">
        <v>0.22732146322530769</v>
      </c>
      <c r="AT10" s="20">
        <v>0.19336740134324351</v>
      </c>
    </row>
    <row r="11" spans="2:48" ht="32" customHeight="1" x14ac:dyDescent="0.35">
      <c r="B11" s="22" t="s">
        <v>351</v>
      </c>
      <c r="C11" s="20">
        <v>0.1558524945146586</v>
      </c>
      <c r="D11" s="20">
        <v>0.1887124760300026</v>
      </c>
      <c r="E11" s="20">
        <v>0.1355916882428426</v>
      </c>
      <c r="F11" s="20">
        <v>0.15888146759458549</v>
      </c>
      <c r="G11" s="20">
        <v>0.17461040458754101</v>
      </c>
      <c r="H11" s="20">
        <v>0.12796455910042689</v>
      </c>
      <c r="I11" s="20">
        <v>0.15285196324539099</v>
      </c>
      <c r="K11" s="20">
        <v>0.14983479432217231</v>
      </c>
      <c r="L11" s="20">
        <v>0.1616119119063211</v>
      </c>
      <c r="N11" s="20">
        <v>0.1514867664502669</v>
      </c>
      <c r="O11" s="20">
        <v>0.20440944358654439</v>
      </c>
      <c r="P11" s="20">
        <v>9.9767639315505974E-2</v>
      </c>
      <c r="Q11" s="20">
        <v>0.2180368039594088</v>
      </c>
      <c r="R11" s="20">
        <v>0.12522218031630031</v>
      </c>
      <c r="S11" s="20">
        <v>0.23107255447893141</v>
      </c>
      <c r="T11" s="20">
        <v>0.17024973848700209</v>
      </c>
      <c r="U11" s="20">
        <v>0.13502747742680191</v>
      </c>
      <c r="V11" s="20">
        <v>0.12380299486394079</v>
      </c>
      <c r="W11" s="20">
        <v>0.18028521537780459</v>
      </c>
      <c r="X11" s="20">
        <v>0.10710598680845609</v>
      </c>
      <c r="Y11" s="20">
        <v>0.18008399356902641</v>
      </c>
      <c r="AA11" s="20">
        <v>0.14457711204333051</v>
      </c>
      <c r="AB11" s="20">
        <v>0.14915333106413001</v>
      </c>
      <c r="AC11" s="20">
        <v>0.15934465960476671</v>
      </c>
      <c r="AD11" s="20">
        <v>0.18247352213904511</v>
      </c>
      <c r="AF11" s="20">
        <v>0.167706587131217</v>
      </c>
      <c r="AG11" s="20">
        <v>0.11686530913679261</v>
      </c>
      <c r="AI11" s="20">
        <v>0.2050596558801884</v>
      </c>
      <c r="AJ11" s="20">
        <v>0.1032666493795716</v>
      </c>
      <c r="AK11" s="20">
        <v>0.2053861900910037</v>
      </c>
      <c r="AL11" s="20">
        <v>0.16572450189346191</v>
      </c>
      <c r="AM11" s="20">
        <v>0.14275216186460371</v>
      </c>
      <c r="AN11" s="20">
        <v>0.1310938891854585</v>
      </c>
      <c r="AO11" s="20">
        <v>0.1783031694237254</v>
      </c>
      <c r="AP11" s="20">
        <v>0.15305958034193051</v>
      </c>
      <c r="AQ11" s="20">
        <v>0.25474911803157391</v>
      </c>
      <c r="AS11" s="20">
        <v>0.1579637059636203</v>
      </c>
      <c r="AT11" s="20">
        <v>0.1044784852259818</v>
      </c>
    </row>
    <row r="12" spans="2:48" ht="74" customHeight="1" x14ac:dyDescent="0.35">
      <c r="B12" s="22" t="s">
        <v>352</v>
      </c>
      <c r="C12" s="20">
        <v>6.1836531089830463E-2</v>
      </c>
      <c r="D12" s="20">
        <v>0.1091279804622154</v>
      </c>
      <c r="E12" s="20">
        <v>7.2913834692372934E-2</v>
      </c>
      <c r="F12" s="20">
        <v>5.606533099424469E-2</v>
      </c>
      <c r="G12" s="20">
        <v>3.4703185910108812E-2</v>
      </c>
      <c r="H12" s="20">
        <v>0.10078506318940959</v>
      </c>
      <c r="I12" s="20">
        <v>0</v>
      </c>
      <c r="K12" s="20">
        <v>4.9272749614199973E-2</v>
      </c>
      <c r="L12" s="20">
        <v>7.3861068574456776E-2</v>
      </c>
      <c r="N12" s="20">
        <v>6.3187042701455004E-2</v>
      </c>
      <c r="O12" s="20">
        <v>0</v>
      </c>
      <c r="P12" s="20">
        <v>0.1243559529836665</v>
      </c>
      <c r="Q12" s="20">
        <v>3.3532315085047927E-2</v>
      </c>
      <c r="R12" s="20">
        <v>3.3712230619947929E-2</v>
      </c>
      <c r="S12" s="20">
        <v>7.0067165468679818E-2</v>
      </c>
      <c r="T12" s="20">
        <v>7.1954719794317529E-2</v>
      </c>
      <c r="U12" s="20">
        <v>8.3783692541985727E-2</v>
      </c>
      <c r="V12" s="20">
        <v>4.193010744674263E-2</v>
      </c>
      <c r="W12" s="20">
        <v>0.1097158048395464</v>
      </c>
      <c r="X12" s="20">
        <v>2.493241907980057E-2</v>
      </c>
      <c r="Y12" s="20">
        <v>4.3088267368700688E-2</v>
      </c>
      <c r="AA12" s="20">
        <v>7.6362653354689336E-2</v>
      </c>
      <c r="AB12" s="20">
        <v>7.8635534251066647E-2</v>
      </c>
      <c r="AC12" s="20">
        <v>4.3527507000354633E-2</v>
      </c>
      <c r="AD12" s="20">
        <v>3.1795482339752067E-2</v>
      </c>
      <c r="AF12" s="20">
        <v>5.9075235288231352E-2</v>
      </c>
      <c r="AG12" s="20">
        <v>6.9509781226376355E-2</v>
      </c>
      <c r="AI12" s="20">
        <v>6.5857846286354632E-2</v>
      </c>
      <c r="AJ12" s="20">
        <v>7.0368772369921492E-2</v>
      </c>
      <c r="AK12" s="20">
        <v>7.7778986056194335E-2</v>
      </c>
      <c r="AL12" s="20">
        <v>7.3679356890563374E-2</v>
      </c>
      <c r="AM12" s="20">
        <v>4.5041463060356793E-2</v>
      </c>
      <c r="AN12" s="20">
        <v>0.1193363097036573</v>
      </c>
      <c r="AO12" s="20">
        <v>4.5748462898005653E-2</v>
      </c>
      <c r="AP12" s="20">
        <v>1.2964547898778361E-2</v>
      </c>
      <c r="AQ12" s="20">
        <v>7.9604460771238325E-2</v>
      </c>
      <c r="AS12" s="20">
        <v>5.8831295937945997E-2</v>
      </c>
      <c r="AT12" s="20">
        <v>0.13496562419109229</v>
      </c>
    </row>
    <row r="13" spans="2:48" ht="60" customHeight="1" x14ac:dyDescent="0.35">
      <c r="B13" s="22" t="s">
        <v>353</v>
      </c>
      <c r="C13" s="20">
        <v>3.1122575663172239E-2</v>
      </c>
      <c r="D13" s="20">
        <v>4.8482704803446242E-2</v>
      </c>
      <c r="E13" s="20">
        <v>4.2224382033769207E-2</v>
      </c>
      <c r="F13" s="20">
        <v>3.2943173714414173E-2</v>
      </c>
      <c r="G13" s="20">
        <v>1.2237405370483231E-2</v>
      </c>
      <c r="H13" s="20">
        <v>2.1320825780002179E-2</v>
      </c>
      <c r="I13" s="20">
        <v>0</v>
      </c>
      <c r="K13" s="20">
        <v>4.3845759475002959E-2</v>
      </c>
      <c r="L13" s="20">
        <v>1.8945477472957831E-2</v>
      </c>
      <c r="N13" s="20">
        <v>6.5318897509547752E-2</v>
      </c>
      <c r="O13" s="20">
        <v>3.9420746658266892E-2</v>
      </c>
      <c r="P13" s="20">
        <v>2.6862659941284759E-2</v>
      </c>
      <c r="Q13" s="20">
        <v>6.3176450640409526E-2</v>
      </c>
      <c r="R13" s="20">
        <v>4.8294537926444628E-2</v>
      </c>
      <c r="S13" s="20">
        <v>8.4414931348174765E-2</v>
      </c>
      <c r="T13" s="20">
        <v>0</v>
      </c>
      <c r="U13" s="20">
        <v>0</v>
      </c>
      <c r="V13" s="20">
        <v>3.593296101238385E-2</v>
      </c>
      <c r="W13" s="20">
        <v>1.0210441728182491E-2</v>
      </c>
      <c r="X13" s="20">
        <v>0</v>
      </c>
      <c r="Y13" s="20">
        <v>1.3191131077712279E-2</v>
      </c>
      <c r="AA13" s="20">
        <v>2.1735003698790081E-2</v>
      </c>
      <c r="AB13" s="20">
        <v>3.1291200476671867E-2</v>
      </c>
      <c r="AC13" s="20">
        <v>3.8053928385482258E-2</v>
      </c>
      <c r="AD13" s="20">
        <v>3.8943485600326108E-2</v>
      </c>
      <c r="AF13" s="20">
        <v>3.3307074584314277E-2</v>
      </c>
      <c r="AG13" s="20">
        <v>2.649522886906502E-2</v>
      </c>
      <c r="AI13" s="20">
        <v>1.0731226987345971E-2</v>
      </c>
      <c r="AJ13" s="20">
        <v>1.5960747725530421E-2</v>
      </c>
      <c r="AK13" s="20">
        <v>4.1734570351336563E-2</v>
      </c>
      <c r="AL13" s="20">
        <v>1.360207927970448E-2</v>
      </c>
      <c r="AM13" s="20">
        <v>5.9889090958511637E-2</v>
      </c>
      <c r="AN13" s="20">
        <v>0</v>
      </c>
      <c r="AO13" s="20">
        <v>2.2634055660599069E-2</v>
      </c>
      <c r="AP13" s="20">
        <v>3.0222396176894518E-2</v>
      </c>
      <c r="AQ13" s="20">
        <v>9.8680398351192813E-2</v>
      </c>
      <c r="AS13" s="20">
        <v>2.8452222261154861E-2</v>
      </c>
      <c r="AT13" s="20">
        <v>9.6102689591011342E-2</v>
      </c>
    </row>
    <row r="14" spans="2:48" ht="46" customHeight="1" x14ac:dyDescent="0.35">
      <c r="B14" s="22" t="s">
        <v>354</v>
      </c>
      <c r="C14" s="20">
        <v>3.4792460467373727E-2</v>
      </c>
      <c r="D14" s="20">
        <v>0</v>
      </c>
      <c r="E14" s="20">
        <v>3.0236688746362671E-2</v>
      </c>
      <c r="F14" s="20">
        <v>3.2584970651158847E-2</v>
      </c>
      <c r="G14" s="20">
        <v>4.8541842172455073E-2</v>
      </c>
      <c r="H14" s="20">
        <v>5.4211405665112143E-2</v>
      </c>
      <c r="I14" s="20">
        <v>7.1490713667370767E-2</v>
      </c>
      <c r="K14" s="20">
        <v>4.1044686633245009E-2</v>
      </c>
      <c r="L14" s="20">
        <v>2.8808583078252879E-2</v>
      </c>
      <c r="N14" s="20">
        <v>3.4371841903720023E-2</v>
      </c>
      <c r="O14" s="20">
        <v>8.778045916076084E-2</v>
      </c>
      <c r="P14" s="20">
        <v>5.0474349218759797E-2</v>
      </c>
      <c r="Q14" s="20">
        <v>3.5254655339485567E-2</v>
      </c>
      <c r="R14" s="20">
        <v>0</v>
      </c>
      <c r="S14" s="20">
        <v>9.1408360130791427E-2</v>
      </c>
      <c r="T14" s="20">
        <v>7.4956925079890102E-2</v>
      </c>
      <c r="U14" s="20">
        <v>1.3719508331349E-2</v>
      </c>
      <c r="V14" s="20">
        <v>1.9791622382119942E-2</v>
      </c>
      <c r="W14" s="20">
        <v>5.1483953062518399E-2</v>
      </c>
      <c r="X14" s="20">
        <v>0</v>
      </c>
      <c r="Y14" s="20">
        <v>1.434349844214677E-2</v>
      </c>
      <c r="AA14" s="20">
        <v>2.09300410160543E-2</v>
      </c>
      <c r="AB14" s="20">
        <v>4.297211652303274E-2</v>
      </c>
      <c r="AC14" s="20">
        <v>3.24230206804468E-2</v>
      </c>
      <c r="AD14" s="20">
        <v>5.4896668219302877E-2</v>
      </c>
      <c r="AF14" s="20">
        <v>3.6575372851190682E-2</v>
      </c>
      <c r="AG14" s="20">
        <v>3.1185093929091912E-2</v>
      </c>
      <c r="AI14" s="20">
        <v>1.073851377493612E-2</v>
      </c>
      <c r="AJ14" s="20">
        <v>3.156694307669667E-2</v>
      </c>
      <c r="AK14" s="20">
        <v>2.1098325569557201E-2</v>
      </c>
      <c r="AL14" s="20">
        <v>5.9088720293958723E-2</v>
      </c>
      <c r="AM14" s="20">
        <v>3.8173500362315503E-2</v>
      </c>
      <c r="AN14" s="20">
        <v>4.5856989325450438E-2</v>
      </c>
      <c r="AO14" s="20">
        <v>6.8466298612202256E-2</v>
      </c>
      <c r="AP14" s="20">
        <v>1.441695875792893E-2</v>
      </c>
      <c r="AQ14" s="20">
        <v>6.0470626198268609E-2</v>
      </c>
      <c r="AS14" s="20">
        <v>3.20403538836933E-2</v>
      </c>
      <c r="AT14" s="20">
        <v>0.1017619481816245</v>
      </c>
    </row>
    <row r="15" spans="2:48" ht="19" customHeight="1" x14ac:dyDescent="0.35">
      <c r="B15" s="22" t="s">
        <v>197</v>
      </c>
      <c r="C15" s="20">
        <v>3.1258877336990613E-2</v>
      </c>
      <c r="D15" s="20">
        <v>6.5384688674423971E-2</v>
      </c>
      <c r="E15" s="20">
        <v>0</v>
      </c>
      <c r="F15" s="20">
        <v>4.1341907330579422E-2</v>
      </c>
      <c r="G15" s="20">
        <v>4.9414300727416781E-2</v>
      </c>
      <c r="H15" s="20">
        <v>3.104352165311302E-2</v>
      </c>
      <c r="I15" s="20">
        <v>0</v>
      </c>
      <c r="K15" s="20">
        <v>1.6524972736911149E-2</v>
      </c>
      <c r="L15" s="20">
        <v>4.5360395140544442E-2</v>
      </c>
      <c r="N15" s="20">
        <v>6.7608666754012323E-2</v>
      </c>
      <c r="O15" s="20">
        <v>0</v>
      </c>
      <c r="P15" s="20">
        <v>5.0352898920435589E-2</v>
      </c>
      <c r="Q15" s="20">
        <v>3.4235053620318673E-2</v>
      </c>
      <c r="R15" s="20">
        <v>2.5218826917891249E-2</v>
      </c>
      <c r="S15" s="20">
        <v>1.568231212382978E-2</v>
      </c>
      <c r="T15" s="20">
        <v>1.9748051181960539E-2</v>
      </c>
      <c r="U15" s="20">
        <v>2.738545589582533E-2</v>
      </c>
      <c r="V15" s="20">
        <v>2.807695948063196E-2</v>
      </c>
      <c r="W15" s="20">
        <v>6.0237706003938747E-2</v>
      </c>
      <c r="X15" s="20">
        <v>2.2989523080546661E-2</v>
      </c>
      <c r="Y15" s="20">
        <v>0</v>
      </c>
      <c r="AA15" s="20">
        <v>1.4278818798165669E-2</v>
      </c>
      <c r="AB15" s="20">
        <v>3.7635100478275327E-2</v>
      </c>
      <c r="AC15" s="20">
        <v>3.753134054175894E-2</v>
      </c>
      <c r="AD15" s="20">
        <v>4.9783447721762263E-2</v>
      </c>
      <c r="AF15" s="20">
        <v>3.1027603006728969E-2</v>
      </c>
      <c r="AG15" s="20">
        <v>3.2371741843660817E-2</v>
      </c>
      <c r="AI15" s="20">
        <v>1.0335052938092761E-2</v>
      </c>
      <c r="AJ15" s="20">
        <v>1.8628509893010549E-2</v>
      </c>
      <c r="AK15" s="20">
        <v>2.207327554406785E-2</v>
      </c>
      <c r="AL15" s="20">
        <v>5.8616183343643463E-2</v>
      </c>
      <c r="AM15" s="20">
        <v>0</v>
      </c>
      <c r="AN15" s="20">
        <v>4.2252404760318232E-2</v>
      </c>
      <c r="AO15" s="20">
        <v>2.300022350561275E-2</v>
      </c>
      <c r="AP15" s="20">
        <v>0.1707846932076206</v>
      </c>
      <c r="AQ15" s="20">
        <v>0</v>
      </c>
      <c r="AS15" s="20">
        <v>2.5578074170406771E-2</v>
      </c>
      <c r="AT15" s="20">
        <v>0.16949497623213061</v>
      </c>
    </row>
    <row r="17" spans="2:2" x14ac:dyDescent="0.35">
      <c r="B17" s="24" t="s">
        <v>20</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760</v>
      </c>
      <c r="D7" s="14">
        <v>63</v>
      </c>
      <c r="E7" s="14">
        <v>231</v>
      </c>
      <c r="F7" s="14">
        <v>248</v>
      </c>
      <c r="G7" s="14">
        <v>167</v>
      </c>
      <c r="H7" s="14">
        <v>38</v>
      </c>
      <c r="I7" s="14">
        <v>13</v>
      </c>
      <c r="K7" s="14">
        <v>375</v>
      </c>
      <c r="L7" s="14">
        <v>385</v>
      </c>
      <c r="N7" s="14">
        <v>60</v>
      </c>
      <c r="O7" s="14">
        <v>24</v>
      </c>
      <c r="P7" s="14">
        <v>40</v>
      </c>
      <c r="Q7" s="14">
        <v>32</v>
      </c>
      <c r="R7" s="14">
        <v>85</v>
      </c>
      <c r="S7" s="14">
        <v>67</v>
      </c>
      <c r="T7" s="14">
        <v>53</v>
      </c>
      <c r="U7" s="14">
        <v>75</v>
      </c>
      <c r="V7" s="14">
        <v>113</v>
      </c>
      <c r="W7" s="14">
        <v>99</v>
      </c>
      <c r="X7" s="14">
        <v>44</v>
      </c>
      <c r="Y7" s="14">
        <v>68</v>
      </c>
      <c r="AA7" s="14">
        <v>286</v>
      </c>
      <c r="AB7" s="14">
        <v>188</v>
      </c>
      <c r="AC7" s="14">
        <v>157</v>
      </c>
      <c r="AD7" s="14">
        <v>125</v>
      </c>
      <c r="AF7" s="14">
        <v>530</v>
      </c>
      <c r="AG7" s="14">
        <v>226</v>
      </c>
      <c r="AI7" s="14">
        <v>103</v>
      </c>
      <c r="AJ7" s="14">
        <v>223</v>
      </c>
      <c r="AK7" s="14">
        <v>50</v>
      </c>
      <c r="AL7" s="14">
        <v>70</v>
      </c>
      <c r="AM7" s="14">
        <v>132</v>
      </c>
      <c r="AN7" s="14">
        <v>23</v>
      </c>
      <c r="AO7" s="14">
        <v>43</v>
      </c>
      <c r="AP7" s="14">
        <v>65</v>
      </c>
      <c r="AQ7" s="14">
        <v>51</v>
      </c>
      <c r="AS7" s="14">
        <v>730</v>
      </c>
      <c r="AT7" s="14">
        <v>30</v>
      </c>
    </row>
    <row r="8" spans="2:48" x14ac:dyDescent="0.35">
      <c r="B8" s="7" t="s">
        <v>68</v>
      </c>
      <c r="C8" s="16">
        <v>730</v>
      </c>
      <c r="D8" s="16">
        <v>56</v>
      </c>
      <c r="E8" s="16">
        <v>217</v>
      </c>
      <c r="F8" s="16">
        <v>245</v>
      </c>
      <c r="G8" s="16">
        <v>158</v>
      </c>
      <c r="H8" s="16">
        <v>40</v>
      </c>
      <c r="I8" s="16">
        <v>15</v>
      </c>
      <c r="K8" s="16">
        <v>357</v>
      </c>
      <c r="L8" s="16">
        <v>373</v>
      </c>
      <c r="N8" s="16">
        <v>62</v>
      </c>
      <c r="O8" s="16">
        <v>21</v>
      </c>
      <c r="P8" s="16">
        <v>38</v>
      </c>
      <c r="Q8" s="16">
        <v>30</v>
      </c>
      <c r="R8" s="16">
        <v>83</v>
      </c>
      <c r="S8" s="16">
        <v>62</v>
      </c>
      <c r="T8" s="16">
        <v>53</v>
      </c>
      <c r="U8" s="16">
        <v>72</v>
      </c>
      <c r="V8" s="16">
        <v>110</v>
      </c>
      <c r="W8" s="16">
        <v>92</v>
      </c>
      <c r="X8" s="16">
        <v>44</v>
      </c>
      <c r="Y8" s="16">
        <v>64</v>
      </c>
      <c r="AA8" s="16">
        <v>263</v>
      </c>
      <c r="AB8" s="16">
        <v>180</v>
      </c>
      <c r="AC8" s="16">
        <v>156</v>
      </c>
      <c r="AD8" s="16">
        <v>130</v>
      </c>
      <c r="AF8" s="16">
        <v>511</v>
      </c>
      <c r="AG8" s="16">
        <v>215</v>
      </c>
      <c r="AI8" s="16">
        <v>98</v>
      </c>
      <c r="AJ8" s="16">
        <v>211</v>
      </c>
      <c r="AK8" s="16">
        <v>47</v>
      </c>
      <c r="AL8" s="16">
        <v>66</v>
      </c>
      <c r="AM8" s="16">
        <v>129</v>
      </c>
      <c r="AN8" s="16">
        <v>24</v>
      </c>
      <c r="AO8" s="16">
        <v>42</v>
      </c>
      <c r="AP8" s="16">
        <v>64</v>
      </c>
      <c r="AQ8" s="16">
        <v>49</v>
      </c>
      <c r="AS8" s="16">
        <v>702</v>
      </c>
      <c r="AT8" s="16">
        <v>29</v>
      </c>
    </row>
    <row r="9" spans="2:48" ht="60" customHeight="1" x14ac:dyDescent="0.35">
      <c r="B9" s="22" t="s">
        <v>349</v>
      </c>
      <c r="C9" s="20">
        <v>0.43385328344529428</v>
      </c>
      <c r="D9" s="20">
        <v>0.34514566974005129</v>
      </c>
      <c r="E9" s="20">
        <v>0.4465394511759056</v>
      </c>
      <c r="F9" s="20">
        <v>0.39896840268393191</v>
      </c>
      <c r="G9" s="20">
        <v>0.47644464666488129</v>
      </c>
      <c r="H9" s="20">
        <v>0.49652573787285709</v>
      </c>
      <c r="I9" s="20">
        <v>0.53921271078673805</v>
      </c>
      <c r="K9" s="20">
        <v>0.44654031965411678</v>
      </c>
      <c r="L9" s="20">
        <v>0.42171078138429408</v>
      </c>
      <c r="N9" s="20">
        <v>0.35424665298712882</v>
      </c>
      <c r="O9" s="20">
        <v>0.55430401733577706</v>
      </c>
      <c r="P9" s="20">
        <v>0.46933160326362949</v>
      </c>
      <c r="Q9" s="20">
        <v>0.43844680640343098</v>
      </c>
      <c r="R9" s="20">
        <v>0.52783884508761958</v>
      </c>
      <c r="S9" s="20">
        <v>0.38558267979584021</v>
      </c>
      <c r="T9" s="20">
        <v>0.28877839288633261</v>
      </c>
      <c r="U9" s="20">
        <v>0.35941446331710702</v>
      </c>
      <c r="V9" s="20">
        <v>0.42152757458912021</v>
      </c>
      <c r="W9" s="20">
        <v>0.46827143603508148</v>
      </c>
      <c r="X9" s="20">
        <v>0.55223930916984265</v>
      </c>
      <c r="Y9" s="20">
        <v>0.46529020748713362</v>
      </c>
      <c r="AA9" s="20">
        <v>0.48175106593114603</v>
      </c>
      <c r="AB9" s="20">
        <v>0.3603023422695914</v>
      </c>
      <c r="AC9" s="20">
        <v>0.47223624848647727</v>
      </c>
      <c r="AD9" s="20">
        <v>0.39169633955144761</v>
      </c>
      <c r="AF9" s="20">
        <v>0.44772713944912068</v>
      </c>
      <c r="AG9" s="20">
        <v>0.40433636453188132</v>
      </c>
      <c r="AI9" s="20">
        <v>0.40558290270679642</v>
      </c>
      <c r="AJ9" s="20">
        <v>0.48027214484044761</v>
      </c>
      <c r="AK9" s="20">
        <v>0.2462226447167743</v>
      </c>
      <c r="AL9" s="20">
        <v>0.40939049561618912</v>
      </c>
      <c r="AM9" s="20">
        <v>0.45805148782364757</v>
      </c>
      <c r="AN9" s="20">
        <v>0.44532383222453892</v>
      </c>
      <c r="AO9" s="20">
        <v>0.51471164888372556</v>
      </c>
      <c r="AP9" s="20">
        <v>0.44439155734061919</v>
      </c>
      <c r="AQ9" s="20">
        <v>0.34942194222559342</v>
      </c>
      <c r="AS9" s="20">
        <v>0.43953484516333441</v>
      </c>
      <c r="AT9" s="20">
        <v>0.2955987260345086</v>
      </c>
    </row>
    <row r="10" spans="2:48" ht="60" customHeight="1" x14ac:dyDescent="0.35">
      <c r="B10" s="22" t="s">
        <v>350</v>
      </c>
      <c r="C10" s="20">
        <v>0.26916376322540031</v>
      </c>
      <c r="D10" s="20">
        <v>0.38395073441263827</v>
      </c>
      <c r="E10" s="20">
        <v>0.26633053156835518</v>
      </c>
      <c r="F10" s="20">
        <v>0.26265997534865287</v>
      </c>
      <c r="G10" s="20">
        <v>0.25365816443221262</v>
      </c>
      <c r="H10" s="20">
        <v>0.2397002405960143</v>
      </c>
      <c r="I10" s="20">
        <v>0.22709218722859639</v>
      </c>
      <c r="K10" s="20">
        <v>0.26307209056361319</v>
      </c>
      <c r="L10" s="20">
        <v>0.27499397814976928</v>
      </c>
      <c r="N10" s="20">
        <v>0.24156244102534469</v>
      </c>
      <c r="O10" s="20">
        <v>0.15896304546959911</v>
      </c>
      <c r="P10" s="20">
        <v>0.25889356473875591</v>
      </c>
      <c r="Q10" s="20">
        <v>0.2485829052299785</v>
      </c>
      <c r="R10" s="20">
        <v>0.2103265997204864</v>
      </c>
      <c r="S10" s="20">
        <v>0.24417906594705471</v>
      </c>
      <c r="T10" s="20">
        <v>0.40661499476644569</v>
      </c>
      <c r="U10" s="20">
        <v>0.34912908137876408</v>
      </c>
      <c r="V10" s="20">
        <v>0.27379843005987198</v>
      </c>
      <c r="W10" s="20">
        <v>0.26042317196458042</v>
      </c>
      <c r="X10" s="20">
        <v>0.20116294319607109</v>
      </c>
      <c r="Y10" s="20">
        <v>0.2968154062693672</v>
      </c>
      <c r="AA10" s="20">
        <v>0.2517896976488514</v>
      </c>
      <c r="AB10" s="20">
        <v>0.28669727759263908</v>
      </c>
      <c r="AC10" s="20">
        <v>0.24072199602342059</v>
      </c>
      <c r="AD10" s="20">
        <v>0.31779137637471061</v>
      </c>
      <c r="AF10" s="20">
        <v>0.25310662210186752</v>
      </c>
      <c r="AG10" s="20">
        <v>0.31215411640864099</v>
      </c>
      <c r="AI10" s="20">
        <v>0.34272122767452362</v>
      </c>
      <c r="AJ10" s="20">
        <v>0.23693139388310969</v>
      </c>
      <c r="AK10" s="20">
        <v>0.38312773493922808</v>
      </c>
      <c r="AL10" s="20">
        <v>0.28890459026059451</v>
      </c>
      <c r="AM10" s="20">
        <v>0.28476818722373198</v>
      </c>
      <c r="AN10" s="20">
        <v>0.24591592239362861</v>
      </c>
      <c r="AO10" s="20">
        <v>0.21280248541404309</v>
      </c>
      <c r="AP10" s="20">
        <v>0.13584727465915661</v>
      </c>
      <c r="AQ10" s="20">
        <v>0.3201886645718191</v>
      </c>
      <c r="AS10" s="20">
        <v>0.26941208680545392</v>
      </c>
      <c r="AT10" s="20">
        <v>0.26312108194184453</v>
      </c>
    </row>
    <row r="11" spans="2:48" ht="32" customHeight="1" x14ac:dyDescent="0.35">
      <c r="B11" s="22" t="s">
        <v>351</v>
      </c>
      <c r="C11" s="20">
        <v>0.14020580769230059</v>
      </c>
      <c r="D11" s="20">
        <v>0.12831100855103461</v>
      </c>
      <c r="E11" s="20">
        <v>0.13877865284246671</v>
      </c>
      <c r="F11" s="20">
        <v>0.16762572112546831</v>
      </c>
      <c r="G11" s="20">
        <v>0.1324474008698486</v>
      </c>
      <c r="H11" s="20">
        <v>7.8567147180595848E-2</v>
      </c>
      <c r="I11" s="20">
        <v>0</v>
      </c>
      <c r="K11" s="20">
        <v>0.1463717479986682</v>
      </c>
      <c r="L11" s="20">
        <v>0.1343045127290208</v>
      </c>
      <c r="N11" s="20">
        <v>0.16363731439841711</v>
      </c>
      <c r="O11" s="20">
        <v>0.20395750088370229</v>
      </c>
      <c r="P11" s="20">
        <v>7.3077056883244923E-2</v>
      </c>
      <c r="Q11" s="20">
        <v>0.15358002698136761</v>
      </c>
      <c r="R11" s="20">
        <v>0.13273025177816511</v>
      </c>
      <c r="S11" s="20">
        <v>0.11663365218046159</v>
      </c>
      <c r="T11" s="20">
        <v>0.18580373967657329</v>
      </c>
      <c r="U11" s="20">
        <v>0.16956991010596431</v>
      </c>
      <c r="V11" s="20">
        <v>0.14419503489605431</v>
      </c>
      <c r="W11" s="20">
        <v>0.1009887870594129</v>
      </c>
      <c r="X11" s="20">
        <v>0.1751383123251635</v>
      </c>
      <c r="Y11" s="20">
        <v>0.1177388808026958</v>
      </c>
      <c r="AA11" s="20">
        <v>0.12684765517569219</v>
      </c>
      <c r="AB11" s="20">
        <v>0.16581939325706821</v>
      </c>
      <c r="AC11" s="20">
        <v>0.1456637526625808</v>
      </c>
      <c r="AD11" s="20">
        <v>0.1205294764513393</v>
      </c>
      <c r="AF11" s="20">
        <v>0.1461382502019942</v>
      </c>
      <c r="AG11" s="20">
        <v>0.1240800481564667</v>
      </c>
      <c r="AI11" s="20">
        <v>0.1332969782513401</v>
      </c>
      <c r="AJ11" s="20">
        <v>0.13869414039545569</v>
      </c>
      <c r="AK11" s="20">
        <v>0.20679602287549489</v>
      </c>
      <c r="AL11" s="20">
        <v>0.13012114563923149</v>
      </c>
      <c r="AM11" s="20">
        <v>0.1205478185245597</v>
      </c>
      <c r="AN11" s="20">
        <v>0.13167799446165759</v>
      </c>
      <c r="AO11" s="20">
        <v>8.5592800442911912E-2</v>
      </c>
      <c r="AP11" s="20">
        <v>0.1541587975182076</v>
      </c>
      <c r="AQ11" s="20">
        <v>0.19486330603605601</v>
      </c>
      <c r="AS11" s="20">
        <v>0.14302055560909929</v>
      </c>
      <c r="AT11" s="20">
        <v>7.1712012012091444E-2</v>
      </c>
    </row>
    <row r="12" spans="2:48" ht="74" customHeight="1" x14ac:dyDescent="0.35">
      <c r="B12" s="22" t="s">
        <v>352</v>
      </c>
      <c r="C12" s="20">
        <v>6.4207783714236175E-2</v>
      </c>
      <c r="D12" s="20">
        <v>3.1050642267333041E-2</v>
      </c>
      <c r="E12" s="20">
        <v>8.2278818915893032E-2</v>
      </c>
      <c r="F12" s="20">
        <v>5.6362419343190383E-2</v>
      </c>
      <c r="G12" s="20">
        <v>5.3636082293726593E-2</v>
      </c>
      <c r="H12" s="20">
        <v>9.7771992198116164E-2</v>
      </c>
      <c r="I12" s="20">
        <v>7.756536298632169E-2</v>
      </c>
      <c r="K12" s="20">
        <v>7.3234830589568048E-2</v>
      </c>
      <c r="L12" s="20">
        <v>5.5568182353893367E-2</v>
      </c>
      <c r="N12" s="20">
        <v>8.4867199654918971E-2</v>
      </c>
      <c r="O12" s="20">
        <v>8.2775436310921685E-2</v>
      </c>
      <c r="P12" s="20">
        <v>0.1205619316835484</v>
      </c>
      <c r="Q12" s="20">
        <v>2.672410178500928E-2</v>
      </c>
      <c r="R12" s="20">
        <v>9.3025579895504681E-2</v>
      </c>
      <c r="S12" s="20">
        <v>0.10642377367422361</v>
      </c>
      <c r="T12" s="20">
        <v>5.6500410827755393E-2</v>
      </c>
      <c r="U12" s="20">
        <v>2.696564123681602E-2</v>
      </c>
      <c r="V12" s="20">
        <v>5.1301142880580262E-2</v>
      </c>
      <c r="W12" s="20">
        <v>4.9903465027565097E-2</v>
      </c>
      <c r="X12" s="20">
        <v>0</v>
      </c>
      <c r="Y12" s="20">
        <v>7.8582281359272768E-2</v>
      </c>
      <c r="AA12" s="20">
        <v>7.6634334948895474E-2</v>
      </c>
      <c r="AB12" s="20">
        <v>6.8796444367332621E-2</v>
      </c>
      <c r="AC12" s="20">
        <v>5.1943461416799529E-2</v>
      </c>
      <c r="AD12" s="20">
        <v>4.8160020089046143E-2</v>
      </c>
      <c r="AF12" s="20">
        <v>6.4149437346513308E-2</v>
      </c>
      <c r="AG12" s="20">
        <v>6.0688890289696262E-2</v>
      </c>
      <c r="AI12" s="20">
        <v>5.96344141829417E-2</v>
      </c>
      <c r="AJ12" s="20">
        <v>7.1072043883376568E-2</v>
      </c>
      <c r="AK12" s="20">
        <v>7.9172460418499194E-2</v>
      </c>
      <c r="AL12" s="20">
        <v>5.6803212064043783E-2</v>
      </c>
      <c r="AM12" s="20">
        <v>7.5656428229309763E-2</v>
      </c>
      <c r="AN12" s="20">
        <v>0</v>
      </c>
      <c r="AO12" s="20">
        <v>2.3795137122612629E-2</v>
      </c>
      <c r="AP12" s="20">
        <v>4.9775777633329632E-2</v>
      </c>
      <c r="AQ12" s="20">
        <v>9.4547131690175368E-2</v>
      </c>
      <c r="AS12" s="20">
        <v>6.5640299513688716E-2</v>
      </c>
      <c r="AT12" s="20">
        <v>2.9349086816090539E-2</v>
      </c>
    </row>
    <row r="13" spans="2:48" ht="60" customHeight="1" x14ac:dyDescent="0.35">
      <c r="B13" s="22" t="s">
        <v>353</v>
      </c>
      <c r="C13" s="20">
        <v>2.76865676747255E-2</v>
      </c>
      <c r="D13" s="20">
        <v>4.6049928759790699E-2</v>
      </c>
      <c r="E13" s="20">
        <v>2.6725221683800069E-2</v>
      </c>
      <c r="F13" s="20">
        <v>3.6327474622668172E-2</v>
      </c>
      <c r="G13" s="20">
        <v>1.8630101795047111E-2</v>
      </c>
      <c r="H13" s="20">
        <v>0</v>
      </c>
      <c r="I13" s="20">
        <v>0</v>
      </c>
      <c r="K13" s="20">
        <v>3.003925691133217E-2</v>
      </c>
      <c r="L13" s="20">
        <v>2.5434857075482209E-2</v>
      </c>
      <c r="N13" s="20">
        <v>4.9382475383795109E-2</v>
      </c>
      <c r="O13" s="20">
        <v>0</v>
      </c>
      <c r="P13" s="20">
        <v>0</v>
      </c>
      <c r="Q13" s="20">
        <v>3.1958979456241293E-2</v>
      </c>
      <c r="R13" s="20">
        <v>2.3051289614271619E-2</v>
      </c>
      <c r="S13" s="20">
        <v>2.781973565257043E-2</v>
      </c>
      <c r="T13" s="20">
        <v>1.9020178168686491E-2</v>
      </c>
      <c r="U13" s="20">
        <v>2.7615690798450922E-2</v>
      </c>
      <c r="V13" s="20">
        <v>5.455556799793769E-2</v>
      </c>
      <c r="W13" s="20">
        <v>3.0507401306381309E-2</v>
      </c>
      <c r="X13" s="20">
        <v>0</v>
      </c>
      <c r="Y13" s="20">
        <v>1.255903011041617E-2</v>
      </c>
      <c r="AA13" s="20">
        <v>2.4491530366927718E-2</v>
      </c>
      <c r="AB13" s="20">
        <v>3.8395015365837191E-2</v>
      </c>
      <c r="AC13" s="20">
        <v>2.4761132496853348E-2</v>
      </c>
      <c r="AD13" s="20">
        <v>2.3186427939164402E-2</v>
      </c>
      <c r="AF13" s="20">
        <v>2.31697638571015E-2</v>
      </c>
      <c r="AG13" s="20">
        <v>3.8913679107554562E-2</v>
      </c>
      <c r="AI13" s="20">
        <v>2.9805622574327461E-2</v>
      </c>
      <c r="AJ13" s="20">
        <v>3.9834994219120727E-2</v>
      </c>
      <c r="AK13" s="20">
        <v>2.1807552071013949E-2</v>
      </c>
      <c r="AL13" s="20">
        <v>2.7847256110013069E-2</v>
      </c>
      <c r="AM13" s="20">
        <v>1.601694410446191E-2</v>
      </c>
      <c r="AN13" s="20">
        <v>4.2104308617720611E-2</v>
      </c>
      <c r="AO13" s="20">
        <v>2.2634055660599069E-2</v>
      </c>
      <c r="AP13" s="20">
        <v>3.104963889487283E-2</v>
      </c>
      <c r="AQ13" s="20">
        <v>0</v>
      </c>
      <c r="AS13" s="20">
        <v>2.46819090499849E-2</v>
      </c>
      <c r="AT13" s="20">
        <v>0.1008016316218452</v>
      </c>
    </row>
    <row r="14" spans="2:48" ht="46" customHeight="1" x14ac:dyDescent="0.35">
      <c r="B14" s="22" t="s">
        <v>354</v>
      </c>
      <c r="C14" s="20">
        <v>3.2551419870813607E-2</v>
      </c>
      <c r="D14" s="20">
        <v>3.4296920155522069E-2</v>
      </c>
      <c r="E14" s="20">
        <v>1.3167277704043001E-2</v>
      </c>
      <c r="F14" s="20">
        <v>3.6675601766924852E-2</v>
      </c>
      <c r="G14" s="20">
        <v>4.1334326096036933E-2</v>
      </c>
      <c r="H14" s="20">
        <v>5.6391360499303538E-2</v>
      </c>
      <c r="I14" s="20">
        <v>8.4639025330973075E-2</v>
      </c>
      <c r="K14" s="20">
        <v>2.154705504868288E-2</v>
      </c>
      <c r="L14" s="20">
        <v>4.3083471670255898E-2</v>
      </c>
      <c r="N14" s="20">
        <v>6.9787573641680423E-2</v>
      </c>
      <c r="O14" s="20">
        <v>0</v>
      </c>
      <c r="P14" s="20">
        <v>2.718981863436094E-2</v>
      </c>
      <c r="Q14" s="20">
        <v>3.121747118416824E-2</v>
      </c>
      <c r="R14" s="20">
        <v>0</v>
      </c>
      <c r="S14" s="20">
        <v>4.5287394678488732E-2</v>
      </c>
      <c r="T14" s="20">
        <v>2.3534232492245861E-2</v>
      </c>
      <c r="U14" s="20">
        <v>2.5726087282969271E-2</v>
      </c>
      <c r="V14" s="20">
        <v>2.7096937061430921E-2</v>
      </c>
      <c r="W14" s="20">
        <v>6.088652876304352E-2</v>
      </c>
      <c r="X14" s="20">
        <v>4.8027903332785157E-2</v>
      </c>
      <c r="Y14" s="20">
        <v>1.434349844214677E-2</v>
      </c>
      <c r="AA14" s="20">
        <v>1.7274890126521759E-2</v>
      </c>
      <c r="AB14" s="20">
        <v>4.2926993071802623E-2</v>
      </c>
      <c r="AC14" s="20">
        <v>3.3061081008356273E-2</v>
      </c>
      <c r="AD14" s="20">
        <v>4.8995556217258887E-2</v>
      </c>
      <c r="AF14" s="20">
        <v>3.1024371593782539E-2</v>
      </c>
      <c r="AG14" s="20">
        <v>3.2501388749613988E-2</v>
      </c>
      <c r="AI14" s="20">
        <v>0</v>
      </c>
      <c r="AJ14" s="20">
        <v>1.92122380560578E-2</v>
      </c>
      <c r="AK14" s="20">
        <v>4.2648752349022843E-2</v>
      </c>
      <c r="AL14" s="20">
        <v>7.2919088771792123E-2</v>
      </c>
      <c r="AM14" s="20">
        <v>2.9960713349514119E-2</v>
      </c>
      <c r="AN14" s="20">
        <v>9.2725537542136055E-2</v>
      </c>
      <c r="AO14" s="20">
        <v>4.7444541422683111E-2</v>
      </c>
      <c r="AP14" s="20">
        <v>4.3537481321642722E-2</v>
      </c>
      <c r="AQ14" s="20">
        <v>4.0978955476356223E-2</v>
      </c>
      <c r="AS14" s="20">
        <v>3.1015658454213831E-2</v>
      </c>
      <c r="AT14" s="20">
        <v>6.9922485341489274E-2</v>
      </c>
    </row>
    <row r="15" spans="2:48" ht="19" customHeight="1" x14ac:dyDescent="0.35">
      <c r="B15" s="22" t="s">
        <v>197</v>
      </c>
      <c r="C15" s="20">
        <v>3.233137437722966E-2</v>
      </c>
      <c r="D15" s="20">
        <v>3.1195096113630021E-2</v>
      </c>
      <c r="E15" s="20">
        <v>2.6180046109536389E-2</v>
      </c>
      <c r="F15" s="20">
        <v>4.1380405109163583E-2</v>
      </c>
      <c r="G15" s="20">
        <v>2.384927784824676E-2</v>
      </c>
      <c r="H15" s="20">
        <v>3.104352165311302E-2</v>
      </c>
      <c r="I15" s="20">
        <v>7.1490713667370767E-2</v>
      </c>
      <c r="K15" s="20">
        <v>1.9194699234018689E-2</v>
      </c>
      <c r="L15" s="20">
        <v>4.4904216637284319E-2</v>
      </c>
      <c r="N15" s="20">
        <v>3.6516342908714812E-2</v>
      </c>
      <c r="O15" s="20">
        <v>0</v>
      </c>
      <c r="P15" s="20">
        <v>5.0946024796460043E-2</v>
      </c>
      <c r="Q15" s="20">
        <v>6.9489708959804247E-2</v>
      </c>
      <c r="R15" s="20">
        <v>1.3027433903952579E-2</v>
      </c>
      <c r="S15" s="20">
        <v>7.4073698071360938E-2</v>
      </c>
      <c r="T15" s="20">
        <v>1.9748051181960539E-2</v>
      </c>
      <c r="U15" s="20">
        <v>4.1579125879928347E-2</v>
      </c>
      <c r="V15" s="20">
        <v>2.7525312515004709E-2</v>
      </c>
      <c r="W15" s="20">
        <v>2.9019209843934909E-2</v>
      </c>
      <c r="X15" s="20">
        <v>2.3431531976137471E-2</v>
      </c>
      <c r="Y15" s="20">
        <v>1.4670695528967799E-2</v>
      </c>
      <c r="AA15" s="20">
        <v>2.121082580196558E-2</v>
      </c>
      <c r="AB15" s="20">
        <v>3.7062534075728959E-2</v>
      </c>
      <c r="AC15" s="20">
        <v>3.1612327905511918E-2</v>
      </c>
      <c r="AD15" s="20">
        <v>4.9640803377033263E-2</v>
      </c>
      <c r="AF15" s="20">
        <v>3.4684415449620212E-2</v>
      </c>
      <c r="AG15" s="20">
        <v>2.7325512756146211E-2</v>
      </c>
      <c r="AI15" s="20">
        <v>2.895885461007066E-2</v>
      </c>
      <c r="AJ15" s="20">
        <v>1.398304472243187E-2</v>
      </c>
      <c r="AK15" s="20">
        <v>2.0224832629966619E-2</v>
      </c>
      <c r="AL15" s="20">
        <v>1.401421153813592E-2</v>
      </c>
      <c r="AM15" s="20">
        <v>1.499842074477487E-2</v>
      </c>
      <c r="AN15" s="20">
        <v>4.2252404760318232E-2</v>
      </c>
      <c r="AO15" s="20">
        <v>9.3019331053424512E-2</v>
      </c>
      <c r="AP15" s="20">
        <v>0.1412394726321716</v>
      </c>
      <c r="AQ15" s="20">
        <v>0</v>
      </c>
      <c r="AS15" s="20">
        <v>2.6694645404225059E-2</v>
      </c>
      <c r="AT15" s="20">
        <v>0.16949497623213061</v>
      </c>
    </row>
    <row r="17" spans="2:2" x14ac:dyDescent="0.35">
      <c r="B17" s="24" t="s">
        <v>20</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760</v>
      </c>
      <c r="D7" s="14">
        <v>63</v>
      </c>
      <c r="E7" s="14">
        <v>231</v>
      </c>
      <c r="F7" s="14">
        <v>248</v>
      </c>
      <c r="G7" s="14">
        <v>167</v>
      </c>
      <c r="H7" s="14">
        <v>38</v>
      </c>
      <c r="I7" s="14">
        <v>13</v>
      </c>
      <c r="K7" s="14">
        <v>375</v>
      </c>
      <c r="L7" s="14">
        <v>385</v>
      </c>
      <c r="N7" s="14">
        <v>60</v>
      </c>
      <c r="O7" s="14">
        <v>24</v>
      </c>
      <c r="P7" s="14">
        <v>40</v>
      </c>
      <c r="Q7" s="14">
        <v>32</v>
      </c>
      <c r="R7" s="14">
        <v>85</v>
      </c>
      <c r="S7" s="14">
        <v>67</v>
      </c>
      <c r="T7" s="14">
        <v>53</v>
      </c>
      <c r="U7" s="14">
        <v>75</v>
      </c>
      <c r="V7" s="14">
        <v>113</v>
      </c>
      <c r="W7" s="14">
        <v>99</v>
      </c>
      <c r="X7" s="14">
        <v>44</v>
      </c>
      <c r="Y7" s="14">
        <v>68</v>
      </c>
      <c r="AA7" s="14">
        <v>286</v>
      </c>
      <c r="AB7" s="14">
        <v>188</v>
      </c>
      <c r="AC7" s="14">
        <v>157</v>
      </c>
      <c r="AD7" s="14">
        <v>125</v>
      </c>
      <c r="AF7" s="14">
        <v>530</v>
      </c>
      <c r="AG7" s="14">
        <v>226</v>
      </c>
      <c r="AI7" s="14">
        <v>103</v>
      </c>
      <c r="AJ7" s="14">
        <v>223</v>
      </c>
      <c r="AK7" s="14">
        <v>50</v>
      </c>
      <c r="AL7" s="14">
        <v>70</v>
      </c>
      <c r="AM7" s="14">
        <v>132</v>
      </c>
      <c r="AN7" s="14">
        <v>23</v>
      </c>
      <c r="AO7" s="14">
        <v>43</v>
      </c>
      <c r="AP7" s="14">
        <v>65</v>
      </c>
      <c r="AQ7" s="14">
        <v>51</v>
      </c>
      <c r="AS7" s="14">
        <v>730</v>
      </c>
      <c r="AT7" s="14">
        <v>30</v>
      </c>
    </row>
    <row r="8" spans="2:48" x14ac:dyDescent="0.35">
      <c r="B8" s="7" t="s">
        <v>68</v>
      </c>
      <c r="C8" s="16">
        <v>730</v>
      </c>
      <c r="D8" s="16">
        <v>56</v>
      </c>
      <c r="E8" s="16">
        <v>217</v>
      </c>
      <c r="F8" s="16">
        <v>245</v>
      </c>
      <c r="G8" s="16">
        <v>158</v>
      </c>
      <c r="H8" s="16">
        <v>40</v>
      </c>
      <c r="I8" s="16">
        <v>15</v>
      </c>
      <c r="K8" s="16">
        <v>357</v>
      </c>
      <c r="L8" s="16">
        <v>373</v>
      </c>
      <c r="N8" s="16">
        <v>62</v>
      </c>
      <c r="O8" s="16">
        <v>21</v>
      </c>
      <c r="P8" s="16">
        <v>38</v>
      </c>
      <c r="Q8" s="16">
        <v>30</v>
      </c>
      <c r="R8" s="16">
        <v>83</v>
      </c>
      <c r="S8" s="16">
        <v>62</v>
      </c>
      <c r="T8" s="16">
        <v>53</v>
      </c>
      <c r="U8" s="16">
        <v>72</v>
      </c>
      <c r="V8" s="16">
        <v>110</v>
      </c>
      <c r="W8" s="16">
        <v>92</v>
      </c>
      <c r="X8" s="16">
        <v>44</v>
      </c>
      <c r="Y8" s="16">
        <v>64</v>
      </c>
      <c r="AA8" s="16">
        <v>263</v>
      </c>
      <c r="AB8" s="16">
        <v>180</v>
      </c>
      <c r="AC8" s="16">
        <v>156</v>
      </c>
      <c r="AD8" s="16">
        <v>130</v>
      </c>
      <c r="AF8" s="16">
        <v>511</v>
      </c>
      <c r="AG8" s="16">
        <v>215</v>
      </c>
      <c r="AI8" s="16">
        <v>98</v>
      </c>
      <c r="AJ8" s="16">
        <v>211</v>
      </c>
      <c r="AK8" s="16">
        <v>47</v>
      </c>
      <c r="AL8" s="16">
        <v>66</v>
      </c>
      <c r="AM8" s="16">
        <v>129</v>
      </c>
      <c r="AN8" s="16">
        <v>24</v>
      </c>
      <c r="AO8" s="16">
        <v>42</v>
      </c>
      <c r="AP8" s="16">
        <v>64</v>
      </c>
      <c r="AQ8" s="16">
        <v>49</v>
      </c>
      <c r="AS8" s="16">
        <v>702</v>
      </c>
      <c r="AT8" s="16">
        <v>29</v>
      </c>
    </row>
    <row r="9" spans="2:48" ht="60" customHeight="1" x14ac:dyDescent="0.35">
      <c r="B9" s="22" t="s">
        <v>349</v>
      </c>
      <c r="C9" s="20">
        <v>0.45061389078836189</v>
      </c>
      <c r="D9" s="20">
        <v>0.34103481156400228</v>
      </c>
      <c r="E9" s="20">
        <v>0.42591197504303352</v>
      </c>
      <c r="F9" s="20">
        <v>0.46580994362087441</v>
      </c>
      <c r="G9" s="20">
        <v>0.47060132308578778</v>
      </c>
      <c r="H9" s="20">
        <v>0.50328002301500974</v>
      </c>
      <c r="I9" s="20">
        <v>0.62385173611771116</v>
      </c>
      <c r="K9" s="20">
        <v>0.46971756007569992</v>
      </c>
      <c r="L9" s="20">
        <v>0.43233016085521508</v>
      </c>
      <c r="N9" s="20">
        <v>0.43749672549708962</v>
      </c>
      <c r="O9" s="20">
        <v>0.42908189685062809</v>
      </c>
      <c r="P9" s="20">
        <v>0.49625662242559759</v>
      </c>
      <c r="Q9" s="20">
        <v>0.37534003173866121</v>
      </c>
      <c r="R9" s="20">
        <v>0.59189892237590314</v>
      </c>
      <c r="S9" s="20">
        <v>0.37838937871762451</v>
      </c>
      <c r="T9" s="20">
        <v>0.34595611325262721</v>
      </c>
      <c r="U9" s="20">
        <v>0.38062150898000041</v>
      </c>
      <c r="V9" s="20">
        <v>0.48763770488615821</v>
      </c>
      <c r="W9" s="20">
        <v>0.42439604345895399</v>
      </c>
      <c r="X9" s="20">
        <v>0.4997602759972728</v>
      </c>
      <c r="Y9" s="20">
        <v>0.47030221565245028</v>
      </c>
      <c r="AA9" s="20">
        <v>0.44027166439949178</v>
      </c>
      <c r="AB9" s="20">
        <v>0.39026988112459021</v>
      </c>
      <c r="AC9" s="20">
        <v>0.53850146095428086</v>
      </c>
      <c r="AD9" s="20">
        <v>0.44924208065537641</v>
      </c>
      <c r="AF9" s="20">
        <v>0.46293287888142087</v>
      </c>
      <c r="AG9" s="20">
        <v>0.42509214500536979</v>
      </c>
      <c r="AI9" s="20">
        <v>0.44928550070825618</v>
      </c>
      <c r="AJ9" s="20">
        <v>0.50765423103923624</v>
      </c>
      <c r="AK9" s="20">
        <v>0.3463571444159404</v>
      </c>
      <c r="AL9" s="20">
        <v>0.36408317046125882</v>
      </c>
      <c r="AM9" s="20">
        <v>0.50264829539986922</v>
      </c>
      <c r="AN9" s="20">
        <v>0.44645393841245129</v>
      </c>
      <c r="AO9" s="20">
        <v>0.42370939022740062</v>
      </c>
      <c r="AP9" s="20">
        <v>0.46435208275617001</v>
      </c>
      <c r="AQ9" s="20">
        <v>0.29389805376662798</v>
      </c>
      <c r="AS9" s="20">
        <v>0.46209619005563668</v>
      </c>
      <c r="AT9" s="20">
        <v>0.17120476315102789</v>
      </c>
    </row>
    <row r="10" spans="2:48" ht="60" customHeight="1" x14ac:dyDescent="0.35">
      <c r="B10" s="22" t="s">
        <v>350</v>
      </c>
      <c r="C10" s="20">
        <v>0.23233660997230959</v>
      </c>
      <c r="D10" s="20">
        <v>0.31739102552905629</v>
      </c>
      <c r="E10" s="20">
        <v>0.27976426848913372</v>
      </c>
      <c r="F10" s="20">
        <v>0.20678192825085909</v>
      </c>
      <c r="G10" s="20">
        <v>0.19687133630878781</v>
      </c>
      <c r="H10" s="20">
        <v>0.23737912782649651</v>
      </c>
      <c r="I10" s="20">
        <v>0</v>
      </c>
      <c r="K10" s="20">
        <v>0.24877174084076689</v>
      </c>
      <c r="L10" s="20">
        <v>0.2166068834106189</v>
      </c>
      <c r="N10" s="20">
        <v>0.16204200703065991</v>
      </c>
      <c r="O10" s="20">
        <v>0.27911349796823631</v>
      </c>
      <c r="P10" s="20">
        <v>0.24709739487551771</v>
      </c>
      <c r="Q10" s="20">
        <v>0.33167330051256888</v>
      </c>
      <c r="R10" s="20">
        <v>0.184869138210358</v>
      </c>
      <c r="S10" s="20">
        <v>0.16144650764098059</v>
      </c>
      <c r="T10" s="20">
        <v>0.31634938952206082</v>
      </c>
      <c r="U10" s="20">
        <v>0.2731546968658185</v>
      </c>
      <c r="V10" s="20">
        <v>0.22733029228013721</v>
      </c>
      <c r="W10" s="20">
        <v>0.24303633225824481</v>
      </c>
      <c r="X10" s="20">
        <v>0.29282402225238158</v>
      </c>
      <c r="Y10" s="20">
        <v>0.19592507240882029</v>
      </c>
      <c r="AA10" s="20">
        <v>0.25726178365191021</v>
      </c>
      <c r="AB10" s="20">
        <v>0.22604798642736121</v>
      </c>
      <c r="AC10" s="20">
        <v>0.21186554715582229</v>
      </c>
      <c r="AD10" s="20">
        <v>0.2146196516585395</v>
      </c>
      <c r="AF10" s="20">
        <v>0.22781931418652049</v>
      </c>
      <c r="AG10" s="20">
        <v>0.2472544840779661</v>
      </c>
      <c r="AI10" s="20">
        <v>0.31187326428237983</v>
      </c>
      <c r="AJ10" s="20">
        <v>0.22816301033585809</v>
      </c>
      <c r="AK10" s="20">
        <v>0.17475394631646729</v>
      </c>
      <c r="AL10" s="20">
        <v>0.25527722842229472</v>
      </c>
      <c r="AM10" s="20">
        <v>0.25679637730337079</v>
      </c>
      <c r="AN10" s="20">
        <v>0.16813792039597861</v>
      </c>
      <c r="AO10" s="20">
        <v>0.1996728543961227</v>
      </c>
      <c r="AP10" s="20">
        <v>0.1096411819402566</v>
      </c>
      <c r="AQ10" s="20">
        <v>0.27207672298938268</v>
      </c>
      <c r="AS10" s="20">
        <v>0.2299558437282887</v>
      </c>
      <c r="AT10" s="20">
        <v>0.29026993881753249</v>
      </c>
    </row>
    <row r="11" spans="2:48" ht="32" customHeight="1" x14ac:dyDescent="0.35">
      <c r="B11" s="22" t="s">
        <v>351</v>
      </c>
      <c r="C11" s="20">
        <v>0.1459455866069681</v>
      </c>
      <c r="D11" s="20">
        <v>0.15667294300236839</v>
      </c>
      <c r="E11" s="20">
        <v>0.15552502157180109</v>
      </c>
      <c r="F11" s="20">
        <v>0.14559463320747329</v>
      </c>
      <c r="G11" s="20">
        <v>0.1338699603610449</v>
      </c>
      <c r="H11" s="20">
        <v>9.8640108264563403E-2</v>
      </c>
      <c r="I11" s="20">
        <v>0.22709218722859639</v>
      </c>
      <c r="K11" s="20">
        <v>0.13140421939502711</v>
      </c>
      <c r="L11" s="20">
        <v>0.15986283082654129</v>
      </c>
      <c r="N11" s="20">
        <v>0.16726491002327321</v>
      </c>
      <c r="O11" s="20">
        <v>0.12673107720844809</v>
      </c>
      <c r="P11" s="20">
        <v>5.2518776330157939E-2</v>
      </c>
      <c r="Q11" s="20">
        <v>9.9421866067923331E-2</v>
      </c>
      <c r="R11" s="20">
        <v>0.1070763777743831</v>
      </c>
      <c r="S11" s="20">
        <v>0.25094395687004167</v>
      </c>
      <c r="T11" s="20">
        <v>0.1463646227506725</v>
      </c>
      <c r="U11" s="20">
        <v>0.1742607551009327</v>
      </c>
      <c r="V11" s="20">
        <v>0.14874033356459471</v>
      </c>
      <c r="W11" s="20">
        <v>0.12108323980016571</v>
      </c>
      <c r="X11" s="20">
        <v>0.1626760178743091</v>
      </c>
      <c r="Y11" s="20">
        <v>0.14596844047007571</v>
      </c>
      <c r="AA11" s="20">
        <v>0.13258154728385901</v>
      </c>
      <c r="AB11" s="20">
        <v>0.19886276894009261</v>
      </c>
      <c r="AC11" s="20">
        <v>0.11425805058918009</v>
      </c>
      <c r="AD11" s="20">
        <v>0.1364709269399208</v>
      </c>
      <c r="AF11" s="20">
        <v>0.13570007509495269</v>
      </c>
      <c r="AG11" s="20">
        <v>0.16834790782129461</v>
      </c>
      <c r="AI11" s="20">
        <v>0.13298839341748719</v>
      </c>
      <c r="AJ11" s="20">
        <v>0.13904189581534021</v>
      </c>
      <c r="AK11" s="20">
        <v>0.22753810026493559</v>
      </c>
      <c r="AL11" s="20">
        <v>0.18398005617125471</v>
      </c>
      <c r="AM11" s="20">
        <v>0.11348322639820781</v>
      </c>
      <c r="AN11" s="20">
        <v>0.1310938891854585</v>
      </c>
      <c r="AO11" s="20">
        <v>0.14066013842832509</v>
      </c>
      <c r="AP11" s="20">
        <v>0.16945305587333451</v>
      </c>
      <c r="AQ11" s="20">
        <v>0.13898598183564431</v>
      </c>
      <c r="AS11" s="20">
        <v>0.14899551980174211</v>
      </c>
      <c r="AT11" s="20">
        <v>7.1728815778434235E-2</v>
      </c>
    </row>
    <row r="12" spans="2:48" ht="74" customHeight="1" x14ac:dyDescent="0.35">
      <c r="B12" s="22" t="s">
        <v>352</v>
      </c>
      <c r="C12" s="20">
        <v>6.7100984723702642E-2</v>
      </c>
      <c r="D12" s="20">
        <v>8.9726267733878762E-2</v>
      </c>
      <c r="E12" s="20">
        <v>7.7027096237911249E-2</v>
      </c>
      <c r="F12" s="20">
        <v>6.3979496472608088E-2</v>
      </c>
      <c r="G12" s="20">
        <v>5.4239831627739453E-2</v>
      </c>
      <c r="H12" s="20">
        <v>4.7404163742090367E-2</v>
      </c>
      <c r="I12" s="20">
        <v>7.756536298632169E-2</v>
      </c>
      <c r="K12" s="20">
        <v>7.186715826939262E-2</v>
      </c>
      <c r="L12" s="20">
        <v>6.2539377808654997E-2</v>
      </c>
      <c r="N12" s="20">
        <v>7.9382602504112332E-2</v>
      </c>
      <c r="O12" s="20">
        <v>0.1217188383200328</v>
      </c>
      <c r="P12" s="20">
        <v>0.1017072824674278</v>
      </c>
      <c r="Q12" s="20">
        <v>9.2116113264801125E-2</v>
      </c>
      <c r="R12" s="20">
        <v>7.9604627097781031E-2</v>
      </c>
      <c r="S12" s="20">
        <v>4.538586777916203E-2</v>
      </c>
      <c r="T12" s="20">
        <v>7.3446824299142802E-2</v>
      </c>
      <c r="U12" s="20">
        <v>7.8782889295027317E-2</v>
      </c>
      <c r="V12" s="20">
        <v>2.738046134092742E-2</v>
      </c>
      <c r="W12" s="20">
        <v>6.1083413422041113E-2</v>
      </c>
      <c r="X12" s="20">
        <v>0</v>
      </c>
      <c r="Y12" s="20">
        <v>0.11360573287191331</v>
      </c>
      <c r="AA12" s="20">
        <v>7.1506657192146689E-2</v>
      </c>
      <c r="AB12" s="20">
        <v>8.8697700154552847E-2</v>
      </c>
      <c r="AC12" s="20">
        <v>4.5984382021094568E-2</v>
      </c>
      <c r="AD12" s="20">
        <v>5.4394357008540617E-2</v>
      </c>
      <c r="AF12" s="20">
        <v>6.9786148953017477E-2</v>
      </c>
      <c r="AG12" s="20">
        <v>5.7118082414590272E-2</v>
      </c>
      <c r="AI12" s="20">
        <v>6.6768787052528505E-2</v>
      </c>
      <c r="AJ12" s="20">
        <v>2.623758912644544E-2</v>
      </c>
      <c r="AK12" s="20">
        <v>0.12203009324717019</v>
      </c>
      <c r="AL12" s="20">
        <v>6.7750062095372626E-2</v>
      </c>
      <c r="AM12" s="20">
        <v>7.2428968405682928E-2</v>
      </c>
      <c r="AN12" s="20">
        <v>0.1193363097036573</v>
      </c>
      <c r="AO12" s="20">
        <v>9.410448524788155E-2</v>
      </c>
      <c r="AP12" s="20">
        <v>2.835248309499715E-2</v>
      </c>
      <c r="AQ12" s="20">
        <v>0.17844859866154281</v>
      </c>
      <c r="AS12" s="20">
        <v>6.3282442709643547E-2</v>
      </c>
      <c r="AT12" s="20">
        <v>0.16002100606782371</v>
      </c>
    </row>
    <row r="13" spans="2:48" ht="60" customHeight="1" x14ac:dyDescent="0.35">
      <c r="B13" s="22" t="s">
        <v>353</v>
      </c>
      <c r="C13" s="20">
        <v>3.5587636112209192E-2</v>
      </c>
      <c r="D13" s="20">
        <v>3.2326786711922538E-2</v>
      </c>
      <c r="E13" s="20">
        <v>3.8899770255361787E-2</v>
      </c>
      <c r="F13" s="20">
        <v>3.7156574744491327E-2</v>
      </c>
      <c r="G13" s="20">
        <v>4.2024743939996327E-2</v>
      </c>
      <c r="H13" s="20">
        <v>0</v>
      </c>
      <c r="I13" s="20">
        <v>0</v>
      </c>
      <c r="K13" s="20">
        <v>3.4730606694768969E-2</v>
      </c>
      <c r="L13" s="20">
        <v>3.6407881384337343E-2</v>
      </c>
      <c r="N13" s="20">
        <v>3.3334748088928841E-2</v>
      </c>
      <c r="O13" s="20">
        <v>4.33546896526548E-2</v>
      </c>
      <c r="P13" s="20">
        <v>4.894860487276341E-2</v>
      </c>
      <c r="Q13" s="20">
        <v>3.1958979456241293E-2</v>
      </c>
      <c r="R13" s="20">
        <v>2.3523500637622111E-2</v>
      </c>
      <c r="S13" s="20">
        <v>1.329898354695907E-2</v>
      </c>
      <c r="T13" s="20">
        <v>5.9252003582047533E-2</v>
      </c>
      <c r="U13" s="20">
        <v>2.8305640250777309E-2</v>
      </c>
      <c r="V13" s="20">
        <v>6.1449989749192982E-2</v>
      </c>
      <c r="W13" s="20">
        <v>1.9022726101374388E-2</v>
      </c>
      <c r="X13" s="20">
        <v>4.4739683876036523E-2</v>
      </c>
      <c r="Y13" s="20">
        <v>2.7856146848505622E-2</v>
      </c>
      <c r="AA13" s="20">
        <v>4.1635367127612788E-2</v>
      </c>
      <c r="AB13" s="20">
        <v>2.724707299181086E-2</v>
      </c>
      <c r="AC13" s="20">
        <v>3.1794002123800479E-2</v>
      </c>
      <c r="AD13" s="20">
        <v>3.9903217111475882E-2</v>
      </c>
      <c r="AF13" s="20">
        <v>3.2516268798251861E-2</v>
      </c>
      <c r="AG13" s="20">
        <v>3.9260288999738983E-2</v>
      </c>
      <c r="AI13" s="20">
        <v>1.0125199929277681E-2</v>
      </c>
      <c r="AJ13" s="20">
        <v>4.8544695365085322E-2</v>
      </c>
      <c r="AK13" s="20">
        <v>2.1049598670014269E-2</v>
      </c>
      <c r="AL13" s="20">
        <v>5.804746836785591E-2</v>
      </c>
      <c r="AM13" s="20">
        <v>4.0335460745258643E-2</v>
      </c>
      <c r="AN13" s="20">
        <v>0</v>
      </c>
      <c r="AO13" s="20">
        <v>2.2634055660599069E-2</v>
      </c>
      <c r="AP13" s="20">
        <v>0</v>
      </c>
      <c r="AQ13" s="20">
        <v>7.6889036230749677E-2</v>
      </c>
      <c r="AS13" s="20">
        <v>3.563686169724431E-2</v>
      </c>
      <c r="AT13" s="20">
        <v>3.4389785624955212E-2</v>
      </c>
    </row>
    <row r="14" spans="2:48" ht="46" customHeight="1" x14ac:dyDescent="0.35">
      <c r="B14" s="22" t="s">
        <v>354</v>
      </c>
      <c r="C14" s="20">
        <v>3.7316123710825468E-2</v>
      </c>
      <c r="D14" s="20">
        <v>1.541472675676382E-2</v>
      </c>
      <c r="E14" s="20">
        <v>1.860944699528562E-2</v>
      </c>
      <c r="F14" s="20">
        <v>2.7378271115510319E-2</v>
      </c>
      <c r="G14" s="20">
        <v>7.171969702823916E-2</v>
      </c>
      <c r="H14" s="20">
        <v>8.2253055498726982E-2</v>
      </c>
      <c r="I14" s="20">
        <v>7.1490713667370767E-2</v>
      </c>
      <c r="K14" s="20">
        <v>2.6671261123388579E-2</v>
      </c>
      <c r="L14" s="20">
        <v>4.7504103297194983E-2</v>
      </c>
      <c r="N14" s="20">
        <v>6.9195368736815741E-2</v>
      </c>
      <c r="O14" s="20">
        <v>0</v>
      </c>
      <c r="P14" s="20">
        <v>2.718981863436094E-2</v>
      </c>
      <c r="Q14" s="20">
        <v>3.5254655339485567E-2</v>
      </c>
      <c r="R14" s="20">
        <v>0</v>
      </c>
      <c r="S14" s="20">
        <v>7.1179257837382132E-2</v>
      </c>
      <c r="T14" s="20">
        <v>3.8882995411488472E-2</v>
      </c>
      <c r="U14" s="20">
        <v>2.4480461539208291E-2</v>
      </c>
      <c r="V14" s="20">
        <v>1.9392243211884291E-2</v>
      </c>
      <c r="W14" s="20">
        <v>8.2308400306907489E-2</v>
      </c>
      <c r="X14" s="20">
        <v>0</v>
      </c>
      <c r="Y14" s="20">
        <v>4.6342391748234998E-2</v>
      </c>
      <c r="AA14" s="20">
        <v>3.5088607437008958E-2</v>
      </c>
      <c r="AB14" s="20">
        <v>4.2919371790042009E-2</v>
      </c>
      <c r="AC14" s="20">
        <v>1.9767772274166741E-2</v>
      </c>
      <c r="AD14" s="20">
        <v>5.5610019271677621E-2</v>
      </c>
      <c r="AF14" s="20">
        <v>3.6482127720703091E-2</v>
      </c>
      <c r="AG14" s="20">
        <v>3.9969729998924931E-2</v>
      </c>
      <c r="AI14" s="20">
        <v>1.8623801671977899E-2</v>
      </c>
      <c r="AJ14" s="20">
        <v>4.0865834843859992E-2</v>
      </c>
      <c r="AK14" s="20">
        <v>6.6829331194588809E-2</v>
      </c>
      <c r="AL14" s="20">
        <v>5.6847802943827533E-2</v>
      </c>
      <c r="AM14" s="20">
        <v>1.430767174761062E-2</v>
      </c>
      <c r="AN14" s="20">
        <v>9.2725537542136055E-2</v>
      </c>
      <c r="AO14" s="20">
        <v>5.0423579242799769E-2</v>
      </c>
      <c r="AP14" s="20">
        <v>4.3537481321642722E-2</v>
      </c>
      <c r="AQ14" s="20">
        <v>1.8680328042531828E-2</v>
      </c>
      <c r="AS14" s="20">
        <v>3.6000028478177272E-2</v>
      </c>
      <c r="AT14" s="20">
        <v>6.9341854122672034E-2</v>
      </c>
    </row>
    <row r="15" spans="2:48" ht="19" customHeight="1" x14ac:dyDescent="0.35">
      <c r="B15" s="22" t="s">
        <v>197</v>
      </c>
      <c r="C15" s="20">
        <v>3.1099168085623199E-2</v>
      </c>
      <c r="D15" s="20">
        <v>4.7433438702007773E-2</v>
      </c>
      <c r="E15" s="20">
        <v>4.2624214074730516E-3</v>
      </c>
      <c r="F15" s="20">
        <v>5.3299152588183477E-2</v>
      </c>
      <c r="G15" s="20">
        <v>3.0673107648404412E-2</v>
      </c>
      <c r="H15" s="20">
        <v>3.104352165311302E-2</v>
      </c>
      <c r="I15" s="20">
        <v>0</v>
      </c>
      <c r="K15" s="20">
        <v>1.683745360095611E-2</v>
      </c>
      <c r="L15" s="20">
        <v>4.4748762417437332E-2</v>
      </c>
      <c r="N15" s="20">
        <v>5.1283638119120303E-2</v>
      </c>
      <c r="O15" s="20">
        <v>0</v>
      </c>
      <c r="P15" s="20">
        <v>2.6281500394174439E-2</v>
      </c>
      <c r="Q15" s="20">
        <v>3.4235053620318673E-2</v>
      </c>
      <c r="R15" s="20">
        <v>1.3027433903952579E-2</v>
      </c>
      <c r="S15" s="20">
        <v>7.9356047607850186E-2</v>
      </c>
      <c r="T15" s="20">
        <v>1.9748051181960539E-2</v>
      </c>
      <c r="U15" s="20">
        <v>4.0394047968235508E-2</v>
      </c>
      <c r="V15" s="20">
        <v>2.8068974967105389E-2</v>
      </c>
      <c r="W15" s="20">
        <v>4.9069844652312081E-2</v>
      </c>
      <c r="X15" s="20">
        <v>0</v>
      </c>
      <c r="Y15" s="20">
        <v>0</v>
      </c>
      <c r="AA15" s="20">
        <v>2.16543729079707E-2</v>
      </c>
      <c r="AB15" s="20">
        <v>2.595521857155032E-2</v>
      </c>
      <c r="AC15" s="20">
        <v>3.782878488165476E-2</v>
      </c>
      <c r="AD15" s="20">
        <v>4.9759747354469329E-2</v>
      </c>
      <c r="AF15" s="20">
        <v>3.4763186365133439E-2</v>
      </c>
      <c r="AG15" s="20">
        <v>2.2957361682115401E-2</v>
      </c>
      <c r="AI15" s="20">
        <v>1.0335052938092761E-2</v>
      </c>
      <c r="AJ15" s="20">
        <v>9.4927434741747078E-3</v>
      </c>
      <c r="AK15" s="20">
        <v>4.1441785890883417E-2</v>
      </c>
      <c r="AL15" s="20">
        <v>1.401421153813592E-2</v>
      </c>
      <c r="AM15" s="20">
        <v>0</v>
      </c>
      <c r="AN15" s="20">
        <v>4.2252404760318232E-2</v>
      </c>
      <c r="AO15" s="20">
        <v>6.8795496796871053E-2</v>
      </c>
      <c r="AP15" s="20">
        <v>0.18466371501359929</v>
      </c>
      <c r="AQ15" s="20">
        <v>2.102127847352073E-2</v>
      </c>
      <c r="AS15" s="20">
        <v>2.4033113529267382E-2</v>
      </c>
      <c r="AT15" s="20">
        <v>0.20304383643755439</v>
      </c>
    </row>
    <row r="17" spans="2:2" x14ac:dyDescent="0.35">
      <c r="B17" s="24" t="s">
        <v>20</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760</v>
      </c>
      <c r="D7" s="14">
        <v>63</v>
      </c>
      <c r="E7" s="14">
        <v>231</v>
      </c>
      <c r="F7" s="14">
        <v>248</v>
      </c>
      <c r="G7" s="14">
        <v>167</v>
      </c>
      <c r="H7" s="14">
        <v>38</v>
      </c>
      <c r="I7" s="14">
        <v>13</v>
      </c>
      <c r="K7" s="14">
        <v>375</v>
      </c>
      <c r="L7" s="14">
        <v>385</v>
      </c>
      <c r="N7" s="14">
        <v>60</v>
      </c>
      <c r="O7" s="14">
        <v>24</v>
      </c>
      <c r="P7" s="14">
        <v>40</v>
      </c>
      <c r="Q7" s="14">
        <v>32</v>
      </c>
      <c r="R7" s="14">
        <v>85</v>
      </c>
      <c r="S7" s="14">
        <v>67</v>
      </c>
      <c r="T7" s="14">
        <v>53</v>
      </c>
      <c r="U7" s="14">
        <v>75</v>
      </c>
      <c r="V7" s="14">
        <v>113</v>
      </c>
      <c r="W7" s="14">
        <v>99</v>
      </c>
      <c r="X7" s="14">
        <v>44</v>
      </c>
      <c r="Y7" s="14">
        <v>68</v>
      </c>
      <c r="AA7" s="14">
        <v>286</v>
      </c>
      <c r="AB7" s="14">
        <v>188</v>
      </c>
      <c r="AC7" s="14">
        <v>157</v>
      </c>
      <c r="AD7" s="14">
        <v>125</v>
      </c>
      <c r="AF7" s="14">
        <v>530</v>
      </c>
      <c r="AG7" s="14">
        <v>226</v>
      </c>
      <c r="AI7" s="14">
        <v>103</v>
      </c>
      <c r="AJ7" s="14">
        <v>223</v>
      </c>
      <c r="AK7" s="14">
        <v>50</v>
      </c>
      <c r="AL7" s="14">
        <v>70</v>
      </c>
      <c r="AM7" s="14">
        <v>132</v>
      </c>
      <c r="AN7" s="14">
        <v>23</v>
      </c>
      <c r="AO7" s="14">
        <v>43</v>
      </c>
      <c r="AP7" s="14">
        <v>65</v>
      </c>
      <c r="AQ7" s="14">
        <v>51</v>
      </c>
      <c r="AS7" s="14">
        <v>730</v>
      </c>
      <c r="AT7" s="14">
        <v>30</v>
      </c>
    </row>
    <row r="8" spans="2:48" x14ac:dyDescent="0.35">
      <c r="B8" s="7" t="s">
        <v>68</v>
      </c>
      <c r="C8" s="16">
        <v>730</v>
      </c>
      <c r="D8" s="16">
        <v>56</v>
      </c>
      <c r="E8" s="16">
        <v>217</v>
      </c>
      <c r="F8" s="16">
        <v>245</v>
      </c>
      <c r="G8" s="16">
        <v>158</v>
      </c>
      <c r="H8" s="16">
        <v>40</v>
      </c>
      <c r="I8" s="16">
        <v>15</v>
      </c>
      <c r="K8" s="16">
        <v>357</v>
      </c>
      <c r="L8" s="16">
        <v>373</v>
      </c>
      <c r="N8" s="16">
        <v>62</v>
      </c>
      <c r="O8" s="16">
        <v>21</v>
      </c>
      <c r="P8" s="16">
        <v>38</v>
      </c>
      <c r="Q8" s="16">
        <v>30</v>
      </c>
      <c r="R8" s="16">
        <v>83</v>
      </c>
      <c r="S8" s="16">
        <v>62</v>
      </c>
      <c r="T8" s="16">
        <v>53</v>
      </c>
      <c r="U8" s="16">
        <v>72</v>
      </c>
      <c r="V8" s="16">
        <v>110</v>
      </c>
      <c r="W8" s="16">
        <v>92</v>
      </c>
      <c r="X8" s="16">
        <v>44</v>
      </c>
      <c r="Y8" s="16">
        <v>64</v>
      </c>
      <c r="AA8" s="16">
        <v>263</v>
      </c>
      <c r="AB8" s="16">
        <v>180</v>
      </c>
      <c r="AC8" s="16">
        <v>156</v>
      </c>
      <c r="AD8" s="16">
        <v>130</v>
      </c>
      <c r="AF8" s="16">
        <v>511</v>
      </c>
      <c r="AG8" s="16">
        <v>215</v>
      </c>
      <c r="AI8" s="16">
        <v>98</v>
      </c>
      <c r="AJ8" s="16">
        <v>211</v>
      </c>
      <c r="AK8" s="16">
        <v>47</v>
      </c>
      <c r="AL8" s="16">
        <v>66</v>
      </c>
      <c r="AM8" s="16">
        <v>129</v>
      </c>
      <c r="AN8" s="16">
        <v>24</v>
      </c>
      <c r="AO8" s="16">
        <v>42</v>
      </c>
      <c r="AP8" s="16">
        <v>64</v>
      </c>
      <c r="AQ8" s="16">
        <v>49</v>
      </c>
      <c r="AS8" s="16">
        <v>702</v>
      </c>
      <c r="AT8" s="16">
        <v>29</v>
      </c>
    </row>
    <row r="9" spans="2:48" ht="60" customHeight="1" x14ac:dyDescent="0.35">
      <c r="B9" s="22" t="s">
        <v>349</v>
      </c>
      <c r="C9" s="20">
        <v>0.40847656457595077</v>
      </c>
      <c r="D9" s="20">
        <v>0.21273249684206949</v>
      </c>
      <c r="E9" s="20">
        <v>0.39522300724463982</v>
      </c>
      <c r="F9" s="20">
        <v>0.40569974385418728</v>
      </c>
      <c r="G9" s="20">
        <v>0.472717854634368</v>
      </c>
      <c r="H9" s="20">
        <v>0.52661784999573491</v>
      </c>
      <c r="I9" s="20">
        <v>0.38831793946796128</v>
      </c>
      <c r="K9" s="20">
        <v>0.43265023594423968</v>
      </c>
      <c r="L9" s="20">
        <v>0.38534043967017739</v>
      </c>
      <c r="N9" s="20">
        <v>0.36503087373702481</v>
      </c>
      <c r="O9" s="20">
        <v>0.30313305214670427</v>
      </c>
      <c r="P9" s="20">
        <v>0.42343951020771281</v>
      </c>
      <c r="Q9" s="20">
        <v>0.34565332272820432</v>
      </c>
      <c r="R9" s="20">
        <v>0.53810136742650394</v>
      </c>
      <c r="S9" s="20">
        <v>0.42217595678292352</v>
      </c>
      <c r="T9" s="20">
        <v>0.37567702790034402</v>
      </c>
      <c r="U9" s="20">
        <v>0.32934084357570992</v>
      </c>
      <c r="V9" s="20">
        <v>0.42486919702123499</v>
      </c>
      <c r="W9" s="20">
        <v>0.39667374771200509</v>
      </c>
      <c r="X9" s="20">
        <v>0.44339626136023369</v>
      </c>
      <c r="Y9" s="20">
        <v>0.40576600533349078</v>
      </c>
      <c r="AA9" s="20">
        <v>0.44439002605926642</v>
      </c>
      <c r="AB9" s="20">
        <v>0.37745922485103411</v>
      </c>
      <c r="AC9" s="20">
        <v>0.41601280020286652</v>
      </c>
      <c r="AD9" s="20">
        <v>0.36802230935700497</v>
      </c>
      <c r="AF9" s="20">
        <v>0.40687900639591401</v>
      </c>
      <c r="AG9" s="20">
        <v>0.41524861571810079</v>
      </c>
      <c r="AI9" s="20">
        <v>0.37841838136193229</v>
      </c>
      <c r="AJ9" s="20">
        <v>0.48936832341798742</v>
      </c>
      <c r="AK9" s="20">
        <v>0.30035610045817629</v>
      </c>
      <c r="AL9" s="20">
        <v>0.31122899506365509</v>
      </c>
      <c r="AM9" s="20">
        <v>0.48527640100128111</v>
      </c>
      <c r="AN9" s="20">
        <v>0.39605902569395202</v>
      </c>
      <c r="AO9" s="20">
        <v>0.40600432469839731</v>
      </c>
      <c r="AP9" s="20">
        <v>0.37071535631703051</v>
      </c>
      <c r="AQ9" s="20">
        <v>0.21015173122271741</v>
      </c>
      <c r="AS9" s="20">
        <v>0.41863164370465672</v>
      </c>
      <c r="AT9" s="20">
        <v>0.16136387970397101</v>
      </c>
    </row>
    <row r="10" spans="2:48" ht="60" customHeight="1" x14ac:dyDescent="0.35">
      <c r="B10" s="22" t="s">
        <v>350</v>
      </c>
      <c r="C10" s="20">
        <v>0.25301771341481277</v>
      </c>
      <c r="D10" s="20">
        <v>0.30207768823573228</v>
      </c>
      <c r="E10" s="20">
        <v>0.27423874586024838</v>
      </c>
      <c r="F10" s="20">
        <v>0.26237913308068611</v>
      </c>
      <c r="G10" s="20">
        <v>0.1833522570272422</v>
      </c>
      <c r="H10" s="20">
        <v>0.2096081284731367</v>
      </c>
      <c r="I10" s="20">
        <v>0.46262598387834619</v>
      </c>
      <c r="K10" s="20">
        <v>0.24914394284975169</v>
      </c>
      <c r="L10" s="20">
        <v>0.25672521974614848</v>
      </c>
      <c r="N10" s="20">
        <v>0.23092300282244291</v>
      </c>
      <c r="O10" s="20">
        <v>0.37397946578065439</v>
      </c>
      <c r="P10" s="20">
        <v>0.19984811258263899</v>
      </c>
      <c r="Q10" s="20">
        <v>0.1529966333893707</v>
      </c>
      <c r="R10" s="20">
        <v>0.20243560967976529</v>
      </c>
      <c r="S10" s="20">
        <v>0.13909879025518729</v>
      </c>
      <c r="T10" s="20">
        <v>0.30483856149176808</v>
      </c>
      <c r="U10" s="20">
        <v>0.31716046559116212</v>
      </c>
      <c r="V10" s="20">
        <v>0.30732526359459622</v>
      </c>
      <c r="W10" s="20">
        <v>0.22205625636111651</v>
      </c>
      <c r="X10" s="20">
        <v>0.27464845482208589</v>
      </c>
      <c r="Y10" s="20">
        <v>0.30917074148831991</v>
      </c>
      <c r="AA10" s="20">
        <v>0.26601263213027793</v>
      </c>
      <c r="AB10" s="20">
        <v>0.2265605922738578</v>
      </c>
      <c r="AC10" s="20">
        <v>0.27229357717412961</v>
      </c>
      <c r="AD10" s="20">
        <v>0.24038511107080399</v>
      </c>
      <c r="AF10" s="20">
        <v>0.24180282686533719</v>
      </c>
      <c r="AG10" s="20">
        <v>0.28421603187757488</v>
      </c>
      <c r="AI10" s="20">
        <v>0.30907471940380221</v>
      </c>
      <c r="AJ10" s="20">
        <v>0.23054298906219739</v>
      </c>
      <c r="AK10" s="20">
        <v>0.23749378418677849</v>
      </c>
      <c r="AL10" s="20">
        <v>0.3033623604708155</v>
      </c>
      <c r="AM10" s="20">
        <v>0.23482451263719009</v>
      </c>
      <c r="AN10" s="20">
        <v>0.25738250229568033</v>
      </c>
      <c r="AO10" s="20">
        <v>0.23621158464217659</v>
      </c>
      <c r="AP10" s="20">
        <v>0.1234926430208908</v>
      </c>
      <c r="AQ10" s="20">
        <v>0.41477843892119232</v>
      </c>
      <c r="AS10" s="20">
        <v>0.25649194611546761</v>
      </c>
      <c r="AT10" s="20">
        <v>0.16847608063698391</v>
      </c>
    </row>
    <row r="11" spans="2:48" ht="32" customHeight="1" x14ac:dyDescent="0.35">
      <c r="B11" s="22" t="s">
        <v>351</v>
      </c>
      <c r="C11" s="20">
        <v>0.1560575582791171</v>
      </c>
      <c r="D11" s="20">
        <v>0.16919441724344861</v>
      </c>
      <c r="E11" s="20">
        <v>0.15814821746823621</v>
      </c>
      <c r="F11" s="20">
        <v>0.1486126826031767</v>
      </c>
      <c r="G11" s="20">
        <v>0.18758955252680251</v>
      </c>
      <c r="H11" s="20">
        <v>7.5584559522672831E-2</v>
      </c>
      <c r="I11" s="20">
        <v>7.756536298632169E-2</v>
      </c>
      <c r="K11" s="20">
        <v>0.14920414627272391</v>
      </c>
      <c r="L11" s="20">
        <v>0.1626168183019302</v>
      </c>
      <c r="N11" s="20">
        <v>0.16620645608646051</v>
      </c>
      <c r="O11" s="20">
        <v>0.20536541492736871</v>
      </c>
      <c r="P11" s="20">
        <v>0.12531315013550859</v>
      </c>
      <c r="Q11" s="20">
        <v>0.22279728796127879</v>
      </c>
      <c r="R11" s="20">
        <v>0.1174161439412587</v>
      </c>
      <c r="S11" s="20">
        <v>0.25555102204698171</v>
      </c>
      <c r="T11" s="20">
        <v>0.18560612267832249</v>
      </c>
      <c r="U11" s="20">
        <v>0.15630228718702971</v>
      </c>
      <c r="V11" s="20">
        <v>7.9386778100566782E-2</v>
      </c>
      <c r="W11" s="20">
        <v>0.16080455813691669</v>
      </c>
      <c r="X11" s="20">
        <v>0.1647087398556949</v>
      </c>
      <c r="Y11" s="20">
        <v>0.16526167924420451</v>
      </c>
      <c r="AA11" s="20">
        <v>0.15447317180253281</v>
      </c>
      <c r="AB11" s="20">
        <v>0.18368070129285591</v>
      </c>
      <c r="AC11" s="20">
        <v>0.10337309621516851</v>
      </c>
      <c r="AD11" s="20">
        <v>0.18309552394313089</v>
      </c>
      <c r="AF11" s="20">
        <v>0.16892489990410881</v>
      </c>
      <c r="AG11" s="20">
        <v>0.1237463617511876</v>
      </c>
      <c r="AI11" s="20">
        <v>0.1830815716922182</v>
      </c>
      <c r="AJ11" s="20">
        <v>0.139661753279472</v>
      </c>
      <c r="AK11" s="20">
        <v>0.26295477006581541</v>
      </c>
      <c r="AL11" s="20">
        <v>0.17931201788159279</v>
      </c>
      <c r="AM11" s="20">
        <v>9.800637358814529E-2</v>
      </c>
      <c r="AN11" s="20">
        <v>0.13094579304286089</v>
      </c>
      <c r="AO11" s="20">
        <v>0.14537746730904649</v>
      </c>
      <c r="AP11" s="20">
        <v>0.18159461513119149</v>
      </c>
      <c r="AQ11" s="20">
        <v>0.18021514349084969</v>
      </c>
      <c r="AS11" s="20">
        <v>0.15250758604050649</v>
      </c>
      <c r="AT11" s="20">
        <v>0.24244222943586879</v>
      </c>
    </row>
    <row r="12" spans="2:48" ht="74" customHeight="1" x14ac:dyDescent="0.35">
      <c r="B12" s="22" t="s">
        <v>352</v>
      </c>
      <c r="C12" s="20">
        <v>7.4355594618051468E-2</v>
      </c>
      <c r="D12" s="20">
        <v>0.15870701007918411</v>
      </c>
      <c r="E12" s="20">
        <v>8.6804809186578902E-2</v>
      </c>
      <c r="F12" s="20">
        <v>6.5146607179320692E-2</v>
      </c>
      <c r="G12" s="20">
        <v>4.1812535037695157E-2</v>
      </c>
      <c r="H12" s="20">
        <v>0.10075457985603919</v>
      </c>
      <c r="I12" s="20">
        <v>0</v>
      </c>
      <c r="K12" s="20">
        <v>8.9289965162759166E-2</v>
      </c>
      <c r="L12" s="20">
        <v>6.0062214971767447E-2</v>
      </c>
      <c r="N12" s="20">
        <v>4.8039442465337909E-2</v>
      </c>
      <c r="O12" s="20">
        <v>7.3096297637166616E-2</v>
      </c>
      <c r="P12" s="20">
        <v>9.9364338501772967E-2</v>
      </c>
      <c r="Q12" s="20">
        <v>5.4793238213610602E-2</v>
      </c>
      <c r="R12" s="20">
        <v>5.9337826032757772E-2</v>
      </c>
      <c r="S12" s="20">
        <v>6.3155011784174597E-2</v>
      </c>
      <c r="T12" s="20">
        <v>7.5193595970267188E-2</v>
      </c>
      <c r="U12" s="20">
        <v>0.1199846361441592</v>
      </c>
      <c r="V12" s="20">
        <v>0.104677013253584</v>
      </c>
      <c r="W12" s="20">
        <v>6.0067446058185731E-2</v>
      </c>
      <c r="X12" s="20">
        <v>6.967210295583709E-2</v>
      </c>
      <c r="Y12" s="20">
        <v>4.4557923416504393E-2</v>
      </c>
      <c r="AA12" s="20">
        <v>7.2475715548202063E-2</v>
      </c>
      <c r="AB12" s="20">
        <v>7.3747977053532671E-2</v>
      </c>
      <c r="AC12" s="20">
        <v>8.7780481151294706E-2</v>
      </c>
      <c r="AD12" s="20">
        <v>6.3890808143773334E-2</v>
      </c>
      <c r="AF12" s="20">
        <v>5.9823544821847943E-2</v>
      </c>
      <c r="AG12" s="20">
        <v>0.1011326333544056</v>
      </c>
      <c r="AI12" s="20">
        <v>6.0268992222062709E-2</v>
      </c>
      <c r="AJ12" s="20">
        <v>5.8110303061760689E-2</v>
      </c>
      <c r="AK12" s="20">
        <v>8.0396192879098549E-2</v>
      </c>
      <c r="AL12" s="20">
        <v>8.0073709193189152E-2</v>
      </c>
      <c r="AM12" s="20">
        <v>9.7570503565921798E-2</v>
      </c>
      <c r="AN12" s="20">
        <v>8.0634736665052636E-2</v>
      </c>
      <c r="AO12" s="20">
        <v>4.8394536499532272E-2</v>
      </c>
      <c r="AP12" s="20">
        <v>5.9215259077320212E-2</v>
      </c>
      <c r="AQ12" s="20">
        <v>0.13694294967317361</v>
      </c>
      <c r="AS12" s="20">
        <v>7.3461197066677683E-2</v>
      </c>
      <c r="AT12" s="20">
        <v>9.6119775621637857E-2</v>
      </c>
    </row>
    <row r="13" spans="2:48" ht="60" customHeight="1" x14ac:dyDescent="0.35">
      <c r="B13" s="22" t="s">
        <v>353</v>
      </c>
      <c r="C13" s="20">
        <v>3.3067233701072569E-2</v>
      </c>
      <c r="D13" s="20">
        <v>6.2326836720741317E-2</v>
      </c>
      <c r="E13" s="20">
        <v>4.5464513995218177E-2</v>
      </c>
      <c r="F13" s="20">
        <v>2.8238209941431971E-2</v>
      </c>
      <c r="G13" s="20">
        <v>2.450863241154214E-2</v>
      </c>
      <c r="H13" s="20">
        <v>0</v>
      </c>
      <c r="I13" s="20">
        <v>0</v>
      </c>
      <c r="K13" s="20">
        <v>3.1660434039183567E-2</v>
      </c>
      <c r="L13" s="20">
        <v>3.4413652794763078E-2</v>
      </c>
      <c r="N13" s="20">
        <v>6.7290381115093542E-2</v>
      </c>
      <c r="O13" s="20">
        <v>0</v>
      </c>
      <c r="P13" s="20">
        <v>0</v>
      </c>
      <c r="Q13" s="20">
        <v>6.1102278636163417E-2</v>
      </c>
      <c r="R13" s="20">
        <v>4.5560381054383092E-2</v>
      </c>
      <c r="S13" s="20">
        <v>0</v>
      </c>
      <c r="T13" s="20">
        <v>2.0324512026695201E-2</v>
      </c>
      <c r="U13" s="20">
        <v>2.5430726724560919E-2</v>
      </c>
      <c r="V13" s="20">
        <v>1.8818074706773491E-2</v>
      </c>
      <c r="W13" s="20">
        <v>7.0262955118013254E-2</v>
      </c>
      <c r="X13" s="20">
        <v>2.370514417742936E-2</v>
      </c>
      <c r="Y13" s="20">
        <v>2.9902816049162881E-2</v>
      </c>
      <c r="AA13" s="20">
        <v>2.4130542761707181E-2</v>
      </c>
      <c r="AB13" s="20">
        <v>3.7853909188218758E-2</v>
      </c>
      <c r="AC13" s="20">
        <v>4.3638184902343363E-2</v>
      </c>
      <c r="AD13" s="20">
        <v>3.2327260792360007E-2</v>
      </c>
      <c r="AF13" s="20">
        <v>3.4173468217078437E-2</v>
      </c>
      <c r="AG13" s="20">
        <v>3.1035955258875359E-2</v>
      </c>
      <c r="AI13" s="20">
        <v>2.0101811534840142E-2</v>
      </c>
      <c r="AJ13" s="20">
        <v>3.6209891191169213E-2</v>
      </c>
      <c r="AK13" s="20">
        <v>4.041056613583472E-2</v>
      </c>
      <c r="AL13" s="20">
        <v>5.4702230964839178E-2</v>
      </c>
      <c r="AM13" s="20">
        <v>4.6868570547643242E-2</v>
      </c>
      <c r="AN13" s="20">
        <v>0</v>
      </c>
      <c r="AO13" s="20">
        <v>2.2634055660599069E-2</v>
      </c>
      <c r="AP13" s="20">
        <v>3.1839909812159013E-2</v>
      </c>
      <c r="AQ13" s="20">
        <v>0</v>
      </c>
      <c r="AS13" s="20">
        <v>3.034419624555364E-2</v>
      </c>
      <c r="AT13" s="20">
        <v>9.9329356143636818E-2</v>
      </c>
    </row>
    <row r="14" spans="2:48" ht="46" customHeight="1" x14ac:dyDescent="0.35">
      <c r="B14" s="22" t="s">
        <v>354</v>
      </c>
      <c r="C14" s="20">
        <v>3.8465130454713198E-2</v>
      </c>
      <c r="D14" s="20">
        <v>4.7528112176816482E-2</v>
      </c>
      <c r="E14" s="20">
        <v>2.2625083558094991E-2</v>
      </c>
      <c r="F14" s="20">
        <v>3.1436613922717661E-2</v>
      </c>
      <c r="G14" s="20">
        <v>6.0317804793692698E-2</v>
      </c>
      <c r="H14" s="20">
        <v>5.6391360499303538E-2</v>
      </c>
      <c r="I14" s="20">
        <v>7.1490713667370767E-2</v>
      </c>
      <c r="K14" s="20">
        <v>2.9273030433386971E-2</v>
      </c>
      <c r="L14" s="20">
        <v>4.7262700794762802E-2</v>
      </c>
      <c r="N14" s="20">
        <v>3.6292307110263752E-2</v>
      </c>
      <c r="O14" s="20">
        <v>0</v>
      </c>
      <c r="P14" s="20">
        <v>0.12575338817819201</v>
      </c>
      <c r="Q14" s="20">
        <v>6.5987243082717015E-2</v>
      </c>
      <c r="R14" s="20">
        <v>1.192984494743978E-2</v>
      </c>
      <c r="S14" s="20">
        <v>5.9387498815488597E-2</v>
      </c>
      <c r="T14" s="20">
        <v>1.8612128750642332E-2</v>
      </c>
      <c r="U14" s="20">
        <v>2.4395584881552919E-2</v>
      </c>
      <c r="V14" s="20">
        <v>3.7090117052457267E-2</v>
      </c>
      <c r="W14" s="20">
        <v>5.1090509365638838E-2</v>
      </c>
      <c r="X14" s="20">
        <v>0</v>
      </c>
      <c r="Y14" s="20">
        <v>4.5340834468317763E-2</v>
      </c>
      <c r="AA14" s="20">
        <v>2.1089105033913261E-2</v>
      </c>
      <c r="AB14" s="20">
        <v>6.3938098804919699E-2</v>
      </c>
      <c r="AC14" s="20">
        <v>3.1754942279058902E-2</v>
      </c>
      <c r="AD14" s="20">
        <v>4.6956586078048611E-2</v>
      </c>
      <c r="AF14" s="20">
        <v>4.5881622891510543E-2</v>
      </c>
      <c r="AG14" s="20">
        <v>2.1543543066812599E-2</v>
      </c>
      <c r="AI14" s="20">
        <v>3.083418295001002E-2</v>
      </c>
      <c r="AJ14" s="20">
        <v>2.7436621668088568E-2</v>
      </c>
      <c r="AK14" s="20">
        <v>3.8646530314699709E-2</v>
      </c>
      <c r="AL14" s="20">
        <v>4.2833591405691603E-2</v>
      </c>
      <c r="AM14" s="20">
        <v>2.9817232992825311E-2</v>
      </c>
      <c r="AN14" s="20">
        <v>9.2725537542136055E-2</v>
      </c>
      <c r="AO14" s="20">
        <v>4.5920625618667138E-2</v>
      </c>
      <c r="AP14" s="20">
        <v>5.885987916627148E-2</v>
      </c>
      <c r="AQ14" s="20">
        <v>5.7911736692067152E-2</v>
      </c>
      <c r="AS14" s="20">
        <v>3.7466171336249451E-2</v>
      </c>
      <c r="AT14" s="20">
        <v>6.277370222577125E-2</v>
      </c>
    </row>
    <row r="15" spans="2:48" ht="19" customHeight="1" x14ac:dyDescent="0.35">
      <c r="B15" s="22" t="s">
        <v>197</v>
      </c>
      <c r="C15" s="20">
        <v>3.6560204956282212E-2</v>
      </c>
      <c r="D15" s="20">
        <v>4.7433438702007773E-2</v>
      </c>
      <c r="E15" s="20">
        <v>1.7495622686983639E-2</v>
      </c>
      <c r="F15" s="20">
        <v>5.8487009418479612E-2</v>
      </c>
      <c r="G15" s="20">
        <v>2.9701363568657189E-2</v>
      </c>
      <c r="H15" s="20">
        <v>3.104352165311302E-2</v>
      </c>
      <c r="I15" s="20">
        <v>0</v>
      </c>
      <c r="K15" s="20">
        <v>1.8778245297955031E-2</v>
      </c>
      <c r="L15" s="20">
        <v>5.3578953720450573E-2</v>
      </c>
      <c r="N15" s="20">
        <v>8.6217536663376504E-2</v>
      </c>
      <c r="O15" s="20">
        <v>4.442576950810604E-2</v>
      </c>
      <c r="P15" s="20">
        <v>2.6281500394174439E-2</v>
      </c>
      <c r="Q15" s="20">
        <v>9.6669995988655166E-2</v>
      </c>
      <c r="R15" s="20">
        <v>2.5218826917891249E-2</v>
      </c>
      <c r="S15" s="20">
        <v>6.0631720315244407E-2</v>
      </c>
      <c r="T15" s="20">
        <v>1.9748051181960539E-2</v>
      </c>
      <c r="U15" s="20">
        <v>2.738545589582533E-2</v>
      </c>
      <c r="V15" s="20">
        <v>2.7833556270787339E-2</v>
      </c>
      <c r="W15" s="20">
        <v>3.9044527248123503E-2</v>
      </c>
      <c r="X15" s="20">
        <v>2.3869296828719019E-2</v>
      </c>
      <c r="Y15" s="20">
        <v>0</v>
      </c>
      <c r="AA15" s="20">
        <v>1.7428806664100661E-2</v>
      </c>
      <c r="AB15" s="20">
        <v>3.6759496535581179E-2</v>
      </c>
      <c r="AC15" s="20">
        <v>4.5146918075138313E-2</v>
      </c>
      <c r="AD15" s="20">
        <v>6.5322400614878026E-2</v>
      </c>
      <c r="AF15" s="20">
        <v>4.2514630904203057E-2</v>
      </c>
      <c r="AG15" s="20">
        <v>2.3076858973043009E-2</v>
      </c>
      <c r="AI15" s="20">
        <v>1.8220340835134539E-2</v>
      </c>
      <c r="AJ15" s="20">
        <v>1.8670118319324649E-2</v>
      </c>
      <c r="AK15" s="20">
        <v>3.97420559595969E-2</v>
      </c>
      <c r="AL15" s="20">
        <v>2.8487095020216659E-2</v>
      </c>
      <c r="AM15" s="20">
        <v>7.6364056669932182E-3</v>
      </c>
      <c r="AN15" s="20">
        <v>4.2252404760318232E-2</v>
      </c>
      <c r="AO15" s="20">
        <v>9.5457405571581125E-2</v>
      </c>
      <c r="AP15" s="20">
        <v>0.17428233747513669</v>
      </c>
      <c r="AQ15" s="20">
        <v>0</v>
      </c>
      <c r="AS15" s="20">
        <v>3.1097259490888391E-2</v>
      </c>
      <c r="AT15" s="20">
        <v>0.16949497623213061</v>
      </c>
    </row>
    <row r="17" spans="2:2" x14ac:dyDescent="0.35">
      <c r="B17" s="24" t="s">
        <v>20</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760</v>
      </c>
      <c r="D7" s="14">
        <v>63</v>
      </c>
      <c r="E7" s="14">
        <v>231</v>
      </c>
      <c r="F7" s="14">
        <v>248</v>
      </c>
      <c r="G7" s="14">
        <v>167</v>
      </c>
      <c r="H7" s="14">
        <v>38</v>
      </c>
      <c r="I7" s="14">
        <v>13</v>
      </c>
      <c r="K7" s="14">
        <v>375</v>
      </c>
      <c r="L7" s="14">
        <v>385</v>
      </c>
      <c r="N7" s="14">
        <v>60</v>
      </c>
      <c r="O7" s="14">
        <v>24</v>
      </c>
      <c r="P7" s="14">
        <v>40</v>
      </c>
      <c r="Q7" s="14">
        <v>32</v>
      </c>
      <c r="R7" s="14">
        <v>85</v>
      </c>
      <c r="S7" s="14">
        <v>67</v>
      </c>
      <c r="T7" s="14">
        <v>53</v>
      </c>
      <c r="U7" s="14">
        <v>75</v>
      </c>
      <c r="V7" s="14">
        <v>113</v>
      </c>
      <c r="W7" s="14">
        <v>99</v>
      </c>
      <c r="X7" s="14">
        <v>44</v>
      </c>
      <c r="Y7" s="14">
        <v>68</v>
      </c>
      <c r="AA7" s="14">
        <v>286</v>
      </c>
      <c r="AB7" s="14">
        <v>188</v>
      </c>
      <c r="AC7" s="14">
        <v>157</v>
      </c>
      <c r="AD7" s="14">
        <v>125</v>
      </c>
      <c r="AF7" s="14">
        <v>530</v>
      </c>
      <c r="AG7" s="14">
        <v>226</v>
      </c>
      <c r="AI7" s="14">
        <v>103</v>
      </c>
      <c r="AJ7" s="14">
        <v>223</v>
      </c>
      <c r="AK7" s="14">
        <v>50</v>
      </c>
      <c r="AL7" s="14">
        <v>70</v>
      </c>
      <c r="AM7" s="14">
        <v>132</v>
      </c>
      <c r="AN7" s="14">
        <v>23</v>
      </c>
      <c r="AO7" s="14">
        <v>43</v>
      </c>
      <c r="AP7" s="14">
        <v>65</v>
      </c>
      <c r="AQ7" s="14">
        <v>51</v>
      </c>
      <c r="AS7" s="14">
        <v>730</v>
      </c>
      <c r="AT7" s="14">
        <v>30</v>
      </c>
    </row>
    <row r="8" spans="2:48" x14ac:dyDescent="0.35">
      <c r="B8" s="7" t="s">
        <v>68</v>
      </c>
      <c r="C8" s="16">
        <v>730</v>
      </c>
      <c r="D8" s="16">
        <v>56</v>
      </c>
      <c r="E8" s="16">
        <v>217</v>
      </c>
      <c r="F8" s="16">
        <v>245</v>
      </c>
      <c r="G8" s="16">
        <v>158</v>
      </c>
      <c r="H8" s="16">
        <v>40</v>
      </c>
      <c r="I8" s="16">
        <v>15</v>
      </c>
      <c r="K8" s="16">
        <v>357</v>
      </c>
      <c r="L8" s="16">
        <v>373</v>
      </c>
      <c r="N8" s="16">
        <v>62</v>
      </c>
      <c r="O8" s="16">
        <v>21</v>
      </c>
      <c r="P8" s="16">
        <v>38</v>
      </c>
      <c r="Q8" s="16">
        <v>30</v>
      </c>
      <c r="R8" s="16">
        <v>83</v>
      </c>
      <c r="S8" s="16">
        <v>62</v>
      </c>
      <c r="T8" s="16">
        <v>53</v>
      </c>
      <c r="U8" s="16">
        <v>72</v>
      </c>
      <c r="V8" s="16">
        <v>110</v>
      </c>
      <c r="W8" s="16">
        <v>92</v>
      </c>
      <c r="X8" s="16">
        <v>44</v>
      </c>
      <c r="Y8" s="16">
        <v>64</v>
      </c>
      <c r="AA8" s="16">
        <v>263</v>
      </c>
      <c r="AB8" s="16">
        <v>180</v>
      </c>
      <c r="AC8" s="16">
        <v>156</v>
      </c>
      <c r="AD8" s="16">
        <v>130</v>
      </c>
      <c r="AF8" s="16">
        <v>511</v>
      </c>
      <c r="AG8" s="16">
        <v>215</v>
      </c>
      <c r="AI8" s="16">
        <v>98</v>
      </c>
      <c r="AJ8" s="16">
        <v>211</v>
      </c>
      <c r="AK8" s="16">
        <v>47</v>
      </c>
      <c r="AL8" s="16">
        <v>66</v>
      </c>
      <c r="AM8" s="16">
        <v>129</v>
      </c>
      <c r="AN8" s="16">
        <v>24</v>
      </c>
      <c r="AO8" s="16">
        <v>42</v>
      </c>
      <c r="AP8" s="16">
        <v>64</v>
      </c>
      <c r="AQ8" s="16">
        <v>49</v>
      </c>
      <c r="AS8" s="16">
        <v>702</v>
      </c>
      <c r="AT8" s="16">
        <v>29</v>
      </c>
    </row>
    <row r="9" spans="2:48" ht="60" customHeight="1" x14ac:dyDescent="0.35">
      <c r="B9" s="22" t="s">
        <v>349</v>
      </c>
      <c r="C9" s="20">
        <v>0.43883835142434729</v>
      </c>
      <c r="D9" s="20">
        <v>0.30619441607320003</v>
      </c>
      <c r="E9" s="20">
        <v>0.42787556692972673</v>
      </c>
      <c r="F9" s="20">
        <v>0.44247456144872299</v>
      </c>
      <c r="G9" s="20">
        <v>0.46318683114937148</v>
      </c>
      <c r="H9" s="20">
        <v>0.50202443328241342</v>
      </c>
      <c r="I9" s="20">
        <v>0.61449931104580746</v>
      </c>
      <c r="K9" s="20">
        <v>0.42143293139997662</v>
      </c>
      <c r="L9" s="20">
        <v>0.45549672183015782</v>
      </c>
      <c r="N9" s="20">
        <v>0.38735532972844622</v>
      </c>
      <c r="O9" s="20">
        <v>0.51021805181101409</v>
      </c>
      <c r="P9" s="20">
        <v>0.55159703316959741</v>
      </c>
      <c r="Q9" s="20">
        <v>0.40934525217966139</v>
      </c>
      <c r="R9" s="20">
        <v>0.49747685453618867</v>
      </c>
      <c r="S9" s="20">
        <v>0.30865875255220648</v>
      </c>
      <c r="T9" s="20">
        <v>0.41199386122955772</v>
      </c>
      <c r="U9" s="20">
        <v>0.3647826592391637</v>
      </c>
      <c r="V9" s="20">
        <v>0.40322845047035671</v>
      </c>
      <c r="W9" s="20">
        <v>0.50645188132506669</v>
      </c>
      <c r="X9" s="20">
        <v>0.57182387233118259</v>
      </c>
      <c r="Y9" s="20">
        <v>0.43818086581066301</v>
      </c>
      <c r="AA9" s="20">
        <v>0.47663807884536308</v>
      </c>
      <c r="AB9" s="20">
        <v>0.42249595738886969</v>
      </c>
      <c r="AC9" s="20">
        <v>0.43332035199404872</v>
      </c>
      <c r="AD9" s="20">
        <v>0.3905168663003038</v>
      </c>
      <c r="AF9" s="20">
        <v>0.44952894377130931</v>
      </c>
      <c r="AG9" s="20">
        <v>0.41697194386965741</v>
      </c>
      <c r="AI9" s="20">
        <v>0.39789564102086511</v>
      </c>
      <c r="AJ9" s="20">
        <v>0.46480771216349698</v>
      </c>
      <c r="AK9" s="20">
        <v>0.391840016268238</v>
      </c>
      <c r="AL9" s="20">
        <v>0.40700572358862552</v>
      </c>
      <c r="AM9" s="20">
        <v>0.50941781525444696</v>
      </c>
      <c r="AN9" s="20">
        <v>0.49027799126258631</v>
      </c>
      <c r="AO9" s="20">
        <v>0.42187120953749901</v>
      </c>
      <c r="AP9" s="20">
        <v>0.39788996244655428</v>
      </c>
      <c r="AQ9" s="20">
        <v>0.35397556540257358</v>
      </c>
      <c r="AS9" s="20">
        <v>0.44744040244771172</v>
      </c>
      <c r="AT9" s="20">
        <v>0.22951689790848609</v>
      </c>
    </row>
    <row r="10" spans="2:48" ht="60" customHeight="1" x14ac:dyDescent="0.35">
      <c r="B10" s="22" t="s">
        <v>350</v>
      </c>
      <c r="C10" s="20">
        <v>0.24660781019617289</v>
      </c>
      <c r="D10" s="20">
        <v>0.30363899540558648</v>
      </c>
      <c r="E10" s="20">
        <v>0.24605297039847579</v>
      </c>
      <c r="F10" s="20">
        <v>0.24413414902968689</v>
      </c>
      <c r="G10" s="20">
        <v>0.26815568151209518</v>
      </c>
      <c r="H10" s="20">
        <v>0.16295027572659199</v>
      </c>
      <c r="I10" s="20">
        <v>7.255916054170676E-2</v>
      </c>
      <c r="K10" s="20">
        <v>0.28241867019155059</v>
      </c>
      <c r="L10" s="20">
        <v>0.2123339708106057</v>
      </c>
      <c r="N10" s="20">
        <v>0.2616851786438727</v>
      </c>
      <c r="O10" s="20">
        <v>0.16376698343109611</v>
      </c>
      <c r="P10" s="20">
        <v>0.24697600471629</v>
      </c>
      <c r="Q10" s="20">
        <v>0.12150829328317971</v>
      </c>
      <c r="R10" s="20">
        <v>0.28741381854734532</v>
      </c>
      <c r="S10" s="20">
        <v>0.2467305061600964</v>
      </c>
      <c r="T10" s="20">
        <v>0.2641368027385414</v>
      </c>
      <c r="U10" s="20">
        <v>0.26191859729668437</v>
      </c>
      <c r="V10" s="20">
        <v>0.30327594847425582</v>
      </c>
      <c r="W10" s="20">
        <v>0.18369701747914521</v>
      </c>
      <c r="X10" s="20">
        <v>0.1849842439620365</v>
      </c>
      <c r="Y10" s="20">
        <v>0.26885195863276867</v>
      </c>
      <c r="AA10" s="20">
        <v>0.23221856445806119</v>
      </c>
      <c r="AB10" s="20">
        <v>0.19787323277558741</v>
      </c>
      <c r="AC10" s="20">
        <v>0.30957117335138978</v>
      </c>
      <c r="AD10" s="20">
        <v>0.27119487521781521</v>
      </c>
      <c r="AF10" s="20">
        <v>0.24088733940384491</v>
      </c>
      <c r="AG10" s="20">
        <v>0.26464066318880258</v>
      </c>
      <c r="AI10" s="20">
        <v>0.24311946857853781</v>
      </c>
      <c r="AJ10" s="20">
        <v>0.27627227195730858</v>
      </c>
      <c r="AK10" s="20">
        <v>0.18527326722599299</v>
      </c>
      <c r="AL10" s="20">
        <v>0.31618835613869378</v>
      </c>
      <c r="AM10" s="20">
        <v>0.19398911289518531</v>
      </c>
      <c r="AN10" s="20">
        <v>0.20652025230071311</v>
      </c>
      <c r="AO10" s="20">
        <v>0.25944566114626533</v>
      </c>
      <c r="AP10" s="20">
        <v>0.17202326738750581</v>
      </c>
      <c r="AQ10" s="20">
        <v>0.33497109826304988</v>
      </c>
      <c r="AS10" s="20">
        <v>0.24858524646935459</v>
      </c>
      <c r="AT10" s="20">
        <v>0.19848907272145749</v>
      </c>
    </row>
    <row r="11" spans="2:48" ht="32" customHeight="1" x14ac:dyDescent="0.35">
      <c r="B11" s="22" t="s">
        <v>351</v>
      </c>
      <c r="C11" s="20">
        <v>0.17524508008829229</v>
      </c>
      <c r="D11" s="20">
        <v>0.2011691788534089</v>
      </c>
      <c r="E11" s="20">
        <v>0.19782526415892329</v>
      </c>
      <c r="F11" s="20">
        <v>0.18037823619623139</v>
      </c>
      <c r="G11" s="20">
        <v>0.13014711498238521</v>
      </c>
      <c r="H11" s="20">
        <v>0.19843174682501119</v>
      </c>
      <c r="I11" s="20">
        <v>7.924642642782033E-2</v>
      </c>
      <c r="K11" s="20">
        <v>0.15731739527260441</v>
      </c>
      <c r="L11" s="20">
        <v>0.19240329941079021</v>
      </c>
      <c r="N11" s="20">
        <v>0.18562894011054951</v>
      </c>
      <c r="O11" s="20">
        <v>0.23823450559712919</v>
      </c>
      <c r="P11" s="20">
        <v>7.3694220485552062E-2</v>
      </c>
      <c r="Q11" s="20">
        <v>0.30539357607219342</v>
      </c>
      <c r="R11" s="20">
        <v>8.4708501689433793E-2</v>
      </c>
      <c r="S11" s="20">
        <v>0.29765761770411941</v>
      </c>
      <c r="T11" s="20">
        <v>0.2044207151554962</v>
      </c>
      <c r="U11" s="20">
        <v>0.1859000587890694</v>
      </c>
      <c r="V11" s="20">
        <v>0.12949819173417909</v>
      </c>
      <c r="W11" s="20">
        <v>0.18705099298933911</v>
      </c>
      <c r="X11" s="20">
        <v>0.21057050888607079</v>
      </c>
      <c r="Y11" s="20">
        <v>0.14482817712433849</v>
      </c>
      <c r="AA11" s="20">
        <v>0.18683802714673869</v>
      </c>
      <c r="AB11" s="20">
        <v>0.2254793675524471</v>
      </c>
      <c r="AC11" s="20">
        <v>0.1278610299148572</v>
      </c>
      <c r="AD11" s="20">
        <v>0.1380228684177682</v>
      </c>
      <c r="AF11" s="20">
        <v>0.17758547521513779</v>
      </c>
      <c r="AG11" s="20">
        <v>0.16401876530297679</v>
      </c>
      <c r="AI11" s="20">
        <v>0.21071069184147229</v>
      </c>
      <c r="AJ11" s="20">
        <v>0.15869292712587321</v>
      </c>
      <c r="AK11" s="20">
        <v>0.26031523270978452</v>
      </c>
      <c r="AL11" s="20">
        <v>0.14919490403389621</v>
      </c>
      <c r="AM11" s="20">
        <v>0.1525061691469855</v>
      </c>
      <c r="AN11" s="20">
        <v>0.17378230307937831</v>
      </c>
      <c r="AO11" s="20">
        <v>0.18919984359554459</v>
      </c>
      <c r="AP11" s="20">
        <v>0.24115786379269211</v>
      </c>
      <c r="AQ11" s="20">
        <v>9.2170254212879166E-2</v>
      </c>
      <c r="AS11" s="20">
        <v>0.1785001307128701</v>
      </c>
      <c r="AT11" s="20">
        <v>9.6037002136452124E-2</v>
      </c>
    </row>
    <row r="12" spans="2:48" ht="74" customHeight="1" x14ac:dyDescent="0.35">
      <c r="B12" s="22" t="s">
        <v>352</v>
      </c>
      <c r="C12" s="20">
        <v>6.3336551506272612E-2</v>
      </c>
      <c r="D12" s="20">
        <v>0.10820250121218911</v>
      </c>
      <c r="E12" s="20">
        <v>6.1472807208130219E-2</v>
      </c>
      <c r="F12" s="20">
        <v>6.1863393499120463E-2</v>
      </c>
      <c r="G12" s="20">
        <v>5.4007539031603997E-2</v>
      </c>
      <c r="H12" s="20">
        <v>5.1024438034932951E-2</v>
      </c>
      <c r="I12" s="20">
        <v>7.756536298632169E-2</v>
      </c>
      <c r="K12" s="20">
        <v>5.8508439914954198E-2</v>
      </c>
      <c r="L12" s="20">
        <v>6.7957438054034994E-2</v>
      </c>
      <c r="N12" s="20">
        <v>6.4114569942981259E-2</v>
      </c>
      <c r="O12" s="20">
        <v>4.33546896526548E-2</v>
      </c>
      <c r="P12" s="20">
        <v>7.4261422600025065E-2</v>
      </c>
      <c r="Q12" s="20">
        <v>3.4235053620318673E-2</v>
      </c>
      <c r="R12" s="20">
        <v>5.9755804627301359E-2</v>
      </c>
      <c r="S12" s="20">
        <v>4.2939792113269662E-2</v>
      </c>
      <c r="T12" s="20">
        <v>5.714615903351173E-2</v>
      </c>
      <c r="U12" s="20">
        <v>0.11996802091836049</v>
      </c>
      <c r="V12" s="20">
        <v>6.1874642369245197E-2</v>
      </c>
      <c r="W12" s="20">
        <v>3.0860025099160669E-2</v>
      </c>
      <c r="X12" s="20">
        <v>2.2417466944452749E-2</v>
      </c>
      <c r="Y12" s="20">
        <v>0.1193907971247653</v>
      </c>
      <c r="AA12" s="20">
        <v>5.8557871276951327E-2</v>
      </c>
      <c r="AB12" s="20">
        <v>6.368645588792568E-2</v>
      </c>
      <c r="AC12" s="20">
        <v>5.1690848050583091E-2</v>
      </c>
      <c r="AD12" s="20">
        <v>8.7365957869271274E-2</v>
      </c>
      <c r="AF12" s="20">
        <v>5.6800826525598778E-2</v>
      </c>
      <c r="AG12" s="20">
        <v>7.5186509223163209E-2</v>
      </c>
      <c r="AI12" s="20">
        <v>6.9643568210922782E-2</v>
      </c>
      <c r="AJ12" s="20">
        <v>4.4365299558317667E-2</v>
      </c>
      <c r="AK12" s="20">
        <v>0.1200854635543248</v>
      </c>
      <c r="AL12" s="20">
        <v>5.5497971765352462E-2</v>
      </c>
      <c r="AM12" s="20">
        <v>6.8683639086711212E-2</v>
      </c>
      <c r="AN12" s="20">
        <v>4.1310059271553817E-2</v>
      </c>
      <c r="AO12" s="20">
        <v>0</v>
      </c>
      <c r="AP12" s="20">
        <v>3.2204767017899108E-2</v>
      </c>
      <c r="AQ12" s="20">
        <v>0.18074269540522289</v>
      </c>
      <c r="AS12" s="20">
        <v>5.8841670604550061E-2</v>
      </c>
      <c r="AT12" s="20">
        <v>0.17271453603271919</v>
      </c>
    </row>
    <row r="13" spans="2:48" ht="60" customHeight="1" x14ac:dyDescent="0.35">
      <c r="B13" s="22" t="s">
        <v>353</v>
      </c>
      <c r="C13" s="20">
        <v>2.5617011319633731E-2</v>
      </c>
      <c r="D13" s="20">
        <v>3.1234111507803791E-2</v>
      </c>
      <c r="E13" s="20">
        <v>3.5890957294687942E-2</v>
      </c>
      <c r="F13" s="20">
        <v>1.204801653346646E-2</v>
      </c>
      <c r="G13" s="20">
        <v>2.478540418690035E-2</v>
      </c>
      <c r="H13" s="20">
        <v>2.6637495770022519E-2</v>
      </c>
      <c r="I13" s="20">
        <v>8.4639025330973075E-2</v>
      </c>
      <c r="K13" s="20">
        <v>3.2803990661210113E-2</v>
      </c>
      <c r="L13" s="20">
        <v>1.873850084397433E-2</v>
      </c>
      <c r="N13" s="20">
        <v>3.1984149420618918E-2</v>
      </c>
      <c r="O13" s="20">
        <v>0</v>
      </c>
      <c r="P13" s="20">
        <v>0</v>
      </c>
      <c r="Q13" s="20">
        <v>6.0028115884842602E-2</v>
      </c>
      <c r="R13" s="20">
        <v>3.3987863565442158E-2</v>
      </c>
      <c r="S13" s="20">
        <v>0</v>
      </c>
      <c r="T13" s="20">
        <v>4.2554410660932337E-2</v>
      </c>
      <c r="U13" s="20">
        <v>0</v>
      </c>
      <c r="V13" s="20">
        <v>5.5205211225074192E-2</v>
      </c>
      <c r="W13" s="20">
        <v>3.1430151753178252E-2</v>
      </c>
      <c r="X13" s="20">
        <v>0</v>
      </c>
      <c r="Y13" s="20">
        <v>1.4404702865317989E-2</v>
      </c>
      <c r="AA13" s="20">
        <v>1.772522452252228E-2</v>
      </c>
      <c r="AB13" s="20">
        <v>3.2044452362439073E-2</v>
      </c>
      <c r="AC13" s="20">
        <v>2.564919468509843E-2</v>
      </c>
      <c r="AD13" s="20">
        <v>3.3023573119600982E-2</v>
      </c>
      <c r="AF13" s="20">
        <v>2.0880556286018991E-2</v>
      </c>
      <c r="AG13" s="20">
        <v>3.7328509370603988E-2</v>
      </c>
      <c r="AI13" s="20">
        <v>2.924136257163544E-2</v>
      </c>
      <c r="AJ13" s="20">
        <v>2.3766157786929889E-2</v>
      </c>
      <c r="AK13" s="20">
        <v>2.207327554406785E-2</v>
      </c>
      <c r="AL13" s="20">
        <v>1.391236346406707E-2</v>
      </c>
      <c r="AM13" s="20">
        <v>4.591041808187115E-2</v>
      </c>
      <c r="AN13" s="20">
        <v>0</v>
      </c>
      <c r="AO13" s="20">
        <v>2.2634055660599069E-2</v>
      </c>
      <c r="AP13" s="20">
        <v>1.643847745125885E-2</v>
      </c>
      <c r="AQ13" s="20">
        <v>1.946005867374254E-2</v>
      </c>
      <c r="AS13" s="20">
        <v>2.3963046766130151E-2</v>
      </c>
      <c r="AT13" s="20">
        <v>6.5864420160005641E-2</v>
      </c>
    </row>
    <row r="14" spans="2:48" ht="46" customHeight="1" x14ac:dyDescent="0.35">
      <c r="B14" s="22" t="s">
        <v>354</v>
      </c>
      <c r="C14" s="20">
        <v>2.25676460811161E-2</v>
      </c>
      <c r="D14" s="20">
        <v>1.7432062536113211E-2</v>
      </c>
      <c r="E14" s="20">
        <v>1.7269411337242292E-2</v>
      </c>
      <c r="F14" s="20">
        <v>1.6060483288243398E-2</v>
      </c>
      <c r="G14" s="20">
        <v>3.5868151289396917E-2</v>
      </c>
      <c r="H14" s="20">
        <v>2.7888088707914972E-2</v>
      </c>
      <c r="I14" s="20">
        <v>7.1490713667370767E-2</v>
      </c>
      <c r="K14" s="20">
        <v>2.1841400842900319E-2</v>
      </c>
      <c r="L14" s="20">
        <v>2.3262720498551308E-2</v>
      </c>
      <c r="N14" s="20">
        <v>1.7948194034411152E-2</v>
      </c>
      <c r="O14" s="20">
        <v>4.442576950810604E-2</v>
      </c>
      <c r="P14" s="20">
        <v>2.718981863436094E-2</v>
      </c>
      <c r="Q14" s="20">
        <v>3.5254655339485567E-2</v>
      </c>
      <c r="R14" s="20">
        <v>1.180782511549666E-2</v>
      </c>
      <c r="S14" s="20">
        <v>6.0287814221336417E-2</v>
      </c>
      <c r="T14" s="20">
        <v>0</v>
      </c>
      <c r="U14" s="20">
        <v>2.6484054393246682E-2</v>
      </c>
      <c r="V14" s="20">
        <v>9.5520510818838875E-3</v>
      </c>
      <c r="W14" s="20">
        <v>4.080936268548585E-2</v>
      </c>
      <c r="X14" s="20">
        <v>0</v>
      </c>
      <c r="Y14" s="20">
        <v>1.434349844214677E-2</v>
      </c>
      <c r="AA14" s="20">
        <v>1.423191396910032E-2</v>
      </c>
      <c r="AB14" s="20">
        <v>2.6218374486638701E-2</v>
      </c>
      <c r="AC14" s="20">
        <v>1.9767772274166741E-2</v>
      </c>
      <c r="AD14" s="20">
        <v>3.8088299471842349E-2</v>
      </c>
      <c r="AF14" s="20">
        <v>2.6522484690225889E-2</v>
      </c>
      <c r="AG14" s="20">
        <v>1.358129310237186E-2</v>
      </c>
      <c r="AI14" s="20">
        <v>2.0437699954086119E-2</v>
      </c>
      <c r="AJ14" s="20">
        <v>1.333269277152509E-2</v>
      </c>
      <c r="AK14" s="20">
        <v>2.041274469759178E-2</v>
      </c>
      <c r="AL14" s="20">
        <v>4.418646947122911E-2</v>
      </c>
      <c r="AM14" s="20">
        <v>2.1933478191800821E-2</v>
      </c>
      <c r="AN14" s="20">
        <v>4.5856989325450438E-2</v>
      </c>
      <c r="AO14" s="20">
        <v>2.4736792082975301E-2</v>
      </c>
      <c r="AP14" s="20">
        <v>2.961803104159795E-2</v>
      </c>
      <c r="AQ14" s="20">
        <v>1.8680328042531828E-2</v>
      </c>
      <c r="AS14" s="20">
        <v>2.2185190324002641E-2</v>
      </c>
      <c r="AT14" s="20">
        <v>3.1874286412248147E-2</v>
      </c>
    </row>
    <row r="15" spans="2:48" ht="19" customHeight="1" x14ac:dyDescent="0.35">
      <c r="B15" s="22" t="s">
        <v>197</v>
      </c>
      <c r="C15" s="20">
        <v>2.7787549384165139E-2</v>
      </c>
      <c r="D15" s="20">
        <v>3.2128734411698501E-2</v>
      </c>
      <c r="E15" s="20">
        <v>1.3613022672813601E-2</v>
      </c>
      <c r="F15" s="20">
        <v>4.3041160004528428E-2</v>
      </c>
      <c r="G15" s="20">
        <v>2.384927784824676E-2</v>
      </c>
      <c r="H15" s="20">
        <v>3.104352165311302E-2</v>
      </c>
      <c r="I15" s="20">
        <v>0</v>
      </c>
      <c r="K15" s="20">
        <v>2.5677171716804049E-2</v>
      </c>
      <c r="L15" s="20">
        <v>2.9807348551885701E-2</v>
      </c>
      <c r="N15" s="20">
        <v>5.1283638119120303E-2</v>
      </c>
      <c r="O15" s="20">
        <v>0</v>
      </c>
      <c r="P15" s="20">
        <v>2.6281500394174439E-2</v>
      </c>
      <c r="Q15" s="20">
        <v>3.4235053620318673E-2</v>
      </c>
      <c r="R15" s="20">
        <v>2.4849331918791961E-2</v>
      </c>
      <c r="S15" s="20">
        <v>4.3725517248971731E-2</v>
      </c>
      <c r="T15" s="20">
        <v>1.9748051181960539E-2</v>
      </c>
      <c r="U15" s="20">
        <v>4.0946609363475259E-2</v>
      </c>
      <c r="V15" s="20">
        <v>3.7365504645005113E-2</v>
      </c>
      <c r="W15" s="20">
        <v>1.9700568668623859E-2</v>
      </c>
      <c r="X15" s="20">
        <v>1.0203907876257389E-2</v>
      </c>
      <c r="Y15" s="20">
        <v>0</v>
      </c>
      <c r="AA15" s="20">
        <v>1.3790319781263039E-2</v>
      </c>
      <c r="AB15" s="20">
        <v>3.2202159546092513E-2</v>
      </c>
      <c r="AC15" s="20">
        <v>3.2139629729855949E-2</v>
      </c>
      <c r="AD15" s="20">
        <v>4.1787559603398319E-2</v>
      </c>
      <c r="AF15" s="20">
        <v>2.779437410786437E-2</v>
      </c>
      <c r="AG15" s="20">
        <v>2.827231594242428E-2</v>
      </c>
      <c r="AI15" s="20">
        <v>2.8951567822480501E-2</v>
      </c>
      <c r="AJ15" s="20">
        <v>1.8762938636548439E-2</v>
      </c>
      <c r="AK15" s="20">
        <v>0</v>
      </c>
      <c r="AL15" s="20">
        <v>1.401421153813592E-2</v>
      </c>
      <c r="AM15" s="20">
        <v>7.5593673429989227E-3</v>
      </c>
      <c r="AN15" s="20">
        <v>4.2252404760318232E-2</v>
      </c>
      <c r="AO15" s="20">
        <v>8.211243797711669E-2</v>
      </c>
      <c r="AP15" s="20">
        <v>0.11066763086249209</v>
      </c>
      <c r="AQ15" s="20">
        <v>0</v>
      </c>
      <c r="AS15" s="20">
        <v>2.048431267538085E-2</v>
      </c>
      <c r="AT15" s="20">
        <v>0.2055037846286315</v>
      </c>
    </row>
    <row r="17" spans="2:2" x14ac:dyDescent="0.35">
      <c r="B17" s="24" t="s">
        <v>20</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760</v>
      </c>
      <c r="D7" s="14">
        <v>63</v>
      </c>
      <c r="E7" s="14">
        <v>231</v>
      </c>
      <c r="F7" s="14">
        <v>248</v>
      </c>
      <c r="G7" s="14">
        <v>167</v>
      </c>
      <c r="H7" s="14">
        <v>38</v>
      </c>
      <c r="I7" s="14">
        <v>13</v>
      </c>
      <c r="K7" s="14">
        <v>375</v>
      </c>
      <c r="L7" s="14">
        <v>385</v>
      </c>
      <c r="N7" s="14">
        <v>60</v>
      </c>
      <c r="O7" s="14">
        <v>24</v>
      </c>
      <c r="P7" s="14">
        <v>40</v>
      </c>
      <c r="Q7" s="14">
        <v>32</v>
      </c>
      <c r="R7" s="14">
        <v>85</v>
      </c>
      <c r="S7" s="14">
        <v>67</v>
      </c>
      <c r="T7" s="14">
        <v>53</v>
      </c>
      <c r="U7" s="14">
        <v>75</v>
      </c>
      <c r="V7" s="14">
        <v>113</v>
      </c>
      <c r="W7" s="14">
        <v>99</v>
      </c>
      <c r="X7" s="14">
        <v>44</v>
      </c>
      <c r="Y7" s="14">
        <v>68</v>
      </c>
      <c r="AA7" s="14">
        <v>286</v>
      </c>
      <c r="AB7" s="14">
        <v>188</v>
      </c>
      <c r="AC7" s="14">
        <v>157</v>
      </c>
      <c r="AD7" s="14">
        <v>125</v>
      </c>
      <c r="AF7" s="14">
        <v>530</v>
      </c>
      <c r="AG7" s="14">
        <v>226</v>
      </c>
      <c r="AI7" s="14">
        <v>103</v>
      </c>
      <c r="AJ7" s="14">
        <v>223</v>
      </c>
      <c r="AK7" s="14">
        <v>50</v>
      </c>
      <c r="AL7" s="14">
        <v>70</v>
      </c>
      <c r="AM7" s="14">
        <v>132</v>
      </c>
      <c r="AN7" s="14">
        <v>23</v>
      </c>
      <c r="AO7" s="14">
        <v>43</v>
      </c>
      <c r="AP7" s="14">
        <v>65</v>
      </c>
      <c r="AQ7" s="14">
        <v>51</v>
      </c>
      <c r="AS7" s="14">
        <v>730</v>
      </c>
      <c r="AT7" s="14">
        <v>30</v>
      </c>
    </row>
    <row r="8" spans="2:48" x14ac:dyDescent="0.35">
      <c r="B8" s="7" t="s">
        <v>68</v>
      </c>
      <c r="C8" s="16">
        <v>730</v>
      </c>
      <c r="D8" s="16">
        <v>56</v>
      </c>
      <c r="E8" s="16">
        <v>217</v>
      </c>
      <c r="F8" s="16">
        <v>245</v>
      </c>
      <c r="G8" s="16">
        <v>158</v>
      </c>
      <c r="H8" s="16">
        <v>40</v>
      </c>
      <c r="I8" s="16">
        <v>15</v>
      </c>
      <c r="K8" s="16">
        <v>357</v>
      </c>
      <c r="L8" s="16">
        <v>373</v>
      </c>
      <c r="N8" s="16">
        <v>62</v>
      </c>
      <c r="O8" s="16">
        <v>21</v>
      </c>
      <c r="P8" s="16">
        <v>38</v>
      </c>
      <c r="Q8" s="16">
        <v>30</v>
      </c>
      <c r="R8" s="16">
        <v>83</v>
      </c>
      <c r="S8" s="16">
        <v>62</v>
      </c>
      <c r="T8" s="16">
        <v>53</v>
      </c>
      <c r="U8" s="16">
        <v>72</v>
      </c>
      <c r="V8" s="16">
        <v>110</v>
      </c>
      <c r="W8" s="16">
        <v>92</v>
      </c>
      <c r="X8" s="16">
        <v>44</v>
      </c>
      <c r="Y8" s="16">
        <v>64</v>
      </c>
      <c r="AA8" s="16">
        <v>263</v>
      </c>
      <c r="AB8" s="16">
        <v>180</v>
      </c>
      <c r="AC8" s="16">
        <v>156</v>
      </c>
      <c r="AD8" s="16">
        <v>130</v>
      </c>
      <c r="AF8" s="16">
        <v>511</v>
      </c>
      <c r="AG8" s="16">
        <v>215</v>
      </c>
      <c r="AI8" s="16">
        <v>98</v>
      </c>
      <c r="AJ8" s="16">
        <v>211</v>
      </c>
      <c r="AK8" s="16">
        <v>47</v>
      </c>
      <c r="AL8" s="16">
        <v>66</v>
      </c>
      <c r="AM8" s="16">
        <v>129</v>
      </c>
      <c r="AN8" s="16">
        <v>24</v>
      </c>
      <c r="AO8" s="16">
        <v>42</v>
      </c>
      <c r="AP8" s="16">
        <v>64</v>
      </c>
      <c r="AQ8" s="16">
        <v>49</v>
      </c>
      <c r="AS8" s="16">
        <v>702</v>
      </c>
      <c r="AT8" s="16">
        <v>29</v>
      </c>
    </row>
    <row r="9" spans="2:48" ht="60" customHeight="1" x14ac:dyDescent="0.35">
      <c r="B9" s="22" t="s">
        <v>349</v>
      </c>
      <c r="C9" s="20">
        <v>0.4344429758230095</v>
      </c>
      <c r="D9" s="20">
        <v>0.3202119237541855</v>
      </c>
      <c r="E9" s="20">
        <v>0.44956395842778962</v>
      </c>
      <c r="F9" s="20">
        <v>0.42050824787951802</v>
      </c>
      <c r="G9" s="20">
        <v>0.47410467523920419</v>
      </c>
      <c r="H9" s="20">
        <v>0.37140885218376257</v>
      </c>
      <c r="I9" s="20">
        <v>0.62385173611771116</v>
      </c>
      <c r="K9" s="20">
        <v>0.43402816267844291</v>
      </c>
      <c r="L9" s="20">
        <v>0.43483998497313131</v>
      </c>
      <c r="N9" s="20">
        <v>0.45172998997995928</v>
      </c>
      <c r="O9" s="20">
        <v>0.50989233170918613</v>
      </c>
      <c r="P9" s="20">
        <v>0.42300551242275858</v>
      </c>
      <c r="Q9" s="20">
        <v>0.46064557828559621</v>
      </c>
      <c r="R9" s="20">
        <v>0.52077971189004324</v>
      </c>
      <c r="S9" s="20">
        <v>0.33863438369820481</v>
      </c>
      <c r="T9" s="20">
        <v>0.36227250877948458</v>
      </c>
      <c r="U9" s="20">
        <v>0.32336661779106562</v>
      </c>
      <c r="V9" s="20">
        <v>0.47560004041880821</v>
      </c>
      <c r="W9" s="20">
        <v>0.4045880803991187</v>
      </c>
      <c r="X9" s="20">
        <v>0.40258741470065529</v>
      </c>
      <c r="Y9" s="20">
        <v>0.5456825133086507</v>
      </c>
      <c r="AA9" s="20">
        <v>0.46858854254574622</v>
      </c>
      <c r="AB9" s="20">
        <v>0.38545119002020101</v>
      </c>
      <c r="AC9" s="20">
        <v>0.46089581808131608</v>
      </c>
      <c r="AD9" s="20">
        <v>0.40044876961598441</v>
      </c>
      <c r="AF9" s="20">
        <v>0.44363969873380599</v>
      </c>
      <c r="AG9" s="20">
        <v>0.41604544570231139</v>
      </c>
      <c r="AI9" s="20">
        <v>0.49514858049666649</v>
      </c>
      <c r="AJ9" s="20">
        <v>0.43840623692748332</v>
      </c>
      <c r="AK9" s="20">
        <v>0.32608309109369848</v>
      </c>
      <c r="AL9" s="20">
        <v>0.39492415699226108</v>
      </c>
      <c r="AM9" s="20">
        <v>0.51640359577035533</v>
      </c>
      <c r="AN9" s="20">
        <v>0.53228903183552678</v>
      </c>
      <c r="AO9" s="20">
        <v>0.4223359663836519</v>
      </c>
      <c r="AP9" s="20">
        <v>0.35372711066312612</v>
      </c>
      <c r="AQ9" s="20">
        <v>0.30594143546183039</v>
      </c>
      <c r="AS9" s="20">
        <v>0.44552179588107421</v>
      </c>
      <c r="AT9" s="20">
        <v>0.16485207110784819</v>
      </c>
    </row>
    <row r="10" spans="2:48" ht="60" customHeight="1" x14ac:dyDescent="0.35">
      <c r="B10" s="22" t="s">
        <v>350</v>
      </c>
      <c r="C10" s="20">
        <v>0.2475155643869959</v>
      </c>
      <c r="D10" s="20">
        <v>0.25266609930267842</v>
      </c>
      <c r="E10" s="20">
        <v>0.232886676679713</v>
      </c>
      <c r="F10" s="20">
        <v>0.27906905093325157</v>
      </c>
      <c r="G10" s="20">
        <v>0.21502919325160411</v>
      </c>
      <c r="H10" s="20">
        <v>0.31712414769010822</v>
      </c>
      <c r="I10" s="20">
        <v>7.924642642782033E-2</v>
      </c>
      <c r="K10" s="20">
        <v>0.24817668254672109</v>
      </c>
      <c r="L10" s="20">
        <v>0.24688282176019979</v>
      </c>
      <c r="N10" s="20">
        <v>0.23481101225571641</v>
      </c>
      <c r="O10" s="20">
        <v>0.1201570733778459</v>
      </c>
      <c r="P10" s="20">
        <v>0.1741698549683901</v>
      </c>
      <c r="Q10" s="20">
        <v>0.21988035373854439</v>
      </c>
      <c r="R10" s="20">
        <v>0.25438517434868302</v>
      </c>
      <c r="S10" s="20">
        <v>0.23271272574834009</v>
      </c>
      <c r="T10" s="20">
        <v>0.3358021759377901</v>
      </c>
      <c r="U10" s="20">
        <v>0.31260859333239532</v>
      </c>
      <c r="V10" s="20">
        <v>0.23966323392379929</v>
      </c>
      <c r="W10" s="20">
        <v>0.22503009004187591</v>
      </c>
      <c r="X10" s="20">
        <v>0.33106546649474738</v>
      </c>
      <c r="Y10" s="20">
        <v>0.20751822723676669</v>
      </c>
      <c r="AA10" s="20">
        <v>0.23725962769455511</v>
      </c>
      <c r="AB10" s="20">
        <v>0.27304328687672552</v>
      </c>
      <c r="AC10" s="20">
        <v>0.2382553989296855</v>
      </c>
      <c r="AD10" s="20">
        <v>0.2472870338460352</v>
      </c>
      <c r="AF10" s="20">
        <v>0.24039691796434781</v>
      </c>
      <c r="AG10" s="20">
        <v>0.26462180087662968</v>
      </c>
      <c r="AI10" s="20">
        <v>0.1970472616983415</v>
      </c>
      <c r="AJ10" s="20">
        <v>0.31948993735130621</v>
      </c>
      <c r="AK10" s="20">
        <v>0.24688233937357379</v>
      </c>
      <c r="AL10" s="20">
        <v>0.2104428893596037</v>
      </c>
      <c r="AM10" s="20">
        <v>0.2193659197215399</v>
      </c>
      <c r="AN10" s="20">
        <v>0.26037429987070682</v>
      </c>
      <c r="AO10" s="20">
        <v>0.23833181879698559</v>
      </c>
      <c r="AP10" s="20">
        <v>0.1682499043932788</v>
      </c>
      <c r="AQ10" s="20">
        <v>0.26776890447379409</v>
      </c>
      <c r="AS10" s="20">
        <v>0.24427203684267201</v>
      </c>
      <c r="AT10" s="20">
        <v>0.32644324085072829</v>
      </c>
    </row>
    <row r="11" spans="2:48" ht="32" customHeight="1" x14ac:dyDescent="0.35">
      <c r="B11" s="22" t="s">
        <v>351</v>
      </c>
      <c r="C11" s="20">
        <v>0.1549728306833443</v>
      </c>
      <c r="D11" s="20">
        <v>0.1240617231423608</v>
      </c>
      <c r="E11" s="20">
        <v>0.16432275025653989</v>
      </c>
      <c r="F11" s="20">
        <v>0.1534625489553057</v>
      </c>
      <c r="G11" s="20">
        <v>0.1630940798093142</v>
      </c>
      <c r="H11" s="20">
        <v>0.12722931322294639</v>
      </c>
      <c r="I11" s="20">
        <v>0.1478457608007761</v>
      </c>
      <c r="K11" s="20">
        <v>0.14703469420967211</v>
      </c>
      <c r="L11" s="20">
        <v>0.16257025823896479</v>
      </c>
      <c r="N11" s="20">
        <v>0.14370065564118731</v>
      </c>
      <c r="O11" s="20">
        <v>0.1988884426551619</v>
      </c>
      <c r="P11" s="20">
        <v>0.2054942128394511</v>
      </c>
      <c r="Q11" s="20">
        <v>9.6622138726106852E-2</v>
      </c>
      <c r="R11" s="20">
        <v>9.3921787430108844E-2</v>
      </c>
      <c r="S11" s="20">
        <v>0.23552977558147559</v>
      </c>
      <c r="T11" s="20">
        <v>0.18912733458551201</v>
      </c>
      <c r="U11" s="20">
        <v>0.1763761125726924</v>
      </c>
      <c r="V11" s="20">
        <v>0.1056878473801415</v>
      </c>
      <c r="W11" s="20">
        <v>0.1814111808523752</v>
      </c>
      <c r="X11" s="20">
        <v>0.2192104426510306</v>
      </c>
      <c r="Y11" s="20">
        <v>9.989640433186521E-2</v>
      </c>
      <c r="AA11" s="20">
        <v>0.16429583949154691</v>
      </c>
      <c r="AB11" s="20">
        <v>0.14876619326276641</v>
      </c>
      <c r="AC11" s="20">
        <v>0.1189362984710747</v>
      </c>
      <c r="AD11" s="20">
        <v>0.18338112383934049</v>
      </c>
      <c r="AF11" s="20">
        <v>0.15908580279076451</v>
      </c>
      <c r="AG11" s="20">
        <v>0.14343476530145791</v>
      </c>
      <c r="AI11" s="20">
        <v>0.1689320097492289</v>
      </c>
      <c r="AJ11" s="20">
        <v>0.10848885850217529</v>
      </c>
      <c r="AK11" s="20">
        <v>0.25114002285066728</v>
      </c>
      <c r="AL11" s="20">
        <v>0.15215116465716139</v>
      </c>
      <c r="AM11" s="20">
        <v>0.14358817405873139</v>
      </c>
      <c r="AN11" s="20">
        <v>0.11922727420799779</v>
      </c>
      <c r="AO11" s="20">
        <v>0.17789665904315541</v>
      </c>
      <c r="AP11" s="20">
        <v>0.2260948982637718</v>
      </c>
      <c r="AQ11" s="20">
        <v>0.17425031567943489</v>
      </c>
      <c r="AS11" s="20">
        <v>0.1585776806063334</v>
      </c>
      <c r="AT11" s="20">
        <v>6.7252771416421331E-2</v>
      </c>
    </row>
    <row r="12" spans="2:48" ht="74" customHeight="1" x14ac:dyDescent="0.35">
      <c r="B12" s="22" t="s">
        <v>352</v>
      </c>
      <c r="C12" s="20">
        <v>6.379857768698044E-2</v>
      </c>
      <c r="D12" s="20">
        <v>0.12735932303591291</v>
      </c>
      <c r="E12" s="20">
        <v>7.5069827158038657E-2</v>
      </c>
      <c r="F12" s="20">
        <v>4.8205453872747647E-2</v>
      </c>
      <c r="G12" s="20">
        <v>4.60262435056338E-2</v>
      </c>
      <c r="H12" s="20">
        <v>7.404165951211289E-2</v>
      </c>
      <c r="I12" s="20">
        <v>7.756536298632169E-2</v>
      </c>
      <c r="K12" s="20">
        <v>6.8776603098752817E-2</v>
      </c>
      <c r="L12" s="20">
        <v>5.9034211697378901E-2</v>
      </c>
      <c r="N12" s="20">
        <v>3.2958827514486248E-2</v>
      </c>
      <c r="O12" s="20">
        <v>8.2775436310921685E-2</v>
      </c>
      <c r="P12" s="20">
        <v>0.1205745701564658</v>
      </c>
      <c r="Q12" s="20">
        <v>6.1738706418976629E-2</v>
      </c>
      <c r="R12" s="20">
        <v>7.0068108946609503E-2</v>
      </c>
      <c r="S12" s="20">
        <v>6.0712339386802178E-2</v>
      </c>
      <c r="T12" s="20">
        <v>3.5526462370793009E-2</v>
      </c>
      <c r="U12" s="20">
        <v>8.1621221415993886E-2</v>
      </c>
      <c r="V12" s="20">
        <v>8.7516935086353831E-2</v>
      </c>
      <c r="W12" s="20">
        <v>6.870334630217996E-2</v>
      </c>
      <c r="X12" s="20">
        <v>2.370514417742936E-2</v>
      </c>
      <c r="Y12" s="20">
        <v>3.2164471492802868E-2</v>
      </c>
      <c r="AA12" s="20">
        <v>6.5902137775957811E-2</v>
      </c>
      <c r="AB12" s="20">
        <v>8.4674250918385874E-2</v>
      </c>
      <c r="AC12" s="20">
        <v>5.6812379871037863E-2</v>
      </c>
      <c r="AD12" s="20">
        <v>3.9770982189725218E-2</v>
      </c>
      <c r="AF12" s="20">
        <v>5.2062587663361443E-2</v>
      </c>
      <c r="AG12" s="20">
        <v>8.8008124244272082E-2</v>
      </c>
      <c r="AI12" s="20">
        <v>6.8830774607653328E-2</v>
      </c>
      <c r="AJ12" s="20">
        <v>5.3283327630372877E-2</v>
      </c>
      <c r="AK12" s="20">
        <v>9.8671757857889814E-2</v>
      </c>
      <c r="AL12" s="20">
        <v>5.5153105824825598E-2</v>
      </c>
      <c r="AM12" s="20">
        <v>6.0736102706109893E-2</v>
      </c>
      <c r="AN12" s="20">
        <v>0</v>
      </c>
      <c r="AO12" s="20">
        <v>4.7172901651620289E-2</v>
      </c>
      <c r="AP12" s="20">
        <v>3.1872081066271291E-2</v>
      </c>
      <c r="AQ12" s="20">
        <v>0.17286565981582949</v>
      </c>
      <c r="AS12" s="20">
        <v>6.0804912352382938E-2</v>
      </c>
      <c r="AT12" s="20">
        <v>0.13664613200582329</v>
      </c>
    </row>
    <row r="13" spans="2:48" ht="60" customHeight="1" x14ac:dyDescent="0.35">
      <c r="B13" s="22" t="s">
        <v>353</v>
      </c>
      <c r="C13" s="20">
        <v>4.384677441548554E-2</v>
      </c>
      <c r="D13" s="20">
        <v>8.0287984076923086E-2</v>
      </c>
      <c r="E13" s="20">
        <v>5.7412613773787362E-2</v>
      </c>
      <c r="F13" s="20">
        <v>2.9467373688578949E-2</v>
      </c>
      <c r="G13" s="20">
        <v>4.3367898555654892E-2</v>
      </c>
      <c r="H13" s="20">
        <v>2.4941100072844748E-2</v>
      </c>
      <c r="I13" s="20">
        <v>0</v>
      </c>
      <c r="K13" s="20">
        <v>5.134277556947054E-2</v>
      </c>
      <c r="L13" s="20">
        <v>3.6672505503237397E-2</v>
      </c>
      <c r="N13" s="20">
        <v>5.124265382022726E-2</v>
      </c>
      <c r="O13" s="20">
        <v>8.8286715946884572E-2</v>
      </c>
      <c r="P13" s="20">
        <v>0</v>
      </c>
      <c r="Q13" s="20">
        <v>6.1102278636163417E-2</v>
      </c>
      <c r="R13" s="20">
        <v>3.5626390466663972E-2</v>
      </c>
      <c r="S13" s="20">
        <v>1.4161137751023751E-2</v>
      </c>
      <c r="T13" s="20">
        <v>5.7523467144459522E-2</v>
      </c>
      <c r="U13" s="20">
        <v>5.1522148324573379E-2</v>
      </c>
      <c r="V13" s="20">
        <v>6.4294204450750056E-2</v>
      </c>
      <c r="W13" s="20">
        <v>4.0200020885134947E-2</v>
      </c>
      <c r="X13" s="20">
        <v>2.3431531976137471E-2</v>
      </c>
      <c r="Y13" s="20">
        <v>4.3488635196493007E-2</v>
      </c>
      <c r="AA13" s="20">
        <v>2.0008593334768471E-2</v>
      </c>
      <c r="AB13" s="20">
        <v>6.5485962100057277E-2</v>
      </c>
      <c r="AC13" s="20">
        <v>4.949651488774838E-2</v>
      </c>
      <c r="AD13" s="20">
        <v>5.6026944874207681E-2</v>
      </c>
      <c r="AF13" s="20">
        <v>4.4301949311210863E-2</v>
      </c>
      <c r="AG13" s="20">
        <v>4.3556183551721528E-2</v>
      </c>
      <c r="AI13" s="20">
        <v>4.1082518838039067E-2</v>
      </c>
      <c r="AJ13" s="20">
        <v>4.0481691504640767E-2</v>
      </c>
      <c r="AK13" s="20">
        <v>3.9015758762412561E-2</v>
      </c>
      <c r="AL13" s="20">
        <v>8.5953999975858605E-2</v>
      </c>
      <c r="AM13" s="20">
        <v>3.8141184017023919E-2</v>
      </c>
      <c r="AN13" s="20">
        <v>0</v>
      </c>
      <c r="AO13" s="20">
        <v>2.2634055660599069E-2</v>
      </c>
      <c r="AP13" s="20">
        <v>4.8454469330613571E-2</v>
      </c>
      <c r="AQ13" s="20">
        <v>6.0493356526579209E-2</v>
      </c>
      <c r="AS13" s="20">
        <v>4.4046435315055289E-2</v>
      </c>
      <c r="AT13" s="20">
        <v>3.8988245955853228E-2</v>
      </c>
    </row>
    <row r="14" spans="2:48" ht="46" customHeight="1" x14ac:dyDescent="0.35">
      <c r="B14" s="22" t="s">
        <v>354</v>
      </c>
      <c r="C14" s="20">
        <v>3.106209431736531E-2</v>
      </c>
      <c r="D14" s="20">
        <v>6.3284212276240717E-2</v>
      </c>
      <c r="E14" s="20">
        <v>1.7032635283867309E-2</v>
      </c>
      <c r="F14" s="20">
        <v>2.391307621689295E-2</v>
      </c>
      <c r="G14" s="20">
        <v>4.0380717510752298E-2</v>
      </c>
      <c r="H14" s="20">
        <v>5.4211405665112143E-2</v>
      </c>
      <c r="I14" s="20">
        <v>7.1490713667370767E-2</v>
      </c>
      <c r="K14" s="20">
        <v>2.947312204691795E-2</v>
      </c>
      <c r="L14" s="20">
        <v>3.2582867077149982E-2</v>
      </c>
      <c r="N14" s="20">
        <v>3.4273222669303181E-2</v>
      </c>
      <c r="O14" s="20">
        <v>0</v>
      </c>
      <c r="P14" s="20">
        <v>5.0474349218759797E-2</v>
      </c>
      <c r="Q14" s="20">
        <v>6.5775890574293949E-2</v>
      </c>
      <c r="R14" s="20">
        <v>0</v>
      </c>
      <c r="S14" s="20">
        <v>9.0066538489490422E-2</v>
      </c>
      <c r="T14" s="20">
        <v>0</v>
      </c>
      <c r="U14" s="20">
        <v>1.3305337907946991E-2</v>
      </c>
      <c r="V14" s="20">
        <v>8.3607611605035614E-3</v>
      </c>
      <c r="W14" s="20">
        <v>7.0392030254879612E-2</v>
      </c>
      <c r="X14" s="20">
        <v>0</v>
      </c>
      <c r="Y14" s="20">
        <v>4.3058229975018188E-2</v>
      </c>
      <c r="AA14" s="20">
        <v>3.421079256903202E-2</v>
      </c>
      <c r="AB14" s="20">
        <v>2.0923159944274409E-2</v>
      </c>
      <c r="AC14" s="20">
        <v>3.1174238671424121E-2</v>
      </c>
      <c r="AD14" s="20">
        <v>3.9016514925376111E-2</v>
      </c>
      <c r="AF14" s="20">
        <v>3.5640764624029757E-2</v>
      </c>
      <c r="AG14" s="20">
        <v>2.074721021859522E-2</v>
      </c>
      <c r="AI14" s="20">
        <v>1.073851377493612E-2</v>
      </c>
      <c r="AJ14" s="20">
        <v>2.083454439418387E-2</v>
      </c>
      <c r="AK14" s="20">
        <v>3.8207030061758053E-2</v>
      </c>
      <c r="AL14" s="20">
        <v>8.6345594621336175E-2</v>
      </c>
      <c r="AM14" s="20">
        <v>1.550806080474822E-2</v>
      </c>
      <c r="AN14" s="20">
        <v>4.5856989325450438E-2</v>
      </c>
      <c r="AO14" s="20">
        <v>6.8628374958374955E-2</v>
      </c>
      <c r="AP14" s="20">
        <v>4.4162742017559847E-2</v>
      </c>
      <c r="AQ14" s="20">
        <v>1.8680328042531828E-2</v>
      </c>
      <c r="AS14" s="20">
        <v>2.838021977897134E-2</v>
      </c>
      <c r="AT14" s="20">
        <v>9.6322562431195136E-2</v>
      </c>
    </row>
    <row r="15" spans="2:48" ht="19" customHeight="1" x14ac:dyDescent="0.35">
      <c r="B15" s="22" t="s">
        <v>197</v>
      </c>
      <c r="C15" s="20">
        <v>2.43611826868191E-2</v>
      </c>
      <c r="D15" s="20">
        <v>3.2128734411698501E-2</v>
      </c>
      <c r="E15" s="20">
        <v>3.7115384202641641E-3</v>
      </c>
      <c r="F15" s="20">
        <v>4.5374248453705308E-2</v>
      </c>
      <c r="G15" s="20">
        <v>1.799719212783633E-2</v>
      </c>
      <c r="H15" s="20">
        <v>3.104352165311302E-2</v>
      </c>
      <c r="I15" s="20">
        <v>0</v>
      </c>
      <c r="K15" s="20">
        <v>2.1167959850022691E-2</v>
      </c>
      <c r="L15" s="20">
        <v>2.7417350749937709E-2</v>
      </c>
      <c r="N15" s="20">
        <v>5.1283638119120303E-2</v>
      </c>
      <c r="O15" s="20">
        <v>0</v>
      </c>
      <c r="P15" s="20">
        <v>2.6281500394174439E-2</v>
      </c>
      <c r="Q15" s="20">
        <v>3.4235053620318673E-2</v>
      </c>
      <c r="R15" s="20">
        <v>2.5218826917891249E-2</v>
      </c>
      <c r="S15" s="20">
        <v>2.8183099344663221E-2</v>
      </c>
      <c r="T15" s="20">
        <v>1.9748051181960539E-2</v>
      </c>
      <c r="U15" s="20">
        <v>4.1199968655332431E-2</v>
      </c>
      <c r="V15" s="20">
        <v>1.8876977579643749E-2</v>
      </c>
      <c r="W15" s="20">
        <v>9.6752512644352733E-3</v>
      </c>
      <c r="X15" s="20">
        <v>0</v>
      </c>
      <c r="Y15" s="20">
        <v>2.819151845840356E-2</v>
      </c>
      <c r="AA15" s="20">
        <v>9.7344665883936071E-3</v>
      </c>
      <c r="AB15" s="20">
        <v>2.1655956877589661E-2</v>
      </c>
      <c r="AC15" s="20">
        <v>4.4429351087713197E-2</v>
      </c>
      <c r="AD15" s="20">
        <v>3.4068630709330819E-2</v>
      </c>
      <c r="AF15" s="20">
        <v>2.4872278912479461E-2</v>
      </c>
      <c r="AG15" s="20">
        <v>2.3586470105012192E-2</v>
      </c>
      <c r="AI15" s="20">
        <v>1.8220340835134539E-2</v>
      </c>
      <c r="AJ15" s="20">
        <v>1.901540368983767E-2</v>
      </c>
      <c r="AK15" s="20">
        <v>0</v>
      </c>
      <c r="AL15" s="20">
        <v>1.5029088568953601E-2</v>
      </c>
      <c r="AM15" s="20">
        <v>6.2569629214912674E-3</v>
      </c>
      <c r="AN15" s="20">
        <v>4.2252404760318232E-2</v>
      </c>
      <c r="AO15" s="20">
        <v>2.300022350561275E-2</v>
      </c>
      <c r="AP15" s="20">
        <v>0.12743879426537871</v>
      </c>
      <c r="AQ15" s="20">
        <v>0</v>
      </c>
      <c r="AS15" s="20">
        <v>1.8396919223510999E-2</v>
      </c>
      <c r="AT15" s="20">
        <v>0.16949497623213061</v>
      </c>
    </row>
    <row r="17" spans="2:2" x14ac:dyDescent="0.35">
      <c r="B17" s="24" t="s">
        <v>20</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760</v>
      </c>
      <c r="D7" s="14">
        <v>63</v>
      </c>
      <c r="E7" s="14">
        <v>231</v>
      </c>
      <c r="F7" s="14">
        <v>248</v>
      </c>
      <c r="G7" s="14">
        <v>167</v>
      </c>
      <c r="H7" s="14">
        <v>38</v>
      </c>
      <c r="I7" s="14">
        <v>13</v>
      </c>
      <c r="K7" s="14">
        <v>375</v>
      </c>
      <c r="L7" s="14">
        <v>385</v>
      </c>
      <c r="N7" s="14">
        <v>60</v>
      </c>
      <c r="O7" s="14">
        <v>24</v>
      </c>
      <c r="P7" s="14">
        <v>40</v>
      </c>
      <c r="Q7" s="14">
        <v>32</v>
      </c>
      <c r="R7" s="14">
        <v>85</v>
      </c>
      <c r="S7" s="14">
        <v>67</v>
      </c>
      <c r="T7" s="14">
        <v>53</v>
      </c>
      <c r="U7" s="14">
        <v>75</v>
      </c>
      <c r="V7" s="14">
        <v>113</v>
      </c>
      <c r="W7" s="14">
        <v>99</v>
      </c>
      <c r="X7" s="14">
        <v>44</v>
      </c>
      <c r="Y7" s="14">
        <v>68</v>
      </c>
      <c r="AA7" s="14">
        <v>286</v>
      </c>
      <c r="AB7" s="14">
        <v>188</v>
      </c>
      <c r="AC7" s="14">
        <v>157</v>
      </c>
      <c r="AD7" s="14">
        <v>125</v>
      </c>
      <c r="AF7" s="14">
        <v>530</v>
      </c>
      <c r="AG7" s="14">
        <v>226</v>
      </c>
      <c r="AI7" s="14">
        <v>103</v>
      </c>
      <c r="AJ7" s="14">
        <v>223</v>
      </c>
      <c r="AK7" s="14">
        <v>50</v>
      </c>
      <c r="AL7" s="14">
        <v>70</v>
      </c>
      <c r="AM7" s="14">
        <v>132</v>
      </c>
      <c r="AN7" s="14">
        <v>23</v>
      </c>
      <c r="AO7" s="14">
        <v>43</v>
      </c>
      <c r="AP7" s="14">
        <v>65</v>
      </c>
      <c r="AQ7" s="14">
        <v>51</v>
      </c>
      <c r="AS7" s="14">
        <v>730</v>
      </c>
      <c r="AT7" s="14">
        <v>30</v>
      </c>
    </row>
    <row r="8" spans="2:48" x14ac:dyDescent="0.35">
      <c r="B8" s="7" t="s">
        <v>68</v>
      </c>
      <c r="C8" s="16">
        <v>730</v>
      </c>
      <c r="D8" s="16">
        <v>56</v>
      </c>
      <c r="E8" s="16">
        <v>217</v>
      </c>
      <c r="F8" s="16">
        <v>245</v>
      </c>
      <c r="G8" s="16">
        <v>158</v>
      </c>
      <c r="H8" s="16">
        <v>40</v>
      </c>
      <c r="I8" s="16">
        <v>15</v>
      </c>
      <c r="K8" s="16">
        <v>357</v>
      </c>
      <c r="L8" s="16">
        <v>373</v>
      </c>
      <c r="N8" s="16">
        <v>62</v>
      </c>
      <c r="O8" s="16">
        <v>21</v>
      </c>
      <c r="P8" s="16">
        <v>38</v>
      </c>
      <c r="Q8" s="16">
        <v>30</v>
      </c>
      <c r="R8" s="16">
        <v>83</v>
      </c>
      <c r="S8" s="16">
        <v>62</v>
      </c>
      <c r="T8" s="16">
        <v>53</v>
      </c>
      <c r="U8" s="16">
        <v>72</v>
      </c>
      <c r="V8" s="16">
        <v>110</v>
      </c>
      <c r="W8" s="16">
        <v>92</v>
      </c>
      <c r="X8" s="16">
        <v>44</v>
      </c>
      <c r="Y8" s="16">
        <v>64</v>
      </c>
      <c r="AA8" s="16">
        <v>263</v>
      </c>
      <c r="AB8" s="16">
        <v>180</v>
      </c>
      <c r="AC8" s="16">
        <v>156</v>
      </c>
      <c r="AD8" s="16">
        <v>130</v>
      </c>
      <c r="AF8" s="16">
        <v>511</v>
      </c>
      <c r="AG8" s="16">
        <v>215</v>
      </c>
      <c r="AI8" s="16">
        <v>98</v>
      </c>
      <c r="AJ8" s="16">
        <v>211</v>
      </c>
      <c r="AK8" s="16">
        <v>47</v>
      </c>
      <c r="AL8" s="16">
        <v>66</v>
      </c>
      <c r="AM8" s="16">
        <v>129</v>
      </c>
      <c r="AN8" s="16">
        <v>24</v>
      </c>
      <c r="AO8" s="16">
        <v>42</v>
      </c>
      <c r="AP8" s="16">
        <v>64</v>
      </c>
      <c r="AQ8" s="16">
        <v>49</v>
      </c>
      <c r="AS8" s="16">
        <v>702</v>
      </c>
      <c r="AT8" s="16">
        <v>29</v>
      </c>
    </row>
    <row r="9" spans="2:48" ht="60" customHeight="1" x14ac:dyDescent="0.35">
      <c r="B9" s="22" t="s">
        <v>349</v>
      </c>
      <c r="C9" s="20">
        <v>0.43473111240934592</v>
      </c>
      <c r="D9" s="20">
        <v>0.28773282174997211</v>
      </c>
      <c r="E9" s="20">
        <v>0.4181382158890975</v>
      </c>
      <c r="F9" s="20">
        <v>0.44642362343652747</v>
      </c>
      <c r="G9" s="20">
        <v>0.47775760676284379</v>
      </c>
      <c r="H9" s="20">
        <v>0.47866638350080309</v>
      </c>
      <c r="I9" s="20">
        <v>0.46537830562072968</v>
      </c>
      <c r="K9" s="20">
        <v>0.41870658849065467</v>
      </c>
      <c r="L9" s="20">
        <v>0.45006785548366179</v>
      </c>
      <c r="N9" s="20">
        <v>0.3203445177269918</v>
      </c>
      <c r="O9" s="20">
        <v>0.43272774199443781</v>
      </c>
      <c r="P9" s="20">
        <v>0.52876568102551091</v>
      </c>
      <c r="Q9" s="20">
        <v>0.37728076484291428</v>
      </c>
      <c r="R9" s="20">
        <v>0.53678972349179632</v>
      </c>
      <c r="S9" s="20">
        <v>0.36051766931420898</v>
      </c>
      <c r="T9" s="20">
        <v>0.4015275826064183</v>
      </c>
      <c r="U9" s="20">
        <v>0.38661959347702018</v>
      </c>
      <c r="V9" s="20">
        <v>0.4358422620248667</v>
      </c>
      <c r="W9" s="20">
        <v>0.44959214692616889</v>
      </c>
      <c r="X9" s="20">
        <v>0.50110698852650926</v>
      </c>
      <c r="Y9" s="20">
        <v>0.46813219202799572</v>
      </c>
      <c r="AA9" s="20">
        <v>0.42998973620823328</v>
      </c>
      <c r="AB9" s="20">
        <v>0.42310078986303379</v>
      </c>
      <c r="AC9" s="20">
        <v>0.46893684334836983</v>
      </c>
      <c r="AD9" s="20">
        <v>0.41856014534989472</v>
      </c>
      <c r="AF9" s="20">
        <v>0.44155201377525588</v>
      </c>
      <c r="AG9" s="20">
        <v>0.42198164085046941</v>
      </c>
      <c r="AI9" s="20">
        <v>0.49574184906958529</v>
      </c>
      <c r="AJ9" s="20">
        <v>0.43604554238937221</v>
      </c>
      <c r="AK9" s="20">
        <v>0.31207062383133538</v>
      </c>
      <c r="AL9" s="20">
        <v>0.43621547687545958</v>
      </c>
      <c r="AM9" s="20">
        <v>0.45924576796862943</v>
      </c>
      <c r="AN9" s="20">
        <v>0.34959435841122882</v>
      </c>
      <c r="AO9" s="20">
        <v>0.5188731921732469</v>
      </c>
      <c r="AP9" s="20">
        <v>0.43357348794518158</v>
      </c>
      <c r="AQ9" s="20">
        <v>0.32941057716356881</v>
      </c>
      <c r="AS9" s="20">
        <v>0.44437926628284169</v>
      </c>
      <c r="AT9" s="20">
        <v>0.19995389624782911</v>
      </c>
    </row>
    <row r="10" spans="2:48" ht="60" customHeight="1" x14ac:dyDescent="0.35">
      <c r="B10" s="22" t="s">
        <v>350</v>
      </c>
      <c r="C10" s="20">
        <v>0.23539935218115909</v>
      </c>
      <c r="D10" s="20">
        <v>0.31732690858594931</v>
      </c>
      <c r="E10" s="20">
        <v>0.27109999695714537</v>
      </c>
      <c r="F10" s="20">
        <v>0.2342168248488441</v>
      </c>
      <c r="G10" s="20">
        <v>0.18573855285905441</v>
      </c>
      <c r="H10" s="20">
        <v>0.15923495663555429</v>
      </c>
      <c r="I10" s="20">
        <v>0.1545330266868897</v>
      </c>
      <c r="K10" s="20">
        <v>0.26936287244463902</v>
      </c>
      <c r="L10" s="20">
        <v>0.20289356375191669</v>
      </c>
      <c r="N10" s="20">
        <v>0.32479153952816381</v>
      </c>
      <c r="O10" s="20">
        <v>0.28316840018257838</v>
      </c>
      <c r="P10" s="20">
        <v>7.0921899408973768E-2</v>
      </c>
      <c r="Q10" s="20">
        <v>8.6388636199739785E-2</v>
      </c>
      <c r="R10" s="20">
        <v>0.27477539903454973</v>
      </c>
      <c r="S10" s="20">
        <v>0.25756672977816603</v>
      </c>
      <c r="T10" s="20">
        <v>0.2070437886054679</v>
      </c>
      <c r="U10" s="20">
        <v>0.2245489193541392</v>
      </c>
      <c r="V10" s="20">
        <v>0.30678898045933262</v>
      </c>
      <c r="W10" s="20">
        <v>0.19540005052293141</v>
      </c>
      <c r="X10" s="20">
        <v>0.18427294769155991</v>
      </c>
      <c r="Y10" s="20">
        <v>0.2341796076214254</v>
      </c>
      <c r="AA10" s="20">
        <v>0.26953671916975708</v>
      </c>
      <c r="AB10" s="20">
        <v>0.20920553187928839</v>
      </c>
      <c r="AC10" s="20">
        <v>0.22239623866959959</v>
      </c>
      <c r="AD10" s="20">
        <v>0.22113016441697331</v>
      </c>
      <c r="AF10" s="20">
        <v>0.22659845679517471</v>
      </c>
      <c r="AG10" s="20">
        <v>0.26054651150447172</v>
      </c>
      <c r="AI10" s="20">
        <v>0.21846107859415609</v>
      </c>
      <c r="AJ10" s="20">
        <v>0.28932613837793408</v>
      </c>
      <c r="AK10" s="20">
        <v>0.3250463401289912</v>
      </c>
      <c r="AL10" s="20">
        <v>0.17711012278960681</v>
      </c>
      <c r="AM10" s="20">
        <v>0.24128015973060801</v>
      </c>
      <c r="AN10" s="20">
        <v>0.1628207340699814</v>
      </c>
      <c r="AO10" s="20">
        <v>0.14196597935453639</v>
      </c>
      <c r="AP10" s="20">
        <v>0.17045873109337509</v>
      </c>
      <c r="AQ10" s="20">
        <v>0.2155738167324992</v>
      </c>
      <c r="AS10" s="20">
        <v>0.23691960750032959</v>
      </c>
      <c r="AT10" s="20">
        <v>0.19840561054213859</v>
      </c>
    </row>
    <row r="11" spans="2:48" ht="32" customHeight="1" x14ac:dyDescent="0.35">
      <c r="B11" s="22" t="s">
        <v>351</v>
      </c>
      <c r="C11" s="20">
        <v>0.17325984560032789</v>
      </c>
      <c r="D11" s="20">
        <v>0.1264262683071958</v>
      </c>
      <c r="E11" s="20">
        <v>0.17004213231683299</v>
      </c>
      <c r="F11" s="20">
        <v>0.17790075052362531</v>
      </c>
      <c r="G11" s="20">
        <v>0.18754398650532469</v>
      </c>
      <c r="H11" s="20">
        <v>0.2088559020928015</v>
      </c>
      <c r="I11" s="20">
        <v>7.255916054170676E-2</v>
      </c>
      <c r="K11" s="20">
        <v>0.15299558192019619</v>
      </c>
      <c r="L11" s="20">
        <v>0.19265435661540181</v>
      </c>
      <c r="N11" s="20">
        <v>0.14865387569480459</v>
      </c>
      <c r="O11" s="20">
        <v>0.2072303899180602</v>
      </c>
      <c r="P11" s="20">
        <v>0.1765179173399177</v>
      </c>
      <c r="Q11" s="20">
        <v>0.28010642633017241</v>
      </c>
      <c r="R11" s="20">
        <v>9.3135033019449656E-2</v>
      </c>
      <c r="S11" s="20">
        <v>0.15204467040872419</v>
      </c>
      <c r="T11" s="20">
        <v>0.27903889346464039</v>
      </c>
      <c r="U11" s="20">
        <v>0.24082103663932511</v>
      </c>
      <c r="V11" s="20">
        <v>9.7277746061081749E-2</v>
      </c>
      <c r="W11" s="20">
        <v>0.20563829422915361</v>
      </c>
      <c r="X11" s="20">
        <v>0.2368220390220428</v>
      </c>
      <c r="Y11" s="20">
        <v>0.13532733569346991</v>
      </c>
      <c r="AA11" s="20">
        <v>0.1726289232119233</v>
      </c>
      <c r="AB11" s="20">
        <v>0.1757841995679475</v>
      </c>
      <c r="AC11" s="20">
        <v>0.1700976824017261</v>
      </c>
      <c r="AD11" s="20">
        <v>0.17711749547379069</v>
      </c>
      <c r="AF11" s="20">
        <v>0.17671203678127451</v>
      </c>
      <c r="AG11" s="20">
        <v>0.16362090780881711</v>
      </c>
      <c r="AI11" s="20">
        <v>0.17873971806794201</v>
      </c>
      <c r="AJ11" s="20">
        <v>0.15759718373741749</v>
      </c>
      <c r="AK11" s="20">
        <v>0.24653061087200201</v>
      </c>
      <c r="AL11" s="20">
        <v>0.21385913582676891</v>
      </c>
      <c r="AM11" s="20">
        <v>0.14478689546217349</v>
      </c>
      <c r="AN11" s="20">
        <v>0.17027053200460271</v>
      </c>
      <c r="AO11" s="20">
        <v>9.7695047777880684E-2</v>
      </c>
      <c r="AP11" s="20">
        <v>0.16867746082019031</v>
      </c>
      <c r="AQ11" s="20">
        <v>0.25232967311482329</v>
      </c>
      <c r="AS11" s="20">
        <v>0.1762151116113084</v>
      </c>
      <c r="AT11" s="20">
        <v>0.1013466966008334</v>
      </c>
    </row>
    <row r="12" spans="2:48" ht="74" customHeight="1" x14ac:dyDescent="0.35">
      <c r="B12" s="22" t="s">
        <v>352</v>
      </c>
      <c r="C12" s="20">
        <v>6.9003813439118614E-2</v>
      </c>
      <c r="D12" s="20">
        <v>9.4967855021700867E-2</v>
      </c>
      <c r="E12" s="20">
        <v>8.416919266609145E-2</v>
      </c>
      <c r="F12" s="20">
        <v>6.3562493104777087E-2</v>
      </c>
      <c r="G12" s="20">
        <v>3.9570337948343533E-2</v>
      </c>
      <c r="H12" s="20">
        <v>9.6851397271537479E-2</v>
      </c>
      <c r="I12" s="20">
        <v>7.756536298632169E-2</v>
      </c>
      <c r="K12" s="20">
        <v>8.327882775514793E-2</v>
      </c>
      <c r="L12" s="20">
        <v>5.5341490111574583E-2</v>
      </c>
      <c r="N12" s="20">
        <v>6.6627738184176125E-2</v>
      </c>
      <c r="O12" s="20">
        <v>7.6873467904923748E-2</v>
      </c>
      <c r="P12" s="20">
        <v>0.1201759926713785</v>
      </c>
      <c r="Q12" s="20">
        <v>3.4235053620318673E-2</v>
      </c>
      <c r="R12" s="20">
        <v>7.0081017536313073E-2</v>
      </c>
      <c r="S12" s="20">
        <v>6.9662567999632871E-2</v>
      </c>
      <c r="T12" s="20">
        <v>3.6821647006816532E-2</v>
      </c>
      <c r="U12" s="20">
        <v>7.9776298899864845E-2</v>
      </c>
      <c r="V12" s="20">
        <v>5.2402874745473893E-2</v>
      </c>
      <c r="W12" s="20">
        <v>4.9204406773277851E-2</v>
      </c>
      <c r="X12" s="20">
        <v>5.5515647888387823E-2</v>
      </c>
      <c r="Y12" s="20">
        <v>0.13278524569476741</v>
      </c>
      <c r="AA12" s="20">
        <v>6.1732688722894648E-2</v>
      </c>
      <c r="AB12" s="20">
        <v>8.9620851097775164E-2</v>
      </c>
      <c r="AC12" s="20">
        <v>6.3907689811431967E-2</v>
      </c>
      <c r="AD12" s="20">
        <v>5.5623478351949827E-2</v>
      </c>
      <c r="AF12" s="20">
        <v>6.7207745450092088E-2</v>
      </c>
      <c r="AG12" s="20">
        <v>6.9698685897199728E-2</v>
      </c>
      <c r="AI12" s="20">
        <v>5.8312684458935747E-2</v>
      </c>
      <c r="AJ12" s="20">
        <v>4.2252877979338917E-2</v>
      </c>
      <c r="AK12" s="20">
        <v>7.6754374699910005E-2</v>
      </c>
      <c r="AL12" s="20">
        <v>4.4069095298649857E-2</v>
      </c>
      <c r="AM12" s="20">
        <v>0.1030800934604279</v>
      </c>
      <c r="AN12" s="20">
        <v>8.6022854122223533E-2</v>
      </c>
      <c r="AO12" s="20">
        <v>5.6428679289728598E-2</v>
      </c>
      <c r="AP12" s="20">
        <v>7.4021022691182103E-2</v>
      </c>
      <c r="AQ12" s="20">
        <v>0.13794826594397289</v>
      </c>
      <c r="AS12" s="20">
        <v>6.6697748687536904E-2</v>
      </c>
      <c r="AT12" s="20">
        <v>0.12511936360171019</v>
      </c>
    </row>
    <row r="13" spans="2:48" ht="60" customHeight="1" x14ac:dyDescent="0.35">
      <c r="B13" s="22" t="s">
        <v>353</v>
      </c>
      <c r="C13" s="20">
        <v>3.125933955184123E-2</v>
      </c>
      <c r="D13" s="20">
        <v>7.583467094883535E-2</v>
      </c>
      <c r="E13" s="20">
        <v>3.1291342574198293E-2</v>
      </c>
      <c r="F13" s="20">
        <v>1.629545720473748E-2</v>
      </c>
      <c r="G13" s="20">
        <v>4.9326452259261751E-2</v>
      </c>
      <c r="H13" s="20">
        <v>0</v>
      </c>
      <c r="I13" s="20">
        <v>0</v>
      </c>
      <c r="K13" s="20">
        <v>2.6205004223848461E-2</v>
      </c>
      <c r="L13" s="20">
        <v>3.6096740196639533E-2</v>
      </c>
      <c r="N13" s="20">
        <v>1.796367161923268E-2</v>
      </c>
      <c r="O13" s="20">
        <v>0</v>
      </c>
      <c r="P13" s="20">
        <v>2.6862659941284759E-2</v>
      </c>
      <c r="Q13" s="20">
        <v>0.1212819388628824</v>
      </c>
      <c r="R13" s="20">
        <v>0</v>
      </c>
      <c r="S13" s="20">
        <v>4.0512718905130078E-2</v>
      </c>
      <c r="T13" s="20">
        <v>3.7107547724777173E-2</v>
      </c>
      <c r="U13" s="20">
        <v>2.7287542266175399E-2</v>
      </c>
      <c r="V13" s="20">
        <v>4.5762316055062403E-2</v>
      </c>
      <c r="W13" s="20">
        <v>5.0582579459739353E-2</v>
      </c>
      <c r="X13" s="20">
        <v>0</v>
      </c>
      <c r="Y13" s="20">
        <v>1.5232120520195069E-2</v>
      </c>
      <c r="AA13" s="20">
        <v>2.334144756409685E-2</v>
      </c>
      <c r="AB13" s="20">
        <v>2.6186777351509101E-2</v>
      </c>
      <c r="AC13" s="20">
        <v>2.9652749805731661E-2</v>
      </c>
      <c r="AD13" s="20">
        <v>5.6723695951130561E-2</v>
      </c>
      <c r="AF13" s="20">
        <v>2.8061316025449638E-2</v>
      </c>
      <c r="AG13" s="20">
        <v>3.5154782295360683E-2</v>
      </c>
      <c r="AI13" s="20">
        <v>9.4659427480016066E-3</v>
      </c>
      <c r="AJ13" s="20">
        <v>4.3138801111166261E-2</v>
      </c>
      <c r="AK13" s="20">
        <v>0</v>
      </c>
      <c r="AL13" s="20">
        <v>5.6137364622085288E-2</v>
      </c>
      <c r="AM13" s="20">
        <v>2.140492841106369E-2</v>
      </c>
      <c r="AN13" s="20">
        <v>0</v>
      </c>
      <c r="AO13" s="20">
        <v>4.8320842820423537E-2</v>
      </c>
      <c r="AP13" s="20">
        <v>1.722508204529722E-2</v>
      </c>
      <c r="AQ13" s="20">
        <v>6.4737667045135797E-2</v>
      </c>
      <c r="AS13" s="20">
        <v>2.668010653427777E-2</v>
      </c>
      <c r="AT13" s="20">
        <v>0.14268994007033431</v>
      </c>
    </row>
    <row r="14" spans="2:48" ht="46" customHeight="1" x14ac:dyDescent="0.35">
      <c r="B14" s="22" t="s">
        <v>354</v>
      </c>
      <c r="C14" s="20">
        <v>2.7053677040592378E-2</v>
      </c>
      <c r="D14" s="20">
        <v>3.2326786711922538E-2</v>
      </c>
      <c r="E14" s="20">
        <v>1.6889080394012441E-2</v>
      </c>
      <c r="F14" s="20">
        <v>2.0285611430906361E-2</v>
      </c>
      <c r="G14" s="20">
        <v>3.0034552783077512E-2</v>
      </c>
      <c r="H14" s="20">
        <v>5.6391360499303538E-2</v>
      </c>
      <c r="I14" s="20">
        <v>0.15847343049698129</v>
      </c>
      <c r="K14" s="20">
        <v>2.7673285946811749E-2</v>
      </c>
      <c r="L14" s="20">
        <v>2.6460662068699192E-2</v>
      </c>
      <c r="N14" s="20">
        <v>7.3988955561794814E-2</v>
      </c>
      <c r="O14" s="20">
        <v>0</v>
      </c>
      <c r="P14" s="20">
        <v>5.0474349218759797E-2</v>
      </c>
      <c r="Q14" s="20">
        <v>3.121747118416824E-2</v>
      </c>
      <c r="R14" s="20">
        <v>0</v>
      </c>
      <c r="S14" s="20">
        <v>6.0287814221336417E-2</v>
      </c>
      <c r="T14" s="20">
        <v>1.8712489409918948E-2</v>
      </c>
      <c r="U14" s="20">
        <v>1.356115346764993E-2</v>
      </c>
      <c r="V14" s="20">
        <v>3.4927033511204818E-2</v>
      </c>
      <c r="W14" s="20">
        <v>2.0563312244793651E-2</v>
      </c>
      <c r="X14" s="20">
        <v>0</v>
      </c>
      <c r="Y14" s="20">
        <v>1.434349844214677E-2</v>
      </c>
      <c r="AA14" s="20">
        <v>2.5213251763996421E-2</v>
      </c>
      <c r="AB14" s="20">
        <v>4.4532624308766033E-2</v>
      </c>
      <c r="AC14" s="20">
        <v>7.1223230686192716E-3</v>
      </c>
      <c r="AD14" s="20">
        <v>3.0799567113691171E-2</v>
      </c>
      <c r="AF14" s="20">
        <v>2.7603507310193731E-2</v>
      </c>
      <c r="AG14" s="20">
        <v>2.6235508850673141E-2</v>
      </c>
      <c r="AI14" s="20">
        <v>1.031987245130849E-2</v>
      </c>
      <c r="AJ14" s="20">
        <v>1.314989496197393E-2</v>
      </c>
      <c r="AK14" s="20">
        <v>3.9598050467761423E-2</v>
      </c>
      <c r="AL14" s="20">
        <v>4.331566526885286E-2</v>
      </c>
      <c r="AM14" s="20">
        <v>2.2620145699534151E-2</v>
      </c>
      <c r="AN14" s="20">
        <v>0.18903911663164541</v>
      </c>
      <c r="AO14" s="20">
        <v>6.7920761787312808E-2</v>
      </c>
      <c r="AP14" s="20">
        <v>1.441695875792893E-2</v>
      </c>
      <c r="AQ14" s="20">
        <v>0</v>
      </c>
      <c r="AS14" s="20">
        <v>2.557689613176185E-2</v>
      </c>
      <c r="AT14" s="20">
        <v>6.2989516705024007E-2</v>
      </c>
    </row>
    <row r="15" spans="2:48" ht="19" customHeight="1" x14ac:dyDescent="0.35">
      <c r="B15" s="22" t="s">
        <v>197</v>
      </c>
      <c r="C15" s="20">
        <v>2.9292859777614869E-2</v>
      </c>
      <c r="D15" s="20">
        <v>6.5384688674423971E-2</v>
      </c>
      <c r="E15" s="20">
        <v>8.3700392026217797E-3</v>
      </c>
      <c r="F15" s="20">
        <v>4.1315239450582152E-2</v>
      </c>
      <c r="G15" s="20">
        <v>3.0028510882094319E-2</v>
      </c>
      <c r="H15" s="20">
        <v>0</v>
      </c>
      <c r="I15" s="20">
        <v>7.1490713667370767E-2</v>
      </c>
      <c r="K15" s="20">
        <v>2.177783921870215E-2</v>
      </c>
      <c r="L15" s="20">
        <v>3.6485331772106368E-2</v>
      </c>
      <c r="N15" s="20">
        <v>4.7629701684836268E-2</v>
      </c>
      <c r="O15" s="20">
        <v>0</v>
      </c>
      <c r="P15" s="20">
        <v>2.6281500394174439E-2</v>
      </c>
      <c r="Q15" s="20">
        <v>6.9489708959804247E-2</v>
      </c>
      <c r="R15" s="20">
        <v>2.5218826917891249E-2</v>
      </c>
      <c r="S15" s="20">
        <v>5.9407829372801507E-2</v>
      </c>
      <c r="T15" s="20">
        <v>1.9748051181960539E-2</v>
      </c>
      <c r="U15" s="20">
        <v>2.738545589582533E-2</v>
      </c>
      <c r="V15" s="20">
        <v>2.69987871429779E-2</v>
      </c>
      <c r="W15" s="20">
        <v>2.9019209843934909E-2</v>
      </c>
      <c r="X15" s="20">
        <v>2.2282376871500219E-2</v>
      </c>
      <c r="Y15" s="20">
        <v>0</v>
      </c>
      <c r="AA15" s="20">
        <v>1.7557233359098489E-2</v>
      </c>
      <c r="AB15" s="20">
        <v>3.1569225931679962E-2</v>
      </c>
      <c r="AC15" s="20">
        <v>3.7886472894521357E-2</v>
      </c>
      <c r="AD15" s="20">
        <v>4.0045453342569669E-2</v>
      </c>
      <c r="AF15" s="20">
        <v>3.2264923862559393E-2</v>
      </c>
      <c r="AG15" s="20">
        <v>2.2761962793008329E-2</v>
      </c>
      <c r="AI15" s="20">
        <v>2.895885461007066E-2</v>
      </c>
      <c r="AJ15" s="20">
        <v>1.8489561442797061E-2</v>
      </c>
      <c r="AK15" s="20">
        <v>0</v>
      </c>
      <c r="AL15" s="20">
        <v>2.9293139318576671E-2</v>
      </c>
      <c r="AM15" s="20">
        <v>7.5820092675634564E-3</v>
      </c>
      <c r="AN15" s="20">
        <v>4.2252404760318232E-2</v>
      </c>
      <c r="AO15" s="20">
        <v>6.8795496796871053E-2</v>
      </c>
      <c r="AP15" s="20">
        <v>0.1216272566468449</v>
      </c>
      <c r="AQ15" s="20">
        <v>0</v>
      </c>
      <c r="AS15" s="20">
        <v>2.3531263251943761E-2</v>
      </c>
      <c r="AT15" s="20">
        <v>0.16949497623213061</v>
      </c>
    </row>
    <row r="17" spans="2:2" x14ac:dyDescent="0.35">
      <c r="B17" s="24" t="s">
        <v>20</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365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760</v>
      </c>
      <c r="D7" s="14">
        <v>63</v>
      </c>
      <c r="E7" s="14">
        <v>231</v>
      </c>
      <c r="F7" s="14">
        <v>248</v>
      </c>
      <c r="G7" s="14">
        <v>167</v>
      </c>
      <c r="H7" s="14">
        <v>38</v>
      </c>
      <c r="I7" s="14">
        <v>13</v>
      </c>
      <c r="K7" s="14">
        <v>375</v>
      </c>
      <c r="L7" s="14">
        <v>385</v>
      </c>
      <c r="N7" s="14">
        <v>60</v>
      </c>
      <c r="O7" s="14">
        <v>24</v>
      </c>
      <c r="P7" s="14">
        <v>40</v>
      </c>
      <c r="Q7" s="14">
        <v>32</v>
      </c>
      <c r="R7" s="14">
        <v>85</v>
      </c>
      <c r="S7" s="14">
        <v>67</v>
      </c>
      <c r="T7" s="14">
        <v>53</v>
      </c>
      <c r="U7" s="14">
        <v>75</v>
      </c>
      <c r="V7" s="14">
        <v>113</v>
      </c>
      <c r="W7" s="14">
        <v>99</v>
      </c>
      <c r="X7" s="14">
        <v>44</v>
      </c>
      <c r="Y7" s="14">
        <v>68</v>
      </c>
      <c r="AA7" s="14">
        <v>286</v>
      </c>
      <c r="AB7" s="14">
        <v>188</v>
      </c>
      <c r="AC7" s="14">
        <v>157</v>
      </c>
      <c r="AD7" s="14">
        <v>125</v>
      </c>
      <c r="AF7" s="14">
        <v>530</v>
      </c>
      <c r="AG7" s="14">
        <v>226</v>
      </c>
      <c r="AI7" s="14">
        <v>103</v>
      </c>
      <c r="AJ7" s="14">
        <v>223</v>
      </c>
      <c r="AK7" s="14">
        <v>50</v>
      </c>
      <c r="AL7" s="14">
        <v>70</v>
      </c>
      <c r="AM7" s="14">
        <v>132</v>
      </c>
      <c r="AN7" s="14">
        <v>23</v>
      </c>
      <c r="AO7" s="14">
        <v>43</v>
      </c>
      <c r="AP7" s="14">
        <v>65</v>
      </c>
      <c r="AQ7" s="14">
        <v>51</v>
      </c>
      <c r="AS7" s="14">
        <v>730</v>
      </c>
      <c r="AT7" s="14">
        <v>30</v>
      </c>
    </row>
    <row r="8" spans="2:48" x14ac:dyDescent="0.35">
      <c r="B8" s="7" t="s">
        <v>68</v>
      </c>
      <c r="C8" s="16">
        <v>730</v>
      </c>
      <c r="D8" s="16">
        <v>56</v>
      </c>
      <c r="E8" s="16">
        <v>217</v>
      </c>
      <c r="F8" s="16">
        <v>245</v>
      </c>
      <c r="G8" s="16">
        <v>158</v>
      </c>
      <c r="H8" s="16">
        <v>40</v>
      </c>
      <c r="I8" s="16">
        <v>15</v>
      </c>
      <c r="K8" s="16">
        <v>357</v>
      </c>
      <c r="L8" s="16">
        <v>373</v>
      </c>
      <c r="N8" s="16">
        <v>62</v>
      </c>
      <c r="O8" s="16">
        <v>21</v>
      </c>
      <c r="P8" s="16">
        <v>38</v>
      </c>
      <c r="Q8" s="16">
        <v>30</v>
      </c>
      <c r="R8" s="16">
        <v>83</v>
      </c>
      <c r="S8" s="16">
        <v>62</v>
      </c>
      <c r="T8" s="16">
        <v>53</v>
      </c>
      <c r="U8" s="16">
        <v>72</v>
      </c>
      <c r="V8" s="16">
        <v>110</v>
      </c>
      <c r="W8" s="16">
        <v>92</v>
      </c>
      <c r="X8" s="16">
        <v>44</v>
      </c>
      <c r="Y8" s="16">
        <v>64</v>
      </c>
      <c r="AA8" s="16">
        <v>263</v>
      </c>
      <c r="AB8" s="16">
        <v>180</v>
      </c>
      <c r="AC8" s="16">
        <v>156</v>
      </c>
      <c r="AD8" s="16">
        <v>130</v>
      </c>
      <c r="AF8" s="16">
        <v>511</v>
      </c>
      <c r="AG8" s="16">
        <v>215</v>
      </c>
      <c r="AI8" s="16">
        <v>98</v>
      </c>
      <c r="AJ8" s="16">
        <v>211</v>
      </c>
      <c r="AK8" s="16">
        <v>47</v>
      </c>
      <c r="AL8" s="16">
        <v>66</v>
      </c>
      <c r="AM8" s="16">
        <v>129</v>
      </c>
      <c r="AN8" s="16">
        <v>24</v>
      </c>
      <c r="AO8" s="16">
        <v>42</v>
      </c>
      <c r="AP8" s="16">
        <v>64</v>
      </c>
      <c r="AQ8" s="16">
        <v>49</v>
      </c>
      <c r="AS8" s="16">
        <v>702</v>
      </c>
      <c r="AT8" s="16">
        <v>29</v>
      </c>
    </row>
    <row r="9" spans="2:48" ht="60" customHeight="1" x14ac:dyDescent="0.35">
      <c r="B9" s="22" t="s">
        <v>349</v>
      </c>
      <c r="C9" s="20">
        <v>0.43568949712216648</v>
      </c>
      <c r="D9" s="20">
        <v>0.4124551432019658</v>
      </c>
      <c r="E9" s="20">
        <v>0.43806311771859441</v>
      </c>
      <c r="F9" s="20">
        <v>0.43482402417849952</v>
      </c>
      <c r="G9" s="20">
        <v>0.43613161477939122</v>
      </c>
      <c r="H9" s="20">
        <v>0.47830778716878453</v>
      </c>
      <c r="I9" s="20">
        <v>0.38380019656718001</v>
      </c>
      <c r="K9" s="20">
        <v>0.43836276912115119</v>
      </c>
      <c r="L9" s="20">
        <v>0.43313096333831003</v>
      </c>
      <c r="N9" s="20">
        <v>0.46909727697038472</v>
      </c>
      <c r="O9" s="20">
        <v>0.58893983766364566</v>
      </c>
      <c r="P9" s="20">
        <v>0.43224764435511848</v>
      </c>
      <c r="Q9" s="20">
        <v>0.37251120062569198</v>
      </c>
      <c r="R9" s="20">
        <v>0.45767071861529218</v>
      </c>
      <c r="S9" s="20">
        <v>0.37200697921671949</v>
      </c>
      <c r="T9" s="20">
        <v>0.41111768045279229</v>
      </c>
      <c r="U9" s="20">
        <v>0.3446570914920864</v>
      </c>
      <c r="V9" s="20">
        <v>0.45657342472418883</v>
      </c>
      <c r="W9" s="20">
        <v>0.42244780760560002</v>
      </c>
      <c r="X9" s="20">
        <v>0.5967889855153401</v>
      </c>
      <c r="Y9" s="20">
        <v>0.4117544009299931</v>
      </c>
      <c r="AA9" s="20">
        <v>0.45079780240400608</v>
      </c>
      <c r="AB9" s="20">
        <v>0.41799938091074912</v>
      </c>
      <c r="AC9" s="20">
        <v>0.46458072161997321</v>
      </c>
      <c r="AD9" s="20">
        <v>0.39400173217005502</v>
      </c>
      <c r="AF9" s="20">
        <v>0.44934580063267998</v>
      </c>
      <c r="AG9" s="20">
        <v>0.40672239644377672</v>
      </c>
      <c r="AI9" s="20">
        <v>0.45652683805426081</v>
      </c>
      <c r="AJ9" s="20">
        <v>0.44395120375431441</v>
      </c>
      <c r="AK9" s="20">
        <v>0.27890009424213452</v>
      </c>
      <c r="AL9" s="20">
        <v>0.47531666466355599</v>
      </c>
      <c r="AM9" s="20">
        <v>0.47995857354993282</v>
      </c>
      <c r="AN9" s="20">
        <v>0.4865889877768832</v>
      </c>
      <c r="AO9" s="20">
        <v>0.42509351209608981</v>
      </c>
      <c r="AP9" s="20">
        <v>0.44472602170488967</v>
      </c>
      <c r="AQ9" s="20">
        <v>0.31069235625805353</v>
      </c>
      <c r="AS9" s="20">
        <v>0.44847338912447138</v>
      </c>
      <c r="AT9" s="20">
        <v>0.12460754140672051</v>
      </c>
    </row>
    <row r="10" spans="2:48" ht="60" customHeight="1" x14ac:dyDescent="0.35">
      <c r="B10" s="22" t="s">
        <v>350</v>
      </c>
      <c r="C10" s="20">
        <v>0.2306807801042671</v>
      </c>
      <c r="D10" s="20">
        <v>0.28511357537744758</v>
      </c>
      <c r="E10" s="20">
        <v>0.24248239134175881</v>
      </c>
      <c r="F10" s="20">
        <v>0.2124932934207108</v>
      </c>
      <c r="G10" s="20">
        <v>0.2274417027233471</v>
      </c>
      <c r="H10" s="20">
        <v>0.1859256235072943</v>
      </c>
      <c r="I10" s="20">
        <v>0.3072181011890851</v>
      </c>
      <c r="K10" s="20">
        <v>0.25784327836626431</v>
      </c>
      <c r="L10" s="20">
        <v>0.2046841102990013</v>
      </c>
      <c r="N10" s="20">
        <v>0.1942089548777686</v>
      </c>
      <c r="O10" s="20">
        <v>0.20610590642293081</v>
      </c>
      <c r="P10" s="20">
        <v>0.17033589045023301</v>
      </c>
      <c r="Q10" s="20">
        <v>0.27621255330493383</v>
      </c>
      <c r="R10" s="20">
        <v>0.23378956209252699</v>
      </c>
      <c r="S10" s="20">
        <v>0.2448005626490696</v>
      </c>
      <c r="T10" s="20">
        <v>0.26532031102329318</v>
      </c>
      <c r="U10" s="20">
        <v>0.25302566659060532</v>
      </c>
      <c r="V10" s="20">
        <v>0.22754128186474909</v>
      </c>
      <c r="W10" s="20">
        <v>0.2378927789702612</v>
      </c>
      <c r="X10" s="20">
        <v>0.17291678001687291</v>
      </c>
      <c r="Y10" s="20">
        <v>0.25220993341053638</v>
      </c>
      <c r="AA10" s="20">
        <v>0.218836758403465</v>
      </c>
      <c r="AB10" s="20">
        <v>0.22786700152963421</v>
      </c>
      <c r="AC10" s="20">
        <v>0.22833651110143149</v>
      </c>
      <c r="AD10" s="20">
        <v>0.2610534403282494</v>
      </c>
      <c r="AF10" s="20">
        <v>0.22747817819028179</v>
      </c>
      <c r="AG10" s="20">
        <v>0.2424462444751915</v>
      </c>
      <c r="AI10" s="20">
        <v>0.14659827291779531</v>
      </c>
      <c r="AJ10" s="20">
        <v>0.28675330641647762</v>
      </c>
      <c r="AK10" s="20">
        <v>0.28779857276575171</v>
      </c>
      <c r="AL10" s="20">
        <v>0.15707953478310199</v>
      </c>
      <c r="AM10" s="20">
        <v>0.22588526120073801</v>
      </c>
      <c r="AN10" s="20">
        <v>0.29362362367569039</v>
      </c>
      <c r="AO10" s="20">
        <v>0.26819136999107818</v>
      </c>
      <c r="AP10" s="20">
        <v>0.1361650185320733</v>
      </c>
      <c r="AQ10" s="20">
        <v>0.27461934825769868</v>
      </c>
      <c r="AS10" s="20">
        <v>0.23177704753284839</v>
      </c>
      <c r="AT10" s="20">
        <v>0.20400431759905149</v>
      </c>
    </row>
    <row r="11" spans="2:48" ht="32" customHeight="1" x14ac:dyDescent="0.35">
      <c r="B11" s="22" t="s">
        <v>351</v>
      </c>
      <c r="C11" s="20">
        <v>0.1592798582268363</v>
      </c>
      <c r="D11" s="20">
        <v>9.5274642886399419E-2</v>
      </c>
      <c r="E11" s="20">
        <v>0.17265188900933881</v>
      </c>
      <c r="F11" s="20">
        <v>0.1442721818666832</v>
      </c>
      <c r="G11" s="20">
        <v>0.16960449454787119</v>
      </c>
      <c r="H11" s="20">
        <v>0.19917304515793779</v>
      </c>
      <c r="I11" s="20">
        <v>0.23749098857636411</v>
      </c>
      <c r="K11" s="20">
        <v>0.12197117521843499</v>
      </c>
      <c r="L11" s="20">
        <v>0.19498723328797801</v>
      </c>
      <c r="N11" s="20">
        <v>0.13245701775083879</v>
      </c>
      <c r="O11" s="20">
        <v>0.1177386198219904</v>
      </c>
      <c r="P11" s="20">
        <v>0.1483065801576989</v>
      </c>
      <c r="Q11" s="20">
        <v>0.18206018894796211</v>
      </c>
      <c r="R11" s="20">
        <v>0.14231945711560889</v>
      </c>
      <c r="S11" s="20">
        <v>0.1964055176561135</v>
      </c>
      <c r="T11" s="20">
        <v>0.17273704743097901</v>
      </c>
      <c r="U11" s="20">
        <v>0.21337382003154351</v>
      </c>
      <c r="V11" s="20">
        <v>0.1602666235746307</v>
      </c>
      <c r="W11" s="20">
        <v>0.1408692892307222</v>
      </c>
      <c r="X11" s="20">
        <v>9.2307353032091061E-2</v>
      </c>
      <c r="Y11" s="20">
        <v>0.18012063458299041</v>
      </c>
      <c r="AA11" s="20">
        <v>0.1867780613541542</v>
      </c>
      <c r="AB11" s="20">
        <v>0.16307664189402549</v>
      </c>
      <c r="AC11" s="20">
        <v>0.13031398146364381</v>
      </c>
      <c r="AD11" s="20">
        <v>0.13501208793731639</v>
      </c>
      <c r="AF11" s="20">
        <v>0.15111684042670129</v>
      </c>
      <c r="AG11" s="20">
        <v>0.1769764056356197</v>
      </c>
      <c r="AI11" s="20">
        <v>0.21914162438697471</v>
      </c>
      <c r="AJ11" s="20">
        <v>0.15968105462444249</v>
      </c>
      <c r="AK11" s="20">
        <v>0.24917410436919521</v>
      </c>
      <c r="AL11" s="20">
        <v>0.12375312583415619</v>
      </c>
      <c r="AM11" s="20">
        <v>0.12092804983206221</v>
      </c>
      <c r="AN11" s="20">
        <v>0.1316779944616577</v>
      </c>
      <c r="AO11" s="20">
        <v>0.1442389847469728</v>
      </c>
      <c r="AP11" s="20">
        <v>0.15278834302083899</v>
      </c>
      <c r="AQ11" s="20">
        <v>0.13624699087348749</v>
      </c>
      <c r="AS11" s="20">
        <v>0.15895523996176469</v>
      </c>
      <c r="AT11" s="20">
        <v>0.16717908678268109</v>
      </c>
    </row>
    <row r="12" spans="2:48" ht="74" customHeight="1" x14ac:dyDescent="0.35">
      <c r="B12" s="22" t="s">
        <v>352</v>
      </c>
      <c r="C12" s="20">
        <v>7.6220498436988332E-2</v>
      </c>
      <c r="D12" s="20">
        <v>9.5286059288857514E-2</v>
      </c>
      <c r="E12" s="20">
        <v>7.2469694688182346E-2</v>
      </c>
      <c r="F12" s="20">
        <v>9.4048507866160397E-2</v>
      </c>
      <c r="G12" s="20">
        <v>6.0397845027321012E-2</v>
      </c>
      <c r="H12" s="20">
        <v>5.1024438034932951E-2</v>
      </c>
      <c r="I12" s="20">
        <v>0</v>
      </c>
      <c r="K12" s="20">
        <v>8.3185403234827857E-2</v>
      </c>
      <c r="L12" s="20">
        <v>6.9554530950931545E-2</v>
      </c>
      <c r="N12" s="20">
        <v>0.1156835241752584</v>
      </c>
      <c r="O12" s="20">
        <v>0</v>
      </c>
      <c r="P12" s="20">
        <v>0.14968693094542609</v>
      </c>
      <c r="Q12" s="20">
        <v>6.7767368705366607E-2</v>
      </c>
      <c r="R12" s="20">
        <v>9.4263401702375182E-2</v>
      </c>
      <c r="S12" s="20">
        <v>4.9958995352584801E-2</v>
      </c>
      <c r="T12" s="20">
        <v>9.3937022642978235E-2</v>
      </c>
      <c r="U12" s="20">
        <v>9.3369482157593553E-2</v>
      </c>
      <c r="V12" s="20">
        <v>4.5940104381934237E-2</v>
      </c>
      <c r="W12" s="20">
        <v>7.9684021980311451E-2</v>
      </c>
      <c r="X12" s="20">
        <v>6.9009837306219651E-2</v>
      </c>
      <c r="Y12" s="20">
        <v>4.3802491830929748E-2</v>
      </c>
      <c r="AA12" s="20">
        <v>7.1055980153799686E-2</v>
      </c>
      <c r="AB12" s="20">
        <v>7.9853523806317286E-2</v>
      </c>
      <c r="AC12" s="20">
        <v>7.5035112004150542E-2</v>
      </c>
      <c r="AD12" s="20">
        <v>8.0988396049131578E-2</v>
      </c>
      <c r="AF12" s="20">
        <v>7.7172547029402142E-2</v>
      </c>
      <c r="AG12" s="20">
        <v>7.0518369457602398E-2</v>
      </c>
      <c r="AI12" s="20">
        <v>0.106843043456232</v>
      </c>
      <c r="AJ12" s="20">
        <v>5.1081673774021327E-2</v>
      </c>
      <c r="AK12" s="20">
        <v>0.1043985134593375</v>
      </c>
      <c r="AL12" s="20">
        <v>9.9168807167467357E-2</v>
      </c>
      <c r="AM12" s="20">
        <v>8.3299764993801304E-2</v>
      </c>
      <c r="AN12" s="20">
        <v>0</v>
      </c>
      <c r="AO12" s="20">
        <v>4.7126091258367621E-2</v>
      </c>
      <c r="AP12" s="20">
        <v>4.8652198577000018E-2</v>
      </c>
      <c r="AQ12" s="20">
        <v>0.1457684864389138</v>
      </c>
      <c r="AS12" s="20">
        <v>7.3714790390413662E-2</v>
      </c>
      <c r="AT12" s="20">
        <v>0.13719414867119251</v>
      </c>
    </row>
    <row r="13" spans="2:48" ht="60" customHeight="1" x14ac:dyDescent="0.35">
      <c r="B13" s="22" t="s">
        <v>353</v>
      </c>
      <c r="C13" s="20">
        <v>3.025571365668045E-2</v>
      </c>
      <c r="D13" s="20">
        <v>4.7760866104728079E-2</v>
      </c>
      <c r="E13" s="20">
        <v>3.9943336161462922E-2</v>
      </c>
      <c r="F13" s="20">
        <v>2.4387313859931248E-2</v>
      </c>
      <c r="G13" s="20">
        <v>3.0239586983978599E-2</v>
      </c>
      <c r="H13" s="20">
        <v>0</v>
      </c>
      <c r="I13" s="20">
        <v>0</v>
      </c>
      <c r="K13" s="20">
        <v>3.1699889425992792E-2</v>
      </c>
      <c r="L13" s="20">
        <v>2.8873522657404581E-2</v>
      </c>
      <c r="N13" s="20">
        <v>0</v>
      </c>
      <c r="O13" s="20">
        <v>8.7215636091433332E-2</v>
      </c>
      <c r="P13" s="20">
        <v>2.2667104478588971E-2</v>
      </c>
      <c r="Q13" s="20">
        <v>3.1958979456241293E-2</v>
      </c>
      <c r="R13" s="20">
        <v>3.5267702825252108E-2</v>
      </c>
      <c r="S13" s="20">
        <v>3.145082849324049E-2</v>
      </c>
      <c r="T13" s="20">
        <v>1.9020178168686491E-2</v>
      </c>
      <c r="U13" s="20">
        <v>2.8882597375743811E-2</v>
      </c>
      <c r="V13" s="20">
        <v>6.2533661392645393E-2</v>
      </c>
      <c r="W13" s="20">
        <v>9.8590458419824528E-3</v>
      </c>
      <c r="X13" s="20">
        <v>2.370514417742936E-2</v>
      </c>
      <c r="Y13" s="20">
        <v>2.575016118812844E-2</v>
      </c>
      <c r="AA13" s="20">
        <v>1.753320873243228E-2</v>
      </c>
      <c r="AB13" s="20">
        <v>4.6849129738779402E-2</v>
      </c>
      <c r="AC13" s="20">
        <v>2.5385967567876519E-2</v>
      </c>
      <c r="AD13" s="20">
        <v>3.9304888006875059E-2</v>
      </c>
      <c r="AF13" s="20">
        <v>2.4540074558907929E-2</v>
      </c>
      <c r="AG13" s="20">
        <v>4.0112704017387653E-2</v>
      </c>
      <c r="AI13" s="20">
        <v>2.0941302388946339E-2</v>
      </c>
      <c r="AJ13" s="20">
        <v>1.780210188998755E-2</v>
      </c>
      <c r="AK13" s="20">
        <v>1.9671032187438809E-2</v>
      </c>
      <c r="AL13" s="20">
        <v>4.332634205457616E-2</v>
      </c>
      <c r="AM13" s="20">
        <v>5.3399980665327883E-2</v>
      </c>
      <c r="AN13" s="20">
        <v>0</v>
      </c>
      <c r="AO13" s="20">
        <v>2.2634055660599069E-2</v>
      </c>
      <c r="AP13" s="20">
        <v>0</v>
      </c>
      <c r="AQ13" s="20">
        <v>9.5209666128455467E-2</v>
      </c>
      <c r="AS13" s="20">
        <v>2.7340371199262348E-2</v>
      </c>
      <c r="AT13" s="20">
        <v>0.1011973668770289</v>
      </c>
    </row>
    <row r="14" spans="2:48" ht="46" customHeight="1" x14ac:dyDescent="0.35">
      <c r="B14" s="22" t="s">
        <v>354</v>
      </c>
      <c r="C14" s="20">
        <v>3.4360697510540862E-2</v>
      </c>
      <c r="D14" s="20">
        <v>1.7951249972416209E-2</v>
      </c>
      <c r="E14" s="20">
        <v>2.6304123840956699E-2</v>
      </c>
      <c r="F14" s="20">
        <v>3.2154634026847387E-2</v>
      </c>
      <c r="G14" s="20">
        <v>4.6156245055996449E-2</v>
      </c>
      <c r="H14" s="20">
        <v>5.4525584477937483E-2</v>
      </c>
      <c r="I14" s="20">
        <v>7.1490713667370767E-2</v>
      </c>
      <c r="K14" s="20">
        <v>4.0206330712790291E-2</v>
      </c>
      <c r="L14" s="20">
        <v>2.876596190500957E-2</v>
      </c>
      <c r="N14" s="20">
        <v>3.4273222669303181E-2</v>
      </c>
      <c r="O14" s="20">
        <v>0</v>
      </c>
      <c r="P14" s="20">
        <v>5.0474349218759797E-2</v>
      </c>
      <c r="Q14" s="20">
        <v>3.5254655339485567E-2</v>
      </c>
      <c r="R14" s="20">
        <v>1.1470330731053149E-2</v>
      </c>
      <c r="S14" s="20">
        <v>4.5287394678488732E-2</v>
      </c>
      <c r="T14" s="20">
        <v>1.8119709099310131E-2</v>
      </c>
      <c r="U14" s="20">
        <v>2.5744732988952149E-2</v>
      </c>
      <c r="V14" s="20">
        <v>1.9619591546847059E-2</v>
      </c>
      <c r="W14" s="20">
        <v>7.1117036823783855E-2</v>
      </c>
      <c r="X14" s="20">
        <v>2.2989523080546661E-2</v>
      </c>
      <c r="Y14" s="20">
        <v>5.8170859599018493E-2</v>
      </c>
      <c r="AA14" s="20">
        <v>3.4959502053228959E-2</v>
      </c>
      <c r="AB14" s="20">
        <v>3.7582833902224708E-2</v>
      </c>
      <c r="AC14" s="20">
        <v>2.580002996629753E-2</v>
      </c>
      <c r="AD14" s="20">
        <v>3.9396421731957329E-2</v>
      </c>
      <c r="AF14" s="20">
        <v>3.7774058908728848E-2</v>
      </c>
      <c r="AG14" s="20">
        <v>2.6873033000587569E-2</v>
      </c>
      <c r="AI14" s="20">
        <v>3.1728577960656347E-2</v>
      </c>
      <c r="AJ14" s="20">
        <v>1.2607735933303251E-2</v>
      </c>
      <c r="AK14" s="20">
        <v>6.0057682976142439E-2</v>
      </c>
      <c r="AL14" s="20">
        <v>7.4605476347136532E-2</v>
      </c>
      <c r="AM14" s="20">
        <v>2.271203949364763E-2</v>
      </c>
      <c r="AN14" s="20">
        <v>4.5856989325450438E-2</v>
      </c>
      <c r="AO14" s="20">
        <v>4.5920625618667138E-2</v>
      </c>
      <c r="AP14" s="20">
        <v>5.898915473463151E-2</v>
      </c>
      <c r="AQ14" s="20">
        <v>3.7463152043390971E-2</v>
      </c>
      <c r="AS14" s="20">
        <v>3.3193066996886969E-2</v>
      </c>
      <c r="AT14" s="20">
        <v>6.277370222577125E-2</v>
      </c>
    </row>
    <row r="15" spans="2:48" ht="19" customHeight="1" x14ac:dyDescent="0.35">
      <c r="B15" s="22" t="s">
        <v>197</v>
      </c>
      <c r="C15" s="20">
        <v>3.3512954942520483E-2</v>
      </c>
      <c r="D15" s="20">
        <v>4.6158463168185303E-2</v>
      </c>
      <c r="E15" s="20">
        <v>8.0854472397060995E-3</v>
      </c>
      <c r="F15" s="20">
        <v>5.7820044781167507E-2</v>
      </c>
      <c r="G15" s="20">
        <v>3.0028510882094319E-2</v>
      </c>
      <c r="H15" s="20">
        <v>3.104352165311302E-2</v>
      </c>
      <c r="I15" s="20">
        <v>0</v>
      </c>
      <c r="K15" s="20">
        <v>2.673115392053875E-2</v>
      </c>
      <c r="L15" s="20">
        <v>4.0003677561365122E-2</v>
      </c>
      <c r="N15" s="20">
        <v>5.4280003556446368E-2</v>
      </c>
      <c r="O15" s="20">
        <v>0</v>
      </c>
      <c r="P15" s="20">
        <v>2.6281500394174439E-2</v>
      </c>
      <c r="Q15" s="20">
        <v>3.4235053620318673E-2</v>
      </c>
      <c r="R15" s="20">
        <v>2.5218826917891249E-2</v>
      </c>
      <c r="S15" s="20">
        <v>6.0089721953783613E-2</v>
      </c>
      <c r="T15" s="20">
        <v>1.9748051181960539E-2</v>
      </c>
      <c r="U15" s="20">
        <v>4.0946609363475259E-2</v>
      </c>
      <c r="V15" s="20">
        <v>2.7525312515004709E-2</v>
      </c>
      <c r="W15" s="20">
        <v>3.813001954733846E-2</v>
      </c>
      <c r="X15" s="20">
        <v>2.2282376871500219E-2</v>
      </c>
      <c r="Y15" s="20">
        <v>2.819151845840356E-2</v>
      </c>
      <c r="AA15" s="20">
        <v>2.0038686898913721E-2</v>
      </c>
      <c r="AB15" s="20">
        <v>2.6771488218269929E-2</v>
      </c>
      <c r="AC15" s="20">
        <v>5.0547676276626527E-2</v>
      </c>
      <c r="AD15" s="20">
        <v>5.0243033776415279E-2</v>
      </c>
      <c r="AF15" s="20">
        <v>3.2572500253297929E-2</v>
      </c>
      <c r="AG15" s="20">
        <v>3.6350846969834559E-2</v>
      </c>
      <c r="AI15" s="20">
        <v>1.8220340835134539E-2</v>
      </c>
      <c r="AJ15" s="20">
        <v>2.8122923607453301E-2</v>
      </c>
      <c r="AK15" s="20">
        <v>0</v>
      </c>
      <c r="AL15" s="20">
        <v>2.6750049150005811E-2</v>
      </c>
      <c r="AM15" s="20">
        <v>1.381633026449019E-2</v>
      </c>
      <c r="AN15" s="20">
        <v>4.2252404760318232E-2</v>
      </c>
      <c r="AO15" s="20">
        <v>4.6795360628225383E-2</v>
      </c>
      <c r="AP15" s="20">
        <v>0.15867926343056649</v>
      </c>
      <c r="AQ15" s="20">
        <v>0</v>
      </c>
      <c r="AS15" s="20">
        <v>2.6546094794352649E-2</v>
      </c>
      <c r="AT15" s="20">
        <v>0.20304383643755439</v>
      </c>
    </row>
    <row r="17" spans="2:2" x14ac:dyDescent="0.35">
      <c r="B17" s="24" t="s">
        <v>20</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760</v>
      </c>
      <c r="D7" s="14">
        <v>63</v>
      </c>
      <c r="E7" s="14">
        <v>231</v>
      </c>
      <c r="F7" s="14">
        <v>248</v>
      </c>
      <c r="G7" s="14">
        <v>167</v>
      </c>
      <c r="H7" s="14">
        <v>38</v>
      </c>
      <c r="I7" s="14">
        <v>13</v>
      </c>
      <c r="K7" s="14">
        <v>375</v>
      </c>
      <c r="L7" s="14">
        <v>385</v>
      </c>
      <c r="N7" s="14">
        <v>60</v>
      </c>
      <c r="O7" s="14">
        <v>24</v>
      </c>
      <c r="P7" s="14">
        <v>40</v>
      </c>
      <c r="Q7" s="14">
        <v>32</v>
      </c>
      <c r="R7" s="14">
        <v>85</v>
      </c>
      <c r="S7" s="14">
        <v>67</v>
      </c>
      <c r="T7" s="14">
        <v>53</v>
      </c>
      <c r="U7" s="14">
        <v>75</v>
      </c>
      <c r="V7" s="14">
        <v>113</v>
      </c>
      <c r="W7" s="14">
        <v>99</v>
      </c>
      <c r="X7" s="14">
        <v>44</v>
      </c>
      <c r="Y7" s="14">
        <v>68</v>
      </c>
      <c r="AA7" s="14">
        <v>286</v>
      </c>
      <c r="AB7" s="14">
        <v>188</v>
      </c>
      <c r="AC7" s="14">
        <v>157</v>
      </c>
      <c r="AD7" s="14">
        <v>125</v>
      </c>
      <c r="AF7" s="14">
        <v>530</v>
      </c>
      <c r="AG7" s="14">
        <v>226</v>
      </c>
      <c r="AI7" s="14">
        <v>103</v>
      </c>
      <c r="AJ7" s="14">
        <v>223</v>
      </c>
      <c r="AK7" s="14">
        <v>50</v>
      </c>
      <c r="AL7" s="14">
        <v>70</v>
      </c>
      <c r="AM7" s="14">
        <v>132</v>
      </c>
      <c r="AN7" s="14">
        <v>23</v>
      </c>
      <c r="AO7" s="14">
        <v>43</v>
      </c>
      <c r="AP7" s="14">
        <v>65</v>
      </c>
      <c r="AQ7" s="14">
        <v>51</v>
      </c>
      <c r="AS7" s="14">
        <v>730</v>
      </c>
      <c r="AT7" s="14">
        <v>30</v>
      </c>
    </row>
    <row r="8" spans="2:48" x14ac:dyDescent="0.35">
      <c r="B8" s="7" t="s">
        <v>68</v>
      </c>
      <c r="C8" s="16">
        <v>730</v>
      </c>
      <c r="D8" s="16">
        <v>56</v>
      </c>
      <c r="E8" s="16">
        <v>217</v>
      </c>
      <c r="F8" s="16">
        <v>245</v>
      </c>
      <c r="G8" s="16">
        <v>158</v>
      </c>
      <c r="H8" s="16">
        <v>40</v>
      </c>
      <c r="I8" s="16">
        <v>15</v>
      </c>
      <c r="K8" s="16">
        <v>357</v>
      </c>
      <c r="L8" s="16">
        <v>373</v>
      </c>
      <c r="N8" s="16">
        <v>62</v>
      </c>
      <c r="O8" s="16">
        <v>21</v>
      </c>
      <c r="P8" s="16">
        <v>38</v>
      </c>
      <c r="Q8" s="16">
        <v>30</v>
      </c>
      <c r="R8" s="16">
        <v>83</v>
      </c>
      <c r="S8" s="16">
        <v>62</v>
      </c>
      <c r="T8" s="16">
        <v>53</v>
      </c>
      <c r="U8" s="16">
        <v>72</v>
      </c>
      <c r="V8" s="16">
        <v>110</v>
      </c>
      <c r="W8" s="16">
        <v>92</v>
      </c>
      <c r="X8" s="16">
        <v>44</v>
      </c>
      <c r="Y8" s="16">
        <v>64</v>
      </c>
      <c r="AA8" s="16">
        <v>263</v>
      </c>
      <c r="AB8" s="16">
        <v>180</v>
      </c>
      <c r="AC8" s="16">
        <v>156</v>
      </c>
      <c r="AD8" s="16">
        <v>130</v>
      </c>
      <c r="AF8" s="16">
        <v>511</v>
      </c>
      <c r="AG8" s="16">
        <v>215</v>
      </c>
      <c r="AI8" s="16">
        <v>98</v>
      </c>
      <c r="AJ8" s="16">
        <v>211</v>
      </c>
      <c r="AK8" s="16">
        <v>47</v>
      </c>
      <c r="AL8" s="16">
        <v>66</v>
      </c>
      <c r="AM8" s="16">
        <v>129</v>
      </c>
      <c r="AN8" s="16">
        <v>24</v>
      </c>
      <c r="AO8" s="16">
        <v>42</v>
      </c>
      <c r="AP8" s="16">
        <v>64</v>
      </c>
      <c r="AQ8" s="16">
        <v>49</v>
      </c>
      <c r="AS8" s="16">
        <v>702</v>
      </c>
      <c r="AT8" s="16">
        <v>29</v>
      </c>
    </row>
    <row r="9" spans="2:48" ht="60" customHeight="1" x14ac:dyDescent="0.35">
      <c r="B9" s="22" t="s">
        <v>349</v>
      </c>
      <c r="C9" s="20">
        <v>0.38681168140377242</v>
      </c>
      <c r="D9" s="20">
        <v>0.27104928069875273</v>
      </c>
      <c r="E9" s="20">
        <v>0.35792102607288723</v>
      </c>
      <c r="F9" s="20">
        <v>0.40699426052679383</v>
      </c>
      <c r="G9" s="20">
        <v>0.43423054385430071</v>
      </c>
      <c r="H9" s="20">
        <v>0.36877338784360297</v>
      </c>
      <c r="I9" s="20">
        <v>0.45871189509212862</v>
      </c>
      <c r="K9" s="20">
        <v>0.40846058772576621</v>
      </c>
      <c r="L9" s="20">
        <v>0.36609195732428967</v>
      </c>
      <c r="N9" s="20">
        <v>0.36393115489417233</v>
      </c>
      <c r="O9" s="20">
        <v>0.35010267347368018</v>
      </c>
      <c r="P9" s="20">
        <v>0.39599838127755949</v>
      </c>
      <c r="Q9" s="20">
        <v>0.39837834055768118</v>
      </c>
      <c r="R9" s="20">
        <v>0.46651274611503579</v>
      </c>
      <c r="S9" s="20">
        <v>0.31321361627699401</v>
      </c>
      <c r="T9" s="20">
        <v>0.4000578740820826</v>
      </c>
      <c r="U9" s="20">
        <v>0.29494892718876192</v>
      </c>
      <c r="V9" s="20">
        <v>0.39959869148926552</v>
      </c>
      <c r="W9" s="20">
        <v>0.35594784788247241</v>
      </c>
      <c r="X9" s="20">
        <v>0.4986489909319427</v>
      </c>
      <c r="Y9" s="20">
        <v>0.41603279093749312</v>
      </c>
      <c r="AA9" s="20">
        <v>0.43655395223131749</v>
      </c>
      <c r="AB9" s="20">
        <v>0.33273389741062021</v>
      </c>
      <c r="AC9" s="20">
        <v>0.39966602456428041</v>
      </c>
      <c r="AD9" s="20">
        <v>0.34388574297575059</v>
      </c>
      <c r="AF9" s="20">
        <v>0.38167191245926962</v>
      </c>
      <c r="AG9" s="20">
        <v>0.40160632016726688</v>
      </c>
      <c r="AI9" s="20">
        <v>0.40538917974968591</v>
      </c>
      <c r="AJ9" s="20">
        <v>0.44325179880374882</v>
      </c>
      <c r="AK9" s="20">
        <v>0.26733930170529041</v>
      </c>
      <c r="AL9" s="20">
        <v>0.36270151096862963</v>
      </c>
      <c r="AM9" s="20">
        <v>0.35874131490649519</v>
      </c>
      <c r="AN9" s="20">
        <v>0.44326732306814981</v>
      </c>
      <c r="AO9" s="20">
        <v>0.42057626263398118</v>
      </c>
      <c r="AP9" s="20">
        <v>0.4001488644227722</v>
      </c>
      <c r="AQ9" s="20">
        <v>0.2523744841615545</v>
      </c>
      <c r="AS9" s="20">
        <v>0.39878244684065051</v>
      </c>
      <c r="AT9" s="20">
        <v>9.5516266608063158E-2</v>
      </c>
    </row>
    <row r="10" spans="2:48" ht="60" customHeight="1" x14ac:dyDescent="0.35">
      <c r="B10" s="22" t="s">
        <v>350</v>
      </c>
      <c r="C10" s="20">
        <v>0.24585136652682441</v>
      </c>
      <c r="D10" s="20">
        <v>0.31456523025447891</v>
      </c>
      <c r="E10" s="20">
        <v>0.27665645459574972</v>
      </c>
      <c r="F10" s="20">
        <v>0.21808778745504909</v>
      </c>
      <c r="G10" s="20">
        <v>0.21849861497711021</v>
      </c>
      <c r="H10" s="20">
        <v>0.26520181571445628</v>
      </c>
      <c r="I10" s="20">
        <v>0.23248478613174919</v>
      </c>
      <c r="K10" s="20">
        <v>0.24431120397229239</v>
      </c>
      <c r="L10" s="20">
        <v>0.24732542450891451</v>
      </c>
      <c r="N10" s="20">
        <v>0.2454031264087381</v>
      </c>
      <c r="O10" s="20">
        <v>0.20210706556301189</v>
      </c>
      <c r="P10" s="20">
        <v>0.30450998100723181</v>
      </c>
      <c r="Q10" s="20">
        <v>0.18069096873476939</v>
      </c>
      <c r="R10" s="20">
        <v>0.2637132171022939</v>
      </c>
      <c r="S10" s="20">
        <v>0.22433932950135629</v>
      </c>
      <c r="T10" s="20">
        <v>0.2459857854431729</v>
      </c>
      <c r="U10" s="20">
        <v>0.32076229574304271</v>
      </c>
      <c r="V10" s="20">
        <v>0.27086927844082781</v>
      </c>
      <c r="W10" s="20">
        <v>0.19315016392995879</v>
      </c>
      <c r="X10" s="20">
        <v>0.18433163310480249</v>
      </c>
      <c r="Y10" s="20">
        <v>0.24485069659619149</v>
      </c>
      <c r="AA10" s="20">
        <v>0.25530283351129063</v>
      </c>
      <c r="AB10" s="20">
        <v>0.25218059901829759</v>
      </c>
      <c r="AC10" s="20">
        <v>0.25733774682984611</v>
      </c>
      <c r="AD10" s="20">
        <v>0.2073300116797856</v>
      </c>
      <c r="AF10" s="20">
        <v>0.2395718313614964</v>
      </c>
      <c r="AG10" s="20">
        <v>0.26519842732046522</v>
      </c>
      <c r="AI10" s="20">
        <v>0.1963223910008341</v>
      </c>
      <c r="AJ10" s="20">
        <v>0.26797461213680013</v>
      </c>
      <c r="AK10" s="20">
        <v>0.28820289764756157</v>
      </c>
      <c r="AL10" s="20">
        <v>0.26325537825385409</v>
      </c>
      <c r="AM10" s="20">
        <v>0.28468624614233751</v>
      </c>
      <c r="AN10" s="20">
        <v>0.24591592239362861</v>
      </c>
      <c r="AO10" s="20">
        <v>0.1672357630987992</v>
      </c>
      <c r="AP10" s="20">
        <v>0.16393495606674621</v>
      </c>
      <c r="AQ10" s="20">
        <v>0.25845866415066232</v>
      </c>
      <c r="AS10" s="20">
        <v>0.24665854222133099</v>
      </c>
      <c r="AT10" s="20">
        <v>0.22620963350781739</v>
      </c>
    </row>
    <row r="11" spans="2:48" ht="32" customHeight="1" x14ac:dyDescent="0.35">
      <c r="B11" s="22" t="s">
        <v>351</v>
      </c>
      <c r="C11" s="20">
        <v>0.18505705146121421</v>
      </c>
      <c r="D11" s="20">
        <v>0.22345748484018491</v>
      </c>
      <c r="E11" s="20">
        <v>0.19554371823126851</v>
      </c>
      <c r="F11" s="20">
        <v>0.18091971933300299</v>
      </c>
      <c r="G11" s="20">
        <v>0.16747269095635209</v>
      </c>
      <c r="H11" s="20">
        <v>0.17888698241954129</v>
      </c>
      <c r="I11" s="20">
        <v>0.15806617868093109</v>
      </c>
      <c r="K11" s="20">
        <v>0.17262104734809061</v>
      </c>
      <c r="L11" s="20">
        <v>0.1969592958537382</v>
      </c>
      <c r="N11" s="20">
        <v>0.1349266497243066</v>
      </c>
      <c r="O11" s="20">
        <v>0.362957177018501</v>
      </c>
      <c r="P11" s="20">
        <v>0.12172867369734409</v>
      </c>
      <c r="Q11" s="20">
        <v>0.22421098078747939</v>
      </c>
      <c r="R11" s="20">
        <v>0.1387224576386725</v>
      </c>
      <c r="S11" s="20">
        <v>0.24603508351066519</v>
      </c>
      <c r="T11" s="20">
        <v>0.15027976286538949</v>
      </c>
      <c r="U11" s="20">
        <v>0.17269125007270289</v>
      </c>
      <c r="V11" s="20">
        <v>0.17319439051435759</v>
      </c>
      <c r="W11" s="20">
        <v>0.2372242484479751</v>
      </c>
      <c r="X11" s="20">
        <v>0.1894744729015832</v>
      </c>
      <c r="Y11" s="20">
        <v>0.17930363593623419</v>
      </c>
      <c r="AA11" s="20">
        <v>0.1745652528875484</v>
      </c>
      <c r="AB11" s="20">
        <v>0.22289674030610501</v>
      </c>
      <c r="AC11" s="20">
        <v>0.12731308149589921</v>
      </c>
      <c r="AD11" s="20">
        <v>0.22245841844937511</v>
      </c>
      <c r="AF11" s="20">
        <v>0.19626809470426651</v>
      </c>
      <c r="AG11" s="20">
        <v>0.15293877149200771</v>
      </c>
      <c r="AI11" s="20">
        <v>0.21986681478816381</v>
      </c>
      <c r="AJ11" s="20">
        <v>0.1724801405757572</v>
      </c>
      <c r="AK11" s="20">
        <v>0.25854451208514051</v>
      </c>
      <c r="AL11" s="20">
        <v>0.18612799480744749</v>
      </c>
      <c r="AM11" s="20">
        <v>0.18208274142193751</v>
      </c>
      <c r="AN11" s="20">
        <v>0.13589025698406271</v>
      </c>
      <c r="AO11" s="20">
        <v>9.7019432436429964E-2</v>
      </c>
      <c r="AP11" s="20">
        <v>0.1218109779964056</v>
      </c>
      <c r="AQ11" s="20">
        <v>0.28876768925262419</v>
      </c>
      <c r="AS11" s="20">
        <v>0.1872121228543038</v>
      </c>
      <c r="AT11" s="20">
        <v>0.13261575865712319</v>
      </c>
    </row>
    <row r="12" spans="2:48" ht="74" customHeight="1" x14ac:dyDescent="0.35">
      <c r="B12" s="22" t="s">
        <v>352</v>
      </c>
      <c r="C12" s="20">
        <v>5.3477236475540139E-2</v>
      </c>
      <c r="D12" s="20">
        <v>1.591155152701601E-2</v>
      </c>
      <c r="E12" s="20">
        <v>6.1962790834402502E-2</v>
      </c>
      <c r="F12" s="20">
        <v>5.8170890902442082E-2</v>
      </c>
      <c r="G12" s="20">
        <v>4.077324051440568E-2</v>
      </c>
      <c r="H12" s="20">
        <v>0.10156870789134891</v>
      </c>
      <c r="I12" s="20">
        <v>0</v>
      </c>
      <c r="K12" s="20">
        <v>5.4457875471252339E-2</v>
      </c>
      <c r="L12" s="20">
        <v>5.2538687012092397E-2</v>
      </c>
      <c r="N12" s="20">
        <v>6.7041732741398671E-2</v>
      </c>
      <c r="O12" s="20">
        <v>0</v>
      </c>
      <c r="P12" s="20">
        <v>7.4725614010755587E-2</v>
      </c>
      <c r="Q12" s="20">
        <v>6.4053550319856323E-2</v>
      </c>
      <c r="R12" s="20">
        <v>5.8023905725369723E-2</v>
      </c>
      <c r="S12" s="20">
        <v>7.5133734144363959E-2</v>
      </c>
      <c r="T12" s="20">
        <v>5.4090358108663451E-2</v>
      </c>
      <c r="U12" s="20">
        <v>2.7084732002913441E-2</v>
      </c>
      <c r="V12" s="20">
        <v>1.6967426215433599E-2</v>
      </c>
      <c r="W12" s="20">
        <v>7.1813804763131789E-2</v>
      </c>
      <c r="X12" s="20">
        <v>8.112384800498755E-2</v>
      </c>
      <c r="Y12" s="20">
        <v>6.0317410304066288E-2</v>
      </c>
      <c r="AA12" s="20">
        <v>5.2624469112581423E-2</v>
      </c>
      <c r="AB12" s="20">
        <v>5.8955243230035259E-2</v>
      </c>
      <c r="AC12" s="20">
        <v>5.758460159101858E-2</v>
      </c>
      <c r="AD12" s="20">
        <v>3.9935024940247643E-2</v>
      </c>
      <c r="AF12" s="20">
        <v>5.5671219515795463E-2</v>
      </c>
      <c r="AG12" s="20">
        <v>4.4415329157333781E-2</v>
      </c>
      <c r="AI12" s="20">
        <v>8.6694587406207696E-2</v>
      </c>
      <c r="AJ12" s="20">
        <v>2.6212349220257281E-2</v>
      </c>
      <c r="AK12" s="20">
        <v>0.12403191279417559</v>
      </c>
      <c r="AL12" s="20">
        <v>4.4261241175458953E-2</v>
      </c>
      <c r="AM12" s="20">
        <v>5.349076382044031E-2</v>
      </c>
      <c r="AN12" s="20">
        <v>0</v>
      </c>
      <c r="AO12" s="20">
        <v>0.1043478928709901</v>
      </c>
      <c r="AP12" s="20">
        <v>3.2550695588032412E-2</v>
      </c>
      <c r="AQ12" s="20">
        <v>6.0215553759472358E-2</v>
      </c>
      <c r="AS12" s="20">
        <v>5.1451314395386999E-2</v>
      </c>
      <c r="AT12" s="20">
        <v>0.1027758227517318</v>
      </c>
    </row>
    <row r="13" spans="2:48" ht="60" customHeight="1" x14ac:dyDescent="0.35">
      <c r="B13" s="22" t="s">
        <v>353</v>
      </c>
      <c r="C13" s="20">
        <v>4.851960257127895E-2</v>
      </c>
      <c r="D13" s="20">
        <v>9.6236161249838151E-2</v>
      </c>
      <c r="E13" s="20">
        <v>4.6239003395683327E-2</v>
      </c>
      <c r="F13" s="20">
        <v>4.9683278785454338E-2</v>
      </c>
      <c r="G13" s="20">
        <v>4.2905197030739382E-2</v>
      </c>
      <c r="H13" s="20">
        <v>2.6637495770022519E-2</v>
      </c>
      <c r="I13" s="20">
        <v>0</v>
      </c>
      <c r="K13" s="20">
        <v>5.8248354911853262E-2</v>
      </c>
      <c r="L13" s="20">
        <v>3.9208413306741748E-2</v>
      </c>
      <c r="N13" s="20">
        <v>6.6237809715480836E-2</v>
      </c>
      <c r="O13" s="20">
        <v>0</v>
      </c>
      <c r="P13" s="20">
        <v>2.6281500394174439E-2</v>
      </c>
      <c r="Q13" s="20">
        <v>3.1958979456241293E-2</v>
      </c>
      <c r="R13" s="20">
        <v>2.4465764020349948E-2</v>
      </c>
      <c r="S13" s="20">
        <v>1.6112733525122141E-2</v>
      </c>
      <c r="T13" s="20">
        <v>7.5727350521361966E-2</v>
      </c>
      <c r="U13" s="20">
        <v>9.2994923872820157E-2</v>
      </c>
      <c r="V13" s="20">
        <v>9.1719142030246364E-2</v>
      </c>
      <c r="W13" s="20">
        <v>4.0963573017486793E-2</v>
      </c>
      <c r="X13" s="20">
        <v>0</v>
      </c>
      <c r="Y13" s="20">
        <v>2.8823619425699672E-2</v>
      </c>
      <c r="AA13" s="20">
        <v>2.5284273687373821E-2</v>
      </c>
      <c r="AB13" s="20">
        <v>5.4329520563676667E-2</v>
      </c>
      <c r="AC13" s="20">
        <v>6.3127757169196816E-2</v>
      </c>
      <c r="AD13" s="20">
        <v>7.076205084042328E-2</v>
      </c>
      <c r="AF13" s="20">
        <v>3.6821030101403612E-2</v>
      </c>
      <c r="AG13" s="20">
        <v>7.7179878606550373E-2</v>
      </c>
      <c r="AI13" s="20">
        <v>4.0727517806433043E-2</v>
      </c>
      <c r="AJ13" s="20">
        <v>4.5771541821767438E-2</v>
      </c>
      <c r="AK13" s="20">
        <v>4.0783050198274849E-2</v>
      </c>
      <c r="AL13" s="20">
        <v>5.8343439301253942E-2</v>
      </c>
      <c r="AM13" s="20">
        <v>5.2968572000491529E-2</v>
      </c>
      <c r="AN13" s="20">
        <v>4.2104308617720611E-2</v>
      </c>
      <c r="AO13" s="20">
        <v>4.7462735687646598E-2</v>
      </c>
      <c r="AP13" s="20">
        <v>4.7073153349940319E-2</v>
      </c>
      <c r="AQ13" s="20">
        <v>6.4285683955908238E-2</v>
      </c>
      <c r="AS13" s="20">
        <v>4.3398077978689151E-2</v>
      </c>
      <c r="AT13" s="20">
        <v>0.17314627230693899</v>
      </c>
    </row>
    <row r="14" spans="2:48" ht="46" customHeight="1" x14ac:dyDescent="0.35">
      <c r="B14" s="22" t="s">
        <v>354</v>
      </c>
      <c r="C14" s="20">
        <v>3.957560550814538E-2</v>
      </c>
      <c r="D14" s="20">
        <v>1.50709357157054E-2</v>
      </c>
      <c r="E14" s="20">
        <v>4.038566107208684E-2</v>
      </c>
      <c r="F14" s="20">
        <v>3.2534014013643087E-2</v>
      </c>
      <c r="G14" s="20">
        <v>5.8055146262415848E-2</v>
      </c>
      <c r="H14" s="20">
        <v>2.7888088707914972E-2</v>
      </c>
      <c r="I14" s="20">
        <v>7.1490713667370767E-2</v>
      </c>
      <c r="K14" s="20">
        <v>4.0102515783805942E-2</v>
      </c>
      <c r="L14" s="20">
        <v>3.9071310493702091E-2</v>
      </c>
      <c r="N14" s="20">
        <v>3.5448556129819113E-2</v>
      </c>
      <c r="O14" s="20">
        <v>4.1478394292152151E-2</v>
      </c>
      <c r="P14" s="20">
        <v>5.0474349218759797E-2</v>
      </c>
      <c r="Q14" s="20">
        <v>3.5254655339485567E-2</v>
      </c>
      <c r="R14" s="20">
        <v>3.5534475494325472E-2</v>
      </c>
      <c r="S14" s="20">
        <v>5.9387498815488597E-2</v>
      </c>
      <c r="T14" s="20">
        <v>1.819702680167725E-2</v>
      </c>
      <c r="U14" s="20">
        <v>6.413241522393362E-2</v>
      </c>
      <c r="V14" s="20">
        <v>1.981751503908202E-2</v>
      </c>
      <c r="W14" s="20">
        <v>4.0580064678701948E-2</v>
      </c>
      <c r="X14" s="20">
        <v>2.3431531976137471E-2</v>
      </c>
      <c r="Y14" s="20">
        <v>5.8112816689899288E-2</v>
      </c>
      <c r="AA14" s="20">
        <v>3.8109059846826103E-2</v>
      </c>
      <c r="AB14" s="20">
        <v>3.1551539835626703E-2</v>
      </c>
      <c r="AC14" s="20">
        <v>4.4874764136993407E-2</v>
      </c>
      <c r="AD14" s="20">
        <v>4.7857287613917041E-2</v>
      </c>
      <c r="AF14" s="20">
        <v>4.1602884794817031E-2</v>
      </c>
      <c r="AG14" s="20">
        <v>3.5474072344285942E-2</v>
      </c>
      <c r="AI14" s="20">
        <v>4.0664456310582783E-2</v>
      </c>
      <c r="AJ14" s="20">
        <v>3.0419333036460949E-2</v>
      </c>
      <c r="AK14" s="20">
        <v>0</v>
      </c>
      <c r="AL14" s="20">
        <v>4.25409789973097E-2</v>
      </c>
      <c r="AM14" s="20">
        <v>4.5097238516865479E-2</v>
      </c>
      <c r="AN14" s="20">
        <v>9.0569784176120161E-2</v>
      </c>
      <c r="AO14" s="20">
        <v>9.4315162118199417E-2</v>
      </c>
      <c r="AP14" s="20">
        <v>1.441695875792893E-2</v>
      </c>
      <c r="AQ14" s="20">
        <v>5.6957180428199347E-2</v>
      </c>
      <c r="AS14" s="20">
        <v>3.7082554117515501E-2</v>
      </c>
      <c r="AT14" s="20">
        <v>0.1002412699361951</v>
      </c>
    </row>
    <row r="15" spans="2:48" ht="19" customHeight="1" x14ac:dyDescent="0.35">
      <c r="B15" s="22" t="s">
        <v>197</v>
      </c>
      <c r="C15" s="20">
        <v>4.0707456053224712E-2</v>
      </c>
      <c r="D15" s="20">
        <v>6.3709355714024016E-2</v>
      </c>
      <c r="E15" s="20">
        <v>2.1291345797921891E-2</v>
      </c>
      <c r="F15" s="20">
        <v>5.3610048983614683E-2</v>
      </c>
      <c r="G15" s="20">
        <v>3.8064566404675912E-2</v>
      </c>
      <c r="H15" s="20">
        <v>3.104352165311302E-2</v>
      </c>
      <c r="I15" s="20">
        <v>7.924642642782033E-2</v>
      </c>
      <c r="K15" s="20">
        <v>2.1798414786939418E-2</v>
      </c>
      <c r="L15" s="20">
        <v>5.8804911500521327E-2</v>
      </c>
      <c r="N15" s="20">
        <v>8.7010970386084519E-2</v>
      </c>
      <c r="O15" s="20">
        <v>4.33546896526548E-2</v>
      </c>
      <c r="P15" s="20">
        <v>2.6281500394174439E-2</v>
      </c>
      <c r="Q15" s="20">
        <v>6.545252480448692E-2</v>
      </c>
      <c r="R15" s="20">
        <v>1.3027433903952579E-2</v>
      </c>
      <c r="S15" s="20">
        <v>6.577800422600999E-2</v>
      </c>
      <c r="T15" s="20">
        <v>5.5661842177652132E-2</v>
      </c>
      <c r="U15" s="20">
        <v>2.738545589582533E-2</v>
      </c>
      <c r="V15" s="20">
        <v>2.7833556270787339E-2</v>
      </c>
      <c r="W15" s="20">
        <v>6.0320297280272717E-2</v>
      </c>
      <c r="X15" s="20">
        <v>2.2989523080546661E-2</v>
      </c>
      <c r="Y15" s="20">
        <v>1.255903011041617E-2</v>
      </c>
      <c r="AA15" s="20">
        <v>1.7560158723062019E-2</v>
      </c>
      <c r="AB15" s="20">
        <v>4.7352459635638458E-2</v>
      </c>
      <c r="AC15" s="20">
        <v>5.0096024212765128E-2</v>
      </c>
      <c r="AD15" s="20">
        <v>6.7771463500500825E-2</v>
      </c>
      <c r="AF15" s="20">
        <v>4.8393027062951358E-2</v>
      </c>
      <c r="AG15" s="20">
        <v>2.3187200912089919E-2</v>
      </c>
      <c r="AI15" s="20">
        <v>1.0335052938092761E-2</v>
      </c>
      <c r="AJ15" s="20">
        <v>1.389022440520808E-2</v>
      </c>
      <c r="AK15" s="20">
        <v>2.1098325569557201E-2</v>
      </c>
      <c r="AL15" s="20">
        <v>4.276945649604616E-2</v>
      </c>
      <c r="AM15" s="20">
        <v>2.2933123191432529E-2</v>
      </c>
      <c r="AN15" s="20">
        <v>4.2252404760318232E-2</v>
      </c>
      <c r="AO15" s="20">
        <v>6.9042751153953433E-2</v>
      </c>
      <c r="AP15" s="20">
        <v>0.2200643938181745</v>
      </c>
      <c r="AQ15" s="20">
        <v>1.89407442915791E-2</v>
      </c>
      <c r="AS15" s="20">
        <v>3.541494159212305E-2</v>
      </c>
      <c r="AT15" s="20">
        <v>0.16949497623213061</v>
      </c>
    </row>
    <row r="17" spans="2:2" x14ac:dyDescent="0.35">
      <c r="B17" s="24" t="s">
        <v>20</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V20"/>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367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760</v>
      </c>
      <c r="D7" s="14">
        <v>63</v>
      </c>
      <c r="E7" s="14">
        <v>231</v>
      </c>
      <c r="F7" s="14">
        <v>248</v>
      </c>
      <c r="G7" s="14">
        <v>167</v>
      </c>
      <c r="H7" s="14">
        <v>38</v>
      </c>
      <c r="I7" s="14">
        <v>13</v>
      </c>
      <c r="K7" s="14">
        <v>375</v>
      </c>
      <c r="L7" s="14">
        <v>385</v>
      </c>
      <c r="N7" s="14">
        <v>60</v>
      </c>
      <c r="O7" s="14">
        <v>24</v>
      </c>
      <c r="P7" s="14">
        <v>40</v>
      </c>
      <c r="Q7" s="14">
        <v>32</v>
      </c>
      <c r="R7" s="14">
        <v>85</v>
      </c>
      <c r="S7" s="14">
        <v>67</v>
      </c>
      <c r="T7" s="14">
        <v>53</v>
      </c>
      <c r="U7" s="14">
        <v>75</v>
      </c>
      <c r="V7" s="14">
        <v>113</v>
      </c>
      <c r="W7" s="14">
        <v>99</v>
      </c>
      <c r="X7" s="14">
        <v>44</v>
      </c>
      <c r="Y7" s="14">
        <v>68</v>
      </c>
      <c r="AA7" s="14">
        <v>286</v>
      </c>
      <c r="AB7" s="14">
        <v>188</v>
      </c>
      <c r="AC7" s="14">
        <v>157</v>
      </c>
      <c r="AD7" s="14">
        <v>125</v>
      </c>
      <c r="AF7" s="14">
        <v>530</v>
      </c>
      <c r="AG7" s="14">
        <v>226</v>
      </c>
      <c r="AI7" s="14">
        <v>103</v>
      </c>
      <c r="AJ7" s="14">
        <v>223</v>
      </c>
      <c r="AK7" s="14">
        <v>50</v>
      </c>
      <c r="AL7" s="14">
        <v>70</v>
      </c>
      <c r="AM7" s="14">
        <v>132</v>
      </c>
      <c r="AN7" s="14">
        <v>23</v>
      </c>
      <c r="AO7" s="14">
        <v>43</v>
      </c>
      <c r="AP7" s="14">
        <v>65</v>
      </c>
      <c r="AQ7" s="14">
        <v>51</v>
      </c>
      <c r="AS7" s="14">
        <v>730</v>
      </c>
      <c r="AT7" s="14">
        <v>30</v>
      </c>
    </row>
    <row r="8" spans="2:48" x14ac:dyDescent="0.35">
      <c r="B8" s="7" t="s">
        <v>68</v>
      </c>
      <c r="C8" s="16">
        <v>730</v>
      </c>
      <c r="D8" s="16">
        <v>56</v>
      </c>
      <c r="E8" s="16">
        <v>217</v>
      </c>
      <c r="F8" s="16">
        <v>245</v>
      </c>
      <c r="G8" s="16">
        <v>158</v>
      </c>
      <c r="H8" s="16">
        <v>40</v>
      </c>
      <c r="I8" s="16">
        <v>15</v>
      </c>
      <c r="K8" s="16">
        <v>357</v>
      </c>
      <c r="L8" s="16">
        <v>373</v>
      </c>
      <c r="N8" s="16">
        <v>62</v>
      </c>
      <c r="O8" s="16">
        <v>21</v>
      </c>
      <c r="P8" s="16">
        <v>38</v>
      </c>
      <c r="Q8" s="16">
        <v>30</v>
      </c>
      <c r="R8" s="16">
        <v>83</v>
      </c>
      <c r="S8" s="16">
        <v>62</v>
      </c>
      <c r="T8" s="16">
        <v>53</v>
      </c>
      <c r="U8" s="16">
        <v>72</v>
      </c>
      <c r="V8" s="16">
        <v>110</v>
      </c>
      <c r="W8" s="16">
        <v>92</v>
      </c>
      <c r="X8" s="16">
        <v>44</v>
      </c>
      <c r="Y8" s="16">
        <v>64</v>
      </c>
      <c r="AA8" s="16">
        <v>263</v>
      </c>
      <c r="AB8" s="16">
        <v>180</v>
      </c>
      <c r="AC8" s="16">
        <v>156</v>
      </c>
      <c r="AD8" s="16">
        <v>130</v>
      </c>
      <c r="AF8" s="16">
        <v>511</v>
      </c>
      <c r="AG8" s="16">
        <v>215</v>
      </c>
      <c r="AI8" s="16">
        <v>98</v>
      </c>
      <c r="AJ8" s="16">
        <v>211</v>
      </c>
      <c r="AK8" s="16">
        <v>47</v>
      </c>
      <c r="AL8" s="16">
        <v>66</v>
      </c>
      <c r="AM8" s="16">
        <v>129</v>
      </c>
      <c r="AN8" s="16">
        <v>24</v>
      </c>
      <c r="AO8" s="16">
        <v>42</v>
      </c>
      <c r="AP8" s="16">
        <v>64</v>
      </c>
      <c r="AQ8" s="16">
        <v>49</v>
      </c>
      <c r="AS8" s="16">
        <v>702</v>
      </c>
      <c r="AT8" s="16">
        <v>29</v>
      </c>
    </row>
    <row r="9" spans="2:48" ht="60" customHeight="1" x14ac:dyDescent="0.35">
      <c r="B9" s="22" t="s">
        <v>349</v>
      </c>
      <c r="C9" s="20">
        <v>0.4046846345151372</v>
      </c>
      <c r="D9" s="20">
        <v>0.25094489626674732</v>
      </c>
      <c r="E9" s="20">
        <v>0.40545575226132491</v>
      </c>
      <c r="F9" s="20">
        <v>0.4315515176380933</v>
      </c>
      <c r="G9" s="20">
        <v>0.43056364303118189</v>
      </c>
      <c r="H9" s="20">
        <v>0.2683175606993804</v>
      </c>
      <c r="I9" s="20">
        <v>0.62385173611771116</v>
      </c>
      <c r="K9" s="20">
        <v>0.40692784706524021</v>
      </c>
      <c r="L9" s="20">
        <v>0.40253770180646048</v>
      </c>
      <c r="N9" s="20">
        <v>0.31923136027049659</v>
      </c>
      <c r="O9" s="20">
        <v>0.42553827171306502</v>
      </c>
      <c r="P9" s="20">
        <v>0.39229795325710459</v>
      </c>
      <c r="Q9" s="20">
        <v>0.40318724541520529</v>
      </c>
      <c r="R9" s="20">
        <v>0.49940721207642452</v>
      </c>
      <c r="S9" s="20">
        <v>0.3086028490745964</v>
      </c>
      <c r="T9" s="20">
        <v>0.40443685114998879</v>
      </c>
      <c r="U9" s="20">
        <v>0.34962967193772848</v>
      </c>
      <c r="V9" s="20">
        <v>0.43366594579438789</v>
      </c>
      <c r="W9" s="20">
        <v>0.37250976092146981</v>
      </c>
      <c r="X9" s="20">
        <v>0.47761834587207719</v>
      </c>
      <c r="Y9" s="20">
        <v>0.46665808898697408</v>
      </c>
      <c r="AA9" s="20">
        <v>0.42747552839323438</v>
      </c>
      <c r="AB9" s="20">
        <v>0.35020297866732469</v>
      </c>
      <c r="AC9" s="20">
        <v>0.46083782311482618</v>
      </c>
      <c r="AD9" s="20">
        <v>0.36534610283047142</v>
      </c>
      <c r="AF9" s="20">
        <v>0.38739938944689739</v>
      </c>
      <c r="AG9" s="20">
        <v>0.44438465874158289</v>
      </c>
      <c r="AI9" s="20">
        <v>0.40138273650544343</v>
      </c>
      <c r="AJ9" s="20">
        <v>0.44178200469997342</v>
      </c>
      <c r="AK9" s="20">
        <v>0.30314725285331012</v>
      </c>
      <c r="AL9" s="20">
        <v>0.46328115749939908</v>
      </c>
      <c r="AM9" s="20">
        <v>0.41711256784446021</v>
      </c>
      <c r="AN9" s="20">
        <v>0.39928075347143022</v>
      </c>
      <c r="AO9" s="20">
        <v>0.44610674753018881</v>
      </c>
      <c r="AP9" s="20">
        <v>0.35663444600595928</v>
      </c>
      <c r="AQ9" s="20">
        <v>0.26714256228653432</v>
      </c>
      <c r="AS9" s="20">
        <v>0.41454949693776971</v>
      </c>
      <c r="AT9" s="20">
        <v>0.1646340540860266</v>
      </c>
    </row>
    <row r="10" spans="2:48" ht="60" customHeight="1" x14ac:dyDescent="0.35">
      <c r="B10" s="22" t="s">
        <v>350</v>
      </c>
      <c r="C10" s="20">
        <v>0.2510112737200329</v>
      </c>
      <c r="D10" s="20">
        <v>0.31942020009613709</v>
      </c>
      <c r="E10" s="20">
        <v>0.26678480488923689</v>
      </c>
      <c r="F10" s="20">
        <v>0.23809908152080131</v>
      </c>
      <c r="G10" s="20">
        <v>0.22404625061475911</v>
      </c>
      <c r="H10" s="20">
        <v>0.26377273098631637</v>
      </c>
      <c r="I10" s="20">
        <v>0.22709218722859639</v>
      </c>
      <c r="K10" s="20">
        <v>0.25822739173393072</v>
      </c>
      <c r="L10" s="20">
        <v>0.2441048752189203</v>
      </c>
      <c r="N10" s="20">
        <v>0.22755122791274229</v>
      </c>
      <c r="O10" s="20">
        <v>0.20059838255364801</v>
      </c>
      <c r="P10" s="20">
        <v>0.25827217258577168</v>
      </c>
      <c r="Q10" s="20">
        <v>0.18662802502935</v>
      </c>
      <c r="R10" s="20">
        <v>0.24459686273680131</v>
      </c>
      <c r="S10" s="20">
        <v>0.2319285728448077</v>
      </c>
      <c r="T10" s="20">
        <v>0.31531533729748118</v>
      </c>
      <c r="U10" s="20">
        <v>0.2397514727275602</v>
      </c>
      <c r="V10" s="20">
        <v>0.28089315125866321</v>
      </c>
      <c r="W10" s="20">
        <v>0.2249756571271303</v>
      </c>
      <c r="X10" s="20">
        <v>0.30229642057091949</v>
      </c>
      <c r="Y10" s="20">
        <v>0.25359491278861829</v>
      </c>
      <c r="AA10" s="20">
        <v>0.2453385691181432</v>
      </c>
      <c r="AB10" s="20">
        <v>0.26213510466897733</v>
      </c>
      <c r="AC10" s="20">
        <v>0.24646692632106729</v>
      </c>
      <c r="AD10" s="20">
        <v>0.25585643971322031</v>
      </c>
      <c r="AF10" s="20">
        <v>0.25580630922401359</v>
      </c>
      <c r="AG10" s="20">
        <v>0.2441479153176899</v>
      </c>
      <c r="AI10" s="20">
        <v>0.26860948393322359</v>
      </c>
      <c r="AJ10" s="20">
        <v>0.25678033849200682</v>
      </c>
      <c r="AK10" s="20">
        <v>0.27018399802663601</v>
      </c>
      <c r="AL10" s="20">
        <v>0.1993010013992623</v>
      </c>
      <c r="AM10" s="20">
        <v>0.30448695114714108</v>
      </c>
      <c r="AN10" s="20">
        <v>0.21292164637782199</v>
      </c>
      <c r="AO10" s="20">
        <v>0.23891117406986731</v>
      </c>
      <c r="AP10" s="20">
        <v>0.15051962754724191</v>
      </c>
      <c r="AQ10" s="20">
        <v>0.26302938878479748</v>
      </c>
      <c r="AS10" s="20">
        <v>0.2546020550910707</v>
      </c>
      <c r="AT10" s="20">
        <v>0.16363355719617309</v>
      </c>
    </row>
    <row r="11" spans="2:48" ht="32" customHeight="1" x14ac:dyDescent="0.35">
      <c r="B11" s="22" t="s">
        <v>351</v>
      </c>
      <c r="C11" s="20">
        <v>0.18778473313755489</v>
      </c>
      <c r="D11" s="20">
        <v>0.25690614640957182</v>
      </c>
      <c r="E11" s="20">
        <v>0.1863061013807818</v>
      </c>
      <c r="F11" s="20">
        <v>0.1679676173704257</v>
      </c>
      <c r="G11" s="20">
        <v>0.19006695297452739</v>
      </c>
      <c r="H11" s="20">
        <v>0.25192943305743321</v>
      </c>
      <c r="I11" s="20">
        <v>7.756536298632169E-2</v>
      </c>
      <c r="K11" s="20">
        <v>0.16290100476983571</v>
      </c>
      <c r="L11" s="20">
        <v>0.211600439029549</v>
      </c>
      <c r="N11" s="20">
        <v>0.20309383340729659</v>
      </c>
      <c r="O11" s="20">
        <v>0.24222194013374779</v>
      </c>
      <c r="P11" s="20">
        <v>0.1246029598556732</v>
      </c>
      <c r="Q11" s="20">
        <v>0.2202732329354134</v>
      </c>
      <c r="R11" s="20">
        <v>0.1624102251172812</v>
      </c>
      <c r="S11" s="20">
        <v>0.2041175216134353</v>
      </c>
      <c r="T11" s="20">
        <v>0.16605173976004581</v>
      </c>
      <c r="U11" s="20">
        <v>0.23908778351510199</v>
      </c>
      <c r="V11" s="20">
        <v>0.15664831392703171</v>
      </c>
      <c r="W11" s="20">
        <v>0.2006861374215449</v>
      </c>
      <c r="X11" s="20">
        <v>0.19665370158086579</v>
      </c>
      <c r="Y11" s="20">
        <v>0.1836716751306231</v>
      </c>
      <c r="AA11" s="20">
        <v>0.17747789978737991</v>
      </c>
      <c r="AB11" s="20">
        <v>0.20640931787345751</v>
      </c>
      <c r="AC11" s="20">
        <v>0.1673662234025014</v>
      </c>
      <c r="AD11" s="20">
        <v>0.20328821599261901</v>
      </c>
      <c r="AF11" s="20">
        <v>0.19818051806514461</v>
      </c>
      <c r="AG11" s="20">
        <v>0.1619157858065127</v>
      </c>
      <c r="AI11" s="20">
        <v>0.15407334783125981</v>
      </c>
      <c r="AJ11" s="20">
        <v>0.18165214584073411</v>
      </c>
      <c r="AK11" s="20">
        <v>0.24504083364741419</v>
      </c>
      <c r="AL11" s="20">
        <v>0.18375381675706901</v>
      </c>
      <c r="AM11" s="20">
        <v>0.1647362479725695</v>
      </c>
      <c r="AN11" s="20">
        <v>0.17479340741619009</v>
      </c>
      <c r="AO11" s="20">
        <v>0.15194511316398221</v>
      </c>
      <c r="AP11" s="20">
        <v>0.22994363019729669</v>
      </c>
      <c r="AQ11" s="20">
        <v>0.27440882362827368</v>
      </c>
      <c r="AS11" s="20">
        <v>0.1868774467114801</v>
      </c>
      <c r="AT11" s="20">
        <v>0.20986255073539931</v>
      </c>
    </row>
    <row r="12" spans="2:48" ht="74" customHeight="1" x14ac:dyDescent="0.35">
      <c r="B12" s="22" t="s">
        <v>352</v>
      </c>
      <c r="C12" s="20">
        <v>5.9732728402391307E-2</v>
      </c>
      <c r="D12" s="20">
        <v>6.3749375733692035E-2</v>
      </c>
      <c r="E12" s="20">
        <v>7.2419370045389606E-2</v>
      </c>
      <c r="F12" s="20">
        <v>6.0871179882221557E-2</v>
      </c>
      <c r="G12" s="20">
        <v>5.9688315415979028E-2</v>
      </c>
      <c r="H12" s="20">
        <v>0</v>
      </c>
      <c r="I12" s="20">
        <v>0</v>
      </c>
      <c r="K12" s="20">
        <v>6.9789935320836785E-2</v>
      </c>
      <c r="L12" s="20">
        <v>5.0107182000134913E-2</v>
      </c>
      <c r="N12" s="20">
        <v>8.3175414033321196E-2</v>
      </c>
      <c r="O12" s="20">
        <v>4.33546896526548E-2</v>
      </c>
      <c r="P12" s="20">
        <v>0.14807106468851611</v>
      </c>
      <c r="Q12" s="20">
        <v>6.1738706418976629E-2</v>
      </c>
      <c r="R12" s="20">
        <v>4.4393173280469343E-2</v>
      </c>
      <c r="S12" s="20">
        <v>8.8164638163580181E-2</v>
      </c>
      <c r="T12" s="20">
        <v>3.8219738102087467E-2</v>
      </c>
      <c r="U12" s="20">
        <v>8.0048594297781356E-2</v>
      </c>
      <c r="V12" s="20">
        <v>4.4999508398196428E-2</v>
      </c>
      <c r="W12" s="20">
        <v>6.1163748551603697E-2</v>
      </c>
      <c r="X12" s="20">
        <v>0</v>
      </c>
      <c r="Y12" s="20">
        <v>4.0458063008350392E-2</v>
      </c>
      <c r="AA12" s="20">
        <v>6.620724081808653E-2</v>
      </c>
      <c r="AB12" s="20">
        <v>6.2550211931170441E-2</v>
      </c>
      <c r="AC12" s="20">
        <v>4.9400743292480759E-2</v>
      </c>
      <c r="AD12" s="20">
        <v>5.5855723423488123E-2</v>
      </c>
      <c r="AF12" s="20">
        <v>6.1511430456876591E-2</v>
      </c>
      <c r="AG12" s="20">
        <v>5.6585004948389833E-2</v>
      </c>
      <c r="AI12" s="20">
        <v>0.1156865058603667</v>
      </c>
      <c r="AJ12" s="20">
        <v>4.8967131918261027E-2</v>
      </c>
      <c r="AK12" s="20">
        <v>0.1209636813394661</v>
      </c>
      <c r="AL12" s="20">
        <v>2.7949104184081919E-2</v>
      </c>
      <c r="AM12" s="20">
        <v>5.1660547075168303E-2</v>
      </c>
      <c r="AN12" s="20">
        <v>0</v>
      </c>
      <c r="AO12" s="20">
        <v>0</v>
      </c>
      <c r="AP12" s="20">
        <v>1.722508204529722E-2</v>
      </c>
      <c r="AQ12" s="20">
        <v>0.1365079301891991</v>
      </c>
      <c r="AS12" s="20">
        <v>5.8272014487232342E-2</v>
      </c>
      <c r="AT12" s="20">
        <v>9.5277595441825666E-2</v>
      </c>
    </row>
    <row r="13" spans="2:48" ht="60" customHeight="1" x14ac:dyDescent="0.35">
      <c r="B13" s="22" t="s">
        <v>353</v>
      </c>
      <c r="C13" s="20">
        <v>2.5967075464486671E-2</v>
      </c>
      <c r="D13" s="20">
        <v>0</v>
      </c>
      <c r="E13" s="20">
        <v>3.8167365392203133E-2</v>
      </c>
      <c r="F13" s="20">
        <v>2.027213357113342E-2</v>
      </c>
      <c r="G13" s="20">
        <v>2.3369458532859801E-2</v>
      </c>
      <c r="H13" s="20">
        <v>5.1024438034932951E-2</v>
      </c>
      <c r="I13" s="20">
        <v>0</v>
      </c>
      <c r="K13" s="20">
        <v>3.9338593572478771E-2</v>
      </c>
      <c r="L13" s="20">
        <v>1.316946982101207E-2</v>
      </c>
      <c r="N13" s="20">
        <v>3.0539080369929961E-2</v>
      </c>
      <c r="O13" s="20">
        <v>8.8286715946884572E-2</v>
      </c>
      <c r="P13" s="20">
        <v>0</v>
      </c>
      <c r="Q13" s="20">
        <v>5.8683081241250559E-2</v>
      </c>
      <c r="R13" s="20">
        <v>1.250336914007916E-2</v>
      </c>
      <c r="S13" s="20">
        <v>1.6112733525122141E-2</v>
      </c>
      <c r="T13" s="20">
        <v>3.7616153757793661E-2</v>
      </c>
      <c r="U13" s="20">
        <v>1.3814512759507101E-2</v>
      </c>
      <c r="V13" s="20">
        <v>1.8833931788718231E-2</v>
      </c>
      <c r="W13" s="20">
        <v>4.0248512684335602E-2</v>
      </c>
      <c r="X13" s="20">
        <v>0</v>
      </c>
      <c r="Y13" s="20">
        <v>4.1273761643287603E-2</v>
      </c>
      <c r="AA13" s="20">
        <v>2.6911841346397281E-2</v>
      </c>
      <c r="AB13" s="20">
        <v>2.7822652915226211E-2</v>
      </c>
      <c r="AC13" s="20">
        <v>1.8710395036605671E-2</v>
      </c>
      <c r="AD13" s="20">
        <v>3.052177568079651E-2</v>
      </c>
      <c r="AF13" s="20">
        <v>2.2372056146417709E-2</v>
      </c>
      <c r="AG13" s="20">
        <v>3.0158774487132761E-2</v>
      </c>
      <c r="AI13" s="20">
        <v>2.0181773793381829E-2</v>
      </c>
      <c r="AJ13" s="20">
        <v>2.6194952267675729E-2</v>
      </c>
      <c r="AK13" s="20">
        <v>1.8535997874319241E-2</v>
      </c>
      <c r="AL13" s="20">
        <v>2.6537721156020742E-2</v>
      </c>
      <c r="AM13" s="20">
        <v>2.3522356534536541E-2</v>
      </c>
      <c r="AN13" s="20">
        <v>7.8026250432103539E-2</v>
      </c>
      <c r="AO13" s="20">
        <v>2.2634055660599069E-2</v>
      </c>
      <c r="AP13" s="20">
        <v>1.5433603615012439E-2</v>
      </c>
      <c r="AQ13" s="20">
        <v>4.0230967068663567E-2</v>
      </c>
      <c r="AS13" s="20">
        <v>2.5620944758157179E-2</v>
      </c>
      <c r="AT13" s="20">
        <v>3.4389785624955212E-2</v>
      </c>
    </row>
    <row r="14" spans="2:48" ht="46" customHeight="1" x14ac:dyDescent="0.35">
      <c r="B14" s="22" t="s">
        <v>354</v>
      </c>
      <c r="C14" s="20">
        <v>3.1531972858363767E-2</v>
      </c>
      <c r="D14" s="20">
        <v>4.3594692819427822E-2</v>
      </c>
      <c r="E14" s="20">
        <v>1.272377978079605E-2</v>
      </c>
      <c r="F14" s="20">
        <v>2.8219150463032999E-2</v>
      </c>
      <c r="G14" s="20">
        <v>3.4929840817324767E-2</v>
      </c>
      <c r="H14" s="20">
        <v>0.1093521732265232</v>
      </c>
      <c r="I14" s="20">
        <v>7.1490713667370767E-2</v>
      </c>
      <c r="K14" s="20">
        <v>4.0663015016627467E-2</v>
      </c>
      <c r="L14" s="20">
        <v>2.2792839746353391E-2</v>
      </c>
      <c r="N14" s="20">
        <v>5.2771720867506873E-2</v>
      </c>
      <c r="O14" s="20">
        <v>0</v>
      </c>
      <c r="P14" s="20">
        <v>5.0474349218759797E-2</v>
      </c>
      <c r="Q14" s="20">
        <v>3.5254655339485567E-2</v>
      </c>
      <c r="R14" s="20">
        <v>2.3661723744991821E-2</v>
      </c>
      <c r="S14" s="20">
        <v>8.848433050266051E-2</v>
      </c>
      <c r="T14" s="20">
        <v>1.8612128750642332E-2</v>
      </c>
      <c r="U14" s="20">
        <v>2.3675926129239841E-2</v>
      </c>
      <c r="V14" s="20">
        <v>9.6422686377654592E-3</v>
      </c>
      <c r="W14" s="20">
        <v>5.1090509365638838E-2</v>
      </c>
      <c r="X14" s="20">
        <v>0</v>
      </c>
      <c r="Y14" s="20">
        <v>1.434349844214677E-2</v>
      </c>
      <c r="AA14" s="20">
        <v>2.7484352491807178E-2</v>
      </c>
      <c r="AB14" s="20">
        <v>5.3955001322477693E-2</v>
      </c>
      <c r="AC14" s="20">
        <v>1.3028488849326199E-2</v>
      </c>
      <c r="AD14" s="20">
        <v>3.1243663846347521E-2</v>
      </c>
      <c r="AF14" s="20">
        <v>3.4170110028591313E-2</v>
      </c>
      <c r="AG14" s="20">
        <v>2.5834561240661032E-2</v>
      </c>
      <c r="AI14" s="20">
        <v>1.9632624084502771E-2</v>
      </c>
      <c r="AJ14" s="20">
        <v>2.1343593936132749E-2</v>
      </c>
      <c r="AK14" s="20">
        <v>4.2128236258854472E-2</v>
      </c>
      <c r="AL14" s="20">
        <v>6.9884059685590291E-2</v>
      </c>
      <c r="AM14" s="20">
        <v>1.550806080474822E-2</v>
      </c>
      <c r="AN14" s="20">
        <v>9.2725537542136055E-2</v>
      </c>
      <c r="AO14" s="20">
        <v>4.5920625618667138E-2</v>
      </c>
      <c r="AP14" s="20">
        <v>4.5579895575593207E-2</v>
      </c>
      <c r="AQ14" s="20">
        <v>1.8680328042531828E-2</v>
      </c>
      <c r="AS14" s="20">
        <v>2.9059739524387548E-2</v>
      </c>
      <c r="AT14" s="20">
        <v>9.169105276764189E-2</v>
      </c>
    </row>
    <row r="15" spans="2:48" ht="19" customHeight="1" x14ac:dyDescent="0.35">
      <c r="B15" s="22" t="s">
        <v>197</v>
      </c>
      <c r="C15" s="20">
        <v>3.9287581902033283E-2</v>
      </c>
      <c r="D15" s="20">
        <v>6.5384688674423971E-2</v>
      </c>
      <c r="E15" s="20">
        <v>1.814282625026762E-2</v>
      </c>
      <c r="F15" s="20">
        <v>5.3019319554291733E-2</v>
      </c>
      <c r="G15" s="20">
        <v>3.7335538613367747E-2</v>
      </c>
      <c r="H15" s="20">
        <v>5.560366399541386E-2</v>
      </c>
      <c r="I15" s="20">
        <v>0</v>
      </c>
      <c r="K15" s="20">
        <v>2.215221252105052E-2</v>
      </c>
      <c r="L15" s="20">
        <v>5.5687492377569849E-2</v>
      </c>
      <c r="N15" s="20">
        <v>8.3637363138706386E-2</v>
      </c>
      <c r="O15" s="20">
        <v>0</v>
      </c>
      <c r="P15" s="20">
        <v>2.6281500394174439E-2</v>
      </c>
      <c r="Q15" s="20">
        <v>3.4235053620318673E-2</v>
      </c>
      <c r="R15" s="20">
        <v>1.3027433903952579E-2</v>
      </c>
      <c r="S15" s="20">
        <v>6.2589354275797843E-2</v>
      </c>
      <c r="T15" s="20">
        <v>1.9748051181960539E-2</v>
      </c>
      <c r="U15" s="20">
        <v>5.3992038633081052E-2</v>
      </c>
      <c r="V15" s="20">
        <v>5.5316880195237207E-2</v>
      </c>
      <c r="W15" s="20">
        <v>4.9325673928276477E-2</v>
      </c>
      <c r="X15" s="20">
        <v>2.3431531976137471E-2</v>
      </c>
      <c r="Y15" s="20">
        <v>0</v>
      </c>
      <c r="AA15" s="20">
        <v>2.9104568044951519E-2</v>
      </c>
      <c r="AB15" s="20">
        <v>3.6924732621366183E-2</v>
      </c>
      <c r="AC15" s="20">
        <v>4.4189399983192268E-2</v>
      </c>
      <c r="AD15" s="20">
        <v>5.7888078513057308E-2</v>
      </c>
      <c r="AF15" s="20">
        <v>4.0560186632058647E-2</v>
      </c>
      <c r="AG15" s="20">
        <v>3.697329945803085E-2</v>
      </c>
      <c r="AI15" s="20">
        <v>2.043352799182175E-2</v>
      </c>
      <c r="AJ15" s="20">
        <v>2.327983284521612E-2</v>
      </c>
      <c r="AK15" s="20">
        <v>0</v>
      </c>
      <c r="AL15" s="20">
        <v>2.9293139318576671E-2</v>
      </c>
      <c r="AM15" s="20">
        <v>2.2973268621376199E-2</v>
      </c>
      <c r="AN15" s="20">
        <v>4.2252404760318232E-2</v>
      </c>
      <c r="AO15" s="20">
        <v>9.4482283956695529E-2</v>
      </c>
      <c r="AP15" s="20">
        <v>0.18466371501359929</v>
      </c>
      <c r="AQ15" s="20">
        <v>0</v>
      </c>
      <c r="AS15" s="20">
        <v>3.1018302489902411E-2</v>
      </c>
      <c r="AT15" s="20">
        <v>0.24051140414797839</v>
      </c>
    </row>
    <row r="17" spans="2:2" x14ac:dyDescent="0.35">
      <c r="B17" s="24" t="s">
        <v>20</v>
      </c>
    </row>
    <row r="18" spans="2:2" x14ac:dyDescent="0.35">
      <c r="B18" t="s">
        <v>409</v>
      </c>
    </row>
    <row r="19" spans="2:2" x14ac:dyDescent="0.35">
      <c r="B19" t="s">
        <v>9</v>
      </c>
    </row>
    <row r="20" spans="2:2" x14ac:dyDescent="0.35">
      <c r="B20"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V22"/>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368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32" customHeight="1" x14ac:dyDescent="0.35">
      <c r="B9" s="22" t="s">
        <v>369</v>
      </c>
      <c r="C9" s="20">
        <v>0.30399837206169728</v>
      </c>
      <c r="D9" s="20">
        <v>0.24807051973964919</v>
      </c>
      <c r="E9" s="20">
        <v>0.26265387501245557</v>
      </c>
      <c r="F9" s="20">
        <v>0.26190665452847611</v>
      </c>
      <c r="G9" s="20">
        <v>0.32266642261436529</v>
      </c>
      <c r="H9" s="20">
        <v>0.36269793136329431</v>
      </c>
      <c r="I9" s="20">
        <v>0.35470482346800541</v>
      </c>
      <c r="K9" s="20">
        <v>0.30174103314727407</v>
      </c>
      <c r="L9" s="20">
        <v>0.30639883038227239</v>
      </c>
      <c r="N9" s="20">
        <v>0.29483863993794079</v>
      </c>
      <c r="O9" s="20">
        <v>0.37621734087315978</v>
      </c>
      <c r="P9" s="20">
        <v>0.37935345200552739</v>
      </c>
      <c r="Q9" s="20">
        <v>0.31500938146573221</v>
      </c>
      <c r="R9" s="20">
        <v>0.28592070188809432</v>
      </c>
      <c r="S9" s="20">
        <v>0.2478031970722652</v>
      </c>
      <c r="T9" s="20">
        <v>0.277607587522057</v>
      </c>
      <c r="U9" s="20">
        <v>0.33442711793216651</v>
      </c>
      <c r="V9" s="20">
        <v>0.22702105509689149</v>
      </c>
      <c r="W9" s="20">
        <v>0.38688067685490729</v>
      </c>
      <c r="X9" s="20">
        <v>0.29246345014416841</v>
      </c>
      <c r="Y9" s="20">
        <v>0.31451826969843533</v>
      </c>
      <c r="AA9" s="20">
        <v>0.34631591523787408</v>
      </c>
      <c r="AB9" s="20">
        <v>0.32165077593367991</v>
      </c>
      <c r="AC9" s="20">
        <v>0.2706197984374803</v>
      </c>
      <c r="AD9" s="20">
        <v>0.26886450549566743</v>
      </c>
      <c r="AF9" s="20">
        <v>0.32050786465682629</v>
      </c>
      <c r="AG9" s="20">
        <v>0.23948657566519779</v>
      </c>
      <c r="AI9" s="20">
        <v>0.3437377849777758</v>
      </c>
      <c r="AJ9" s="20">
        <v>0.28301612048141223</v>
      </c>
      <c r="AK9" s="20">
        <v>0.32343966174897831</v>
      </c>
      <c r="AL9" s="20">
        <v>0.32432754713474482</v>
      </c>
      <c r="AM9" s="20">
        <v>0.30017007789376943</v>
      </c>
      <c r="AN9" s="20">
        <v>0.29143467663503342</v>
      </c>
      <c r="AO9" s="20">
        <v>0.30320028614467331</v>
      </c>
      <c r="AP9" s="20">
        <v>0.29537035369997089</v>
      </c>
      <c r="AQ9" s="20">
        <v>0.2760896272810105</v>
      </c>
      <c r="AS9" s="20">
        <v>0.31096266024246821</v>
      </c>
      <c r="AT9" s="20">
        <v>0.17125593277638371</v>
      </c>
    </row>
    <row r="10" spans="2:48" ht="32" customHeight="1" x14ac:dyDescent="0.35">
      <c r="B10" s="22" t="s">
        <v>370</v>
      </c>
      <c r="C10" s="20">
        <v>0.31797004341631768</v>
      </c>
      <c r="D10" s="20">
        <v>0.28166664209758668</v>
      </c>
      <c r="E10" s="20">
        <v>0.27209577178630562</v>
      </c>
      <c r="F10" s="20">
        <v>0.28017753137819679</v>
      </c>
      <c r="G10" s="20">
        <v>0.3224783956331182</v>
      </c>
      <c r="H10" s="20">
        <v>0.36816467173382661</v>
      </c>
      <c r="I10" s="20">
        <v>0.37288806736760488</v>
      </c>
      <c r="K10" s="20">
        <v>0.30420008657192332</v>
      </c>
      <c r="L10" s="20">
        <v>0.32962631586992769</v>
      </c>
      <c r="N10" s="20">
        <v>0.32447085376924423</v>
      </c>
      <c r="O10" s="20">
        <v>0.38050964947897509</v>
      </c>
      <c r="P10" s="20">
        <v>0.32039409125402057</v>
      </c>
      <c r="Q10" s="20">
        <v>0.34422132650599407</v>
      </c>
      <c r="R10" s="20">
        <v>0.30428966999148421</v>
      </c>
      <c r="S10" s="20">
        <v>0.3057396636672941</v>
      </c>
      <c r="T10" s="20">
        <v>0.36115692615148032</v>
      </c>
      <c r="U10" s="20">
        <v>0.30031182729148909</v>
      </c>
      <c r="V10" s="20">
        <v>0.2435708675657591</v>
      </c>
      <c r="W10" s="20">
        <v>0.35261287184836032</v>
      </c>
      <c r="X10" s="20">
        <v>0.33917624766656912</v>
      </c>
      <c r="Y10" s="20">
        <v>0.33580236279617848</v>
      </c>
      <c r="AA10" s="20">
        <v>0.34450157145497251</v>
      </c>
      <c r="AB10" s="20">
        <v>0.31914929311858742</v>
      </c>
      <c r="AC10" s="20">
        <v>0.32412563945324319</v>
      </c>
      <c r="AD10" s="20">
        <v>0.28399075311618299</v>
      </c>
      <c r="AF10" s="20">
        <v>0.32585492564302487</v>
      </c>
      <c r="AG10" s="20">
        <v>0.2865221379055361</v>
      </c>
      <c r="AI10" s="20">
        <v>0.34392603022123752</v>
      </c>
      <c r="AJ10" s="20">
        <v>0.30861455774614188</v>
      </c>
      <c r="AK10" s="20">
        <v>0.35387810860292912</v>
      </c>
      <c r="AL10" s="20">
        <v>0.38997519577660061</v>
      </c>
      <c r="AM10" s="20">
        <v>0.31453456101976968</v>
      </c>
      <c r="AN10" s="20">
        <v>0.26385352922622618</v>
      </c>
      <c r="AO10" s="20">
        <v>0.26489445309699422</v>
      </c>
      <c r="AP10" s="20">
        <v>0.27396511522250638</v>
      </c>
      <c r="AQ10" s="20">
        <v>0.31267609297181148</v>
      </c>
      <c r="AS10" s="20">
        <v>0.32193771401014232</v>
      </c>
      <c r="AT10" s="20">
        <v>0.24234447203932061</v>
      </c>
    </row>
    <row r="11" spans="2:48" ht="46" customHeight="1" x14ac:dyDescent="0.35">
      <c r="B11" s="22" t="s">
        <v>371</v>
      </c>
      <c r="C11" s="20">
        <v>0.39963297905392131</v>
      </c>
      <c r="D11" s="20">
        <v>0.35791759743189799</v>
      </c>
      <c r="E11" s="20">
        <v>0.35832176182528391</v>
      </c>
      <c r="F11" s="20">
        <v>0.35312809503402248</v>
      </c>
      <c r="G11" s="20">
        <v>0.40550344983595771</v>
      </c>
      <c r="H11" s="20">
        <v>0.42546904988588352</v>
      </c>
      <c r="I11" s="20">
        <v>0.47682300337106032</v>
      </c>
      <c r="K11" s="20">
        <v>0.3854806011047911</v>
      </c>
      <c r="L11" s="20">
        <v>0.41506390879171873</v>
      </c>
      <c r="N11" s="20">
        <v>0.39462160789910322</v>
      </c>
      <c r="O11" s="20">
        <v>0.40022789700226091</v>
      </c>
      <c r="P11" s="20">
        <v>0.41033970158037669</v>
      </c>
      <c r="Q11" s="20">
        <v>0.3613758729541548</v>
      </c>
      <c r="R11" s="20">
        <v>0.45125329483151849</v>
      </c>
      <c r="S11" s="20">
        <v>0.3682521177529926</v>
      </c>
      <c r="T11" s="20">
        <v>0.34476806706219387</v>
      </c>
      <c r="U11" s="20">
        <v>0.39540610437523221</v>
      </c>
      <c r="V11" s="20">
        <v>0.33745610377630481</v>
      </c>
      <c r="W11" s="20">
        <v>0.47192481726858138</v>
      </c>
      <c r="X11" s="20">
        <v>0.38844052162397619</v>
      </c>
      <c r="Y11" s="20">
        <v>0.42913202502025599</v>
      </c>
      <c r="AA11" s="20">
        <v>0.4498848158519243</v>
      </c>
      <c r="AB11" s="20">
        <v>0.43644387940371732</v>
      </c>
      <c r="AC11" s="20">
        <v>0.33426291015720783</v>
      </c>
      <c r="AD11" s="20">
        <v>0.3637758164063653</v>
      </c>
      <c r="AF11" s="20">
        <v>0.41458721585605501</v>
      </c>
      <c r="AG11" s="20">
        <v>0.34047980917704929</v>
      </c>
      <c r="AI11" s="20">
        <v>0.43441453315531398</v>
      </c>
      <c r="AJ11" s="20">
        <v>0.45010557609427171</v>
      </c>
      <c r="AK11" s="20">
        <v>0.43636132944433109</v>
      </c>
      <c r="AL11" s="20">
        <v>0.41556360595515918</v>
      </c>
      <c r="AM11" s="20">
        <v>0.35037265091959091</v>
      </c>
      <c r="AN11" s="20">
        <v>0.42084381233316542</v>
      </c>
      <c r="AO11" s="20">
        <v>0.31332278869452479</v>
      </c>
      <c r="AP11" s="20">
        <v>0.35646213280546479</v>
      </c>
      <c r="AQ11" s="20">
        <v>0.39810611384034811</v>
      </c>
      <c r="AS11" s="20">
        <v>0.40786964247044383</v>
      </c>
      <c r="AT11" s="20">
        <v>0.24263850020679931</v>
      </c>
    </row>
    <row r="12" spans="2:48" ht="46" customHeight="1" x14ac:dyDescent="0.35">
      <c r="B12" s="22" t="s">
        <v>372</v>
      </c>
      <c r="C12" s="20">
        <v>0.33966847748533963</v>
      </c>
      <c r="D12" s="20">
        <v>0.31598778658665211</v>
      </c>
      <c r="E12" s="20">
        <v>0.33295410078933541</v>
      </c>
      <c r="F12" s="20">
        <v>0.30072319178841089</v>
      </c>
      <c r="G12" s="20">
        <v>0.31797382893539777</v>
      </c>
      <c r="H12" s="20">
        <v>0.41154009986819579</v>
      </c>
      <c r="I12" s="20">
        <v>0.36189294278217049</v>
      </c>
      <c r="K12" s="20">
        <v>0.33396132142893709</v>
      </c>
      <c r="L12" s="20">
        <v>0.34550075151237603</v>
      </c>
      <c r="N12" s="20">
        <v>0.30103539525140538</v>
      </c>
      <c r="O12" s="20">
        <v>0.34313483055322702</v>
      </c>
      <c r="P12" s="20">
        <v>0.29499312499797858</v>
      </c>
      <c r="Q12" s="20">
        <v>0.24886710036296539</v>
      </c>
      <c r="R12" s="20">
        <v>0.41930879187504799</v>
      </c>
      <c r="S12" s="20">
        <v>0.35307013879367222</v>
      </c>
      <c r="T12" s="20">
        <v>0.29529525130610679</v>
      </c>
      <c r="U12" s="20">
        <v>0.31440751491149849</v>
      </c>
      <c r="V12" s="20">
        <v>0.30483071944830442</v>
      </c>
      <c r="W12" s="20">
        <v>0.37341988087006889</v>
      </c>
      <c r="X12" s="20">
        <v>0.38436535962187418</v>
      </c>
      <c r="Y12" s="20">
        <v>0.35839250890460228</v>
      </c>
      <c r="AA12" s="20">
        <v>0.37699984734837599</v>
      </c>
      <c r="AB12" s="20">
        <v>0.35714693502160538</v>
      </c>
      <c r="AC12" s="20">
        <v>0.28858201338712441</v>
      </c>
      <c r="AD12" s="20">
        <v>0.32501409227184469</v>
      </c>
      <c r="AF12" s="20">
        <v>0.34063927445249242</v>
      </c>
      <c r="AG12" s="20">
        <v>0.33622058548818562</v>
      </c>
      <c r="AI12" s="20">
        <v>0.39197748362108259</v>
      </c>
      <c r="AJ12" s="20">
        <v>0.38295743066116023</v>
      </c>
      <c r="AK12" s="20">
        <v>0.33955440000830678</v>
      </c>
      <c r="AL12" s="20">
        <v>0.36233810560497259</v>
      </c>
      <c r="AM12" s="20">
        <v>0.30738759069451232</v>
      </c>
      <c r="AN12" s="20">
        <v>0.2801997865965431</v>
      </c>
      <c r="AO12" s="20">
        <v>0.28782955054665038</v>
      </c>
      <c r="AP12" s="20">
        <v>0.25760710346098559</v>
      </c>
      <c r="AQ12" s="20">
        <v>0.3412659659294624</v>
      </c>
      <c r="AS12" s="20">
        <v>0.34616841295088052</v>
      </c>
      <c r="AT12" s="20">
        <v>0.21577680808611391</v>
      </c>
    </row>
    <row r="13" spans="2:48" ht="32" customHeight="1" x14ac:dyDescent="0.35">
      <c r="B13" s="22" t="s">
        <v>373</v>
      </c>
      <c r="C13" s="20">
        <v>0.47188722265033273</v>
      </c>
      <c r="D13" s="20">
        <v>0.39309451552727781</v>
      </c>
      <c r="E13" s="20">
        <v>0.40745793123574059</v>
      </c>
      <c r="F13" s="20">
        <v>0.40917323322891702</v>
      </c>
      <c r="G13" s="20">
        <v>0.4707031522361016</v>
      </c>
      <c r="H13" s="20">
        <v>0.54454945348992123</v>
      </c>
      <c r="I13" s="20">
        <v>0.58005957178426959</v>
      </c>
      <c r="K13" s="20">
        <v>0.45744009915988287</v>
      </c>
      <c r="L13" s="20">
        <v>0.48598777996044901</v>
      </c>
      <c r="N13" s="20">
        <v>0.51851838525416749</v>
      </c>
      <c r="O13" s="20">
        <v>0.48272839034159098</v>
      </c>
      <c r="P13" s="20">
        <v>0.5521329719516036</v>
      </c>
      <c r="Q13" s="20">
        <v>0.41667931574533529</v>
      </c>
      <c r="R13" s="20">
        <v>0.47726736820215082</v>
      </c>
      <c r="S13" s="20">
        <v>0.42358950569982878</v>
      </c>
      <c r="T13" s="20">
        <v>0.43924098664789918</v>
      </c>
      <c r="U13" s="20">
        <v>0.4111373580640611</v>
      </c>
      <c r="V13" s="20">
        <v>0.4026431648652708</v>
      </c>
      <c r="W13" s="20">
        <v>0.54056828943805479</v>
      </c>
      <c r="X13" s="20">
        <v>0.50026642357396378</v>
      </c>
      <c r="Y13" s="20">
        <v>0.50705497299665225</v>
      </c>
      <c r="AA13" s="20">
        <v>0.50269436769819364</v>
      </c>
      <c r="AB13" s="20">
        <v>0.52080508877534848</v>
      </c>
      <c r="AC13" s="20">
        <v>0.47052963809273318</v>
      </c>
      <c r="AD13" s="20">
        <v>0.38859387792381328</v>
      </c>
      <c r="AF13" s="20">
        <v>0.48526833714252737</v>
      </c>
      <c r="AG13" s="20">
        <v>0.41794321678023361</v>
      </c>
      <c r="AI13" s="20">
        <v>0.4837248302089035</v>
      </c>
      <c r="AJ13" s="20">
        <v>0.45828768618819937</v>
      </c>
      <c r="AK13" s="20">
        <v>0.54016585946213802</v>
      </c>
      <c r="AL13" s="20">
        <v>0.4865278906105987</v>
      </c>
      <c r="AM13" s="20">
        <v>0.46282405675810212</v>
      </c>
      <c r="AN13" s="20">
        <v>0.43008738706359723</v>
      </c>
      <c r="AO13" s="20">
        <v>0.47645471384157922</v>
      </c>
      <c r="AP13" s="20">
        <v>0.49765334231083208</v>
      </c>
      <c r="AQ13" s="20">
        <v>0.41516975189660549</v>
      </c>
      <c r="AS13" s="20">
        <v>0.48120978629364131</v>
      </c>
      <c r="AT13" s="20">
        <v>0.29419500109318758</v>
      </c>
    </row>
    <row r="14" spans="2:48" ht="32" customHeight="1" x14ac:dyDescent="0.35">
      <c r="B14" s="22" t="s">
        <v>374</v>
      </c>
      <c r="C14" s="20">
        <v>0.34674655466286208</v>
      </c>
      <c r="D14" s="20">
        <v>0.26588467352411782</v>
      </c>
      <c r="E14" s="20">
        <v>0.2517446480576967</v>
      </c>
      <c r="F14" s="20">
        <v>0.32333628005568538</v>
      </c>
      <c r="G14" s="20">
        <v>0.34112065467280611</v>
      </c>
      <c r="H14" s="20">
        <v>0.40318091474116002</v>
      </c>
      <c r="I14" s="20">
        <v>0.46360396447205637</v>
      </c>
      <c r="K14" s="20">
        <v>0.34771590706110589</v>
      </c>
      <c r="L14" s="20">
        <v>0.344061036734162</v>
      </c>
      <c r="N14" s="20">
        <v>0.38869839065448158</v>
      </c>
      <c r="O14" s="20">
        <v>0.28981754601779741</v>
      </c>
      <c r="P14" s="20">
        <v>0.4312742587008519</v>
      </c>
      <c r="Q14" s="20">
        <v>0.35263695206739343</v>
      </c>
      <c r="R14" s="20">
        <v>0.36268685931116418</v>
      </c>
      <c r="S14" s="20">
        <v>0.3248663185244185</v>
      </c>
      <c r="T14" s="20">
        <v>0.35719730256474358</v>
      </c>
      <c r="U14" s="20">
        <v>0.34437037233215162</v>
      </c>
      <c r="V14" s="20">
        <v>0.25354906800997862</v>
      </c>
      <c r="W14" s="20">
        <v>0.37869008311182573</v>
      </c>
      <c r="X14" s="20">
        <v>0.36762591983557952</v>
      </c>
      <c r="Y14" s="20">
        <v>0.34803264222161012</v>
      </c>
      <c r="AA14" s="20">
        <v>0.35957407911801198</v>
      </c>
      <c r="AB14" s="20">
        <v>0.38049301710908862</v>
      </c>
      <c r="AC14" s="20">
        <v>0.34003969296319081</v>
      </c>
      <c r="AD14" s="20">
        <v>0.30592266810619478</v>
      </c>
      <c r="AF14" s="20">
        <v>0.35790012432118928</v>
      </c>
      <c r="AG14" s="20">
        <v>0.30814217797649318</v>
      </c>
      <c r="AI14" s="20">
        <v>0.37371697548923299</v>
      </c>
      <c r="AJ14" s="20">
        <v>0.35108683071848562</v>
      </c>
      <c r="AK14" s="20">
        <v>0.39574791328938852</v>
      </c>
      <c r="AL14" s="20">
        <v>0.31601214207391731</v>
      </c>
      <c r="AM14" s="20">
        <v>0.3532869548814086</v>
      </c>
      <c r="AN14" s="20">
        <v>0.34186889514351082</v>
      </c>
      <c r="AO14" s="20">
        <v>0.35222870433219639</v>
      </c>
      <c r="AP14" s="20">
        <v>0.32134867989801608</v>
      </c>
      <c r="AQ14" s="20">
        <v>0.27527837817176742</v>
      </c>
      <c r="AS14" s="20">
        <v>0.35122287159419019</v>
      </c>
      <c r="AT14" s="20">
        <v>0.26142595720119022</v>
      </c>
    </row>
    <row r="15" spans="2:48" ht="46" customHeight="1" x14ac:dyDescent="0.35">
      <c r="B15" s="22" t="s">
        <v>375</v>
      </c>
      <c r="C15" s="20">
        <v>0.41855987842281239</v>
      </c>
      <c r="D15" s="20">
        <v>0.32059402620326471</v>
      </c>
      <c r="E15" s="20">
        <v>0.38426716747553841</v>
      </c>
      <c r="F15" s="20">
        <v>0.39988139837310022</v>
      </c>
      <c r="G15" s="20">
        <v>0.39626335984713967</v>
      </c>
      <c r="H15" s="20">
        <v>0.50492941190922125</v>
      </c>
      <c r="I15" s="20">
        <v>0.48705315329077359</v>
      </c>
      <c r="K15" s="20">
        <v>0.41393146294713512</v>
      </c>
      <c r="L15" s="20">
        <v>0.42274336994644479</v>
      </c>
      <c r="N15" s="20">
        <v>0.44239890194545017</v>
      </c>
      <c r="O15" s="20">
        <v>0.37487928344046961</v>
      </c>
      <c r="P15" s="20">
        <v>0.47085361364791761</v>
      </c>
      <c r="Q15" s="20">
        <v>0.47841960601567463</v>
      </c>
      <c r="R15" s="20">
        <v>0.42145279908148009</v>
      </c>
      <c r="S15" s="20">
        <v>0.36693373995919648</v>
      </c>
      <c r="T15" s="20">
        <v>0.42003761397387612</v>
      </c>
      <c r="U15" s="20">
        <v>0.40593644508706622</v>
      </c>
      <c r="V15" s="20">
        <v>0.39711761812084778</v>
      </c>
      <c r="W15" s="20">
        <v>0.43451438606837811</v>
      </c>
      <c r="X15" s="20">
        <v>0.42141103073884789</v>
      </c>
      <c r="Y15" s="20">
        <v>0.41498255579475768</v>
      </c>
      <c r="AA15" s="20">
        <v>0.44569311797721312</v>
      </c>
      <c r="AB15" s="20">
        <v>0.47013464613917949</v>
      </c>
      <c r="AC15" s="20">
        <v>0.40391820061245698</v>
      </c>
      <c r="AD15" s="20">
        <v>0.34858230101308829</v>
      </c>
      <c r="AF15" s="20">
        <v>0.42597611122803569</v>
      </c>
      <c r="AG15" s="20">
        <v>0.38952440371080188</v>
      </c>
      <c r="AI15" s="20">
        <v>0.47074562630924188</v>
      </c>
      <c r="AJ15" s="20">
        <v>0.4577623190522947</v>
      </c>
      <c r="AK15" s="20">
        <v>0.47598463299412119</v>
      </c>
      <c r="AL15" s="20">
        <v>0.44512142116078851</v>
      </c>
      <c r="AM15" s="20">
        <v>0.36963821909855499</v>
      </c>
      <c r="AN15" s="20">
        <v>0.41048405335040822</v>
      </c>
      <c r="AO15" s="20">
        <v>0.36326620651378572</v>
      </c>
      <c r="AP15" s="20">
        <v>0.36146695222683389</v>
      </c>
      <c r="AQ15" s="20">
        <v>0.3769633083568627</v>
      </c>
      <c r="AS15" s="20">
        <v>0.42679621679850988</v>
      </c>
      <c r="AT15" s="20">
        <v>0.26157159499880711</v>
      </c>
    </row>
    <row r="16" spans="2:48" ht="46" customHeight="1" x14ac:dyDescent="0.35">
      <c r="B16" s="22" t="s">
        <v>376</v>
      </c>
      <c r="C16" s="20">
        <v>0.1172222468956652</v>
      </c>
      <c r="D16" s="20">
        <v>0.19266811142771001</v>
      </c>
      <c r="E16" s="20">
        <v>0.18987532904755561</v>
      </c>
      <c r="F16" s="20">
        <v>0.1637778558856843</v>
      </c>
      <c r="G16" s="20">
        <v>9.6464241051980898E-2</v>
      </c>
      <c r="H16" s="20">
        <v>4.8240113929886308E-2</v>
      </c>
      <c r="I16" s="20">
        <v>3.3014973683996793E-2</v>
      </c>
      <c r="K16" s="20">
        <v>0.1189897368800157</v>
      </c>
      <c r="L16" s="20">
        <v>0.1148583449717874</v>
      </c>
      <c r="N16" s="20">
        <v>0.12696507088623599</v>
      </c>
      <c r="O16" s="20">
        <v>0.12779972656831709</v>
      </c>
      <c r="P16" s="20">
        <v>0.10996752318598289</v>
      </c>
      <c r="Q16" s="20">
        <v>0.1422442209023155</v>
      </c>
      <c r="R16" s="20">
        <v>0.1209818073133091</v>
      </c>
      <c r="S16" s="20">
        <v>0.1181883773875092</v>
      </c>
      <c r="T16" s="20">
        <v>0.14477969748683031</v>
      </c>
      <c r="U16" s="20">
        <v>0.1146682007541492</v>
      </c>
      <c r="V16" s="20">
        <v>0.1558890052731709</v>
      </c>
      <c r="W16" s="20">
        <v>9.773849195885384E-2</v>
      </c>
      <c r="X16" s="20">
        <v>5.7309681635640368E-2</v>
      </c>
      <c r="Y16" s="20">
        <v>9.3841992579276418E-2</v>
      </c>
      <c r="AA16" s="20">
        <v>0.1288232008289236</v>
      </c>
      <c r="AB16" s="20">
        <v>8.1307576632892203E-2</v>
      </c>
      <c r="AC16" s="20">
        <v>0.15423919538324909</v>
      </c>
      <c r="AD16" s="20">
        <v>0.1103195284127145</v>
      </c>
      <c r="AF16" s="20">
        <v>0.10161948428398029</v>
      </c>
      <c r="AG16" s="20">
        <v>0.17805376147140339</v>
      </c>
      <c r="AI16" s="20">
        <v>0.1086729592934846</v>
      </c>
      <c r="AJ16" s="20">
        <v>0.14360699319725179</v>
      </c>
      <c r="AK16" s="20">
        <v>7.6209380615808592E-2</v>
      </c>
      <c r="AL16" s="20">
        <v>0.177110120477176</v>
      </c>
      <c r="AM16" s="20">
        <v>0.1071313168987701</v>
      </c>
      <c r="AN16" s="20">
        <v>0.12120937573015091</v>
      </c>
      <c r="AO16" s="20">
        <v>0.1192305279765289</v>
      </c>
      <c r="AP16" s="20">
        <v>6.0506167922299778E-2</v>
      </c>
      <c r="AQ16" s="20">
        <v>9.9083283005149167E-2</v>
      </c>
      <c r="AS16" s="20">
        <v>0.1168364668619729</v>
      </c>
      <c r="AT16" s="20">
        <v>0.1245753864227295</v>
      </c>
    </row>
    <row r="17" spans="2:46" ht="19" customHeight="1" x14ac:dyDescent="0.35">
      <c r="B17" s="22" t="s">
        <v>197</v>
      </c>
      <c r="C17" s="20">
        <v>5.4753705857720013E-2</v>
      </c>
      <c r="D17" s="20">
        <v>4.4842361833099517E-2</v>
      </c>
      <c r="E17" s="20">
        <v>3.7801211639583353E-2</v>
      </c>
      <c r="F17" s="20">
        <v>7.9650093172734027E-2</v>
      </c>
      <c r="G17" s="20">
        <v>5.8360760234863453E-2</v>
      </c>
      <c r="H17" s="20">
        <v>4.2984543293080303E-2</v>
      </c>
      <c r="I17" s="20">
        <v>5.9858864677143742E-2</v>
      </c>
      <c r="K17" s="20">
        <v>4.9390223192491867E-2</v>
      </c>
      <c r="L17" s="20">
        <v>6.0208613736649291E-2</v>
      </c>
      <c r="N17" s="20">
        <v>6.1180400668668443E-2</v>
      </c>
      <c r="O17" s="20">
        <v>3.0338797188195439E-2</v>
      </c>
      <c r="P17" s="20">
        <v>6.2068660334383068E-2</v>
      </c>
      <c r="Q17" s="20">
        <v>0.11372121263465181</v>
      </c>
      <c r="R17" s="20">
        <v>2.9893192623199099E-2</v>
      </c>
      <c r="S17" s="20">
        <v>7.3616729985162971E-2</v>
      </c>
      <c r="T17" s="20">
        <v>8.3094083061660912E-2</v>
      </c>
      <c r="U17" s="20">
        <v>5.6244672193886763E-2</v>
      </c>
      <c r="V17" s="20">
        <v>5.7841306459702223E-2</v>
      </c>
      <c r="W17" s="20">
        <v>3.3342498927765953E-2</v>
      </c>
      <c r="X17" s="20">
        <v>6.1753948387618648E-2</v>
      </c>
      <c r="Y17" s="20">
        <v>3.6185339573345063E-2</v>
      </c>
      <c r="AA17" s="20">
        <v>2.1904033010864871E-2</v>
      </c>
      <c r="AB17" s="20">
        <v>5.7629895510518822E-2</v>
      </c>
      <c r="AC17" s="20">
        <v>3.8337743313513348E-2</v>
      </c>
      <c r="AD17" s="20">
        <v>0.1020084146972805</v>
      </c>
      <c r="AF17" s="20">
        <v>5.8932448023619577E-2</v>
      </c>
      <c r="AG17" s="20">
        <v>3.5367206996407982E-2</v>
      </c>
      <c r="AI17" s="20">
        <v>6.9310397858136268E-3</v>
      </c>
      <c r="AJ17" s="20">
        <v>3.286592614136203E-2</v>
      </c>
      <c r="AK17" s="20">
        <v>3.7859706205154837E-2</v>
      </c>
      <c r="AL17" s="20">
        <v>2.7526712221541089E-2</v>
      </c>
      <c r="AM17" s="20">
        <v>5.4607017640183192E-2</v>
      </c>
      <c r="AN17" s="20">
        <v>3.1846179393389212E-2</v>
      </c>
      <c r="AO17" s="20">
        <v>0.12328854529438581</v>
      </c>
      <c r="AP17" s="20">
        <v>0.18564977173186181</v>
      </c>
      <c r="AQ17" s="20">
        <v>4.8874394354130567E-2</v>
      </c>
      <c r="AS17" s="20">
        <v>4.2960808609232327E-2</v>
      </c>
      <c r="AT17" s="20">
        <v>0.27953158787121879</v>
      </c>
    </row>
    <row r="19" spans="2:46" x14ac:dyDescent="0.35">
      <c r="B19" t="s">
        <v>409</v>
      </c>
    </row>
    <row r="20" spans="2:46" x14ac:dyDescent="0.35">
      <c r="B20" t="s">
        <v>9</v>
      </c>
    </row>
    <row r="22" spans="2:46" x14ac:dyDescent="0.35">
      <c r="B22"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V19"/>
  <sheetViews>
    <sheetView showGridLines="0" topLeftCell="A10" workbookViewId="0">
      <pane xSplit="2" topLeftCell="C1" activePane="topRight" state="frozen"/>
      <selection pane="topRight" activeCell="F12" sqref="F12"/>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60" customHeight="1" x14ac:dyDescent="0.35">
      <c r="B9" s="22" t="s">
        <v>378</v>
      </c>
      <c r="C9" s="20">
        <v>0.18360994167283001</v>
      </c>
      <c r="D9" s="20">
        <v>0.18272336010607901</v>
      </c>
      <c r="E9" s="20">
        <v>0.14891444868120499</v>
      </c>
      <c r="F9" s="20">
        <v>0.17330123613424689</v>
      </c>
      <c r="G9" s="20">
        <v>0.20363421833743539</v>
      </c>
      <c r="H9" s="20">
        <v>0.1780157620562981</v>
      </c>
      <c r="I9" s="20">
        <v>0.20821140252480019</v>
      </c>
      <c r="K9" s="20">
        <v>0.19208899090688969</v>
      </c>
      <c r="L9" s="20">
        <v>0.17607651345926401</v>
      </c>
      <c r="N9" s="20">
        <v>0.18827788680898669</v>
      </c>
      <c r="O9" s="20">
        <v>0.24832121806934421</v>
      </c>
      <c r="P9" s="20">
        <v>0.15912503690215729</v>
      </c>
      <c r="Q9" s="20">
        <v>0.24372718065297791</v>
      </c>
      <c r="R9" s="20">
        <v>0.14660989226481269</v>
      </c>
      <c r="S9" s="20">
        <v>0.17270986821490741</v>
      </c>
      <c r="T9" s="20">
        <v>0.21496162590406001</v>
      </c>
      <c r="U9" s="20">
        <v>0.1817851624857732</v>
      </c>
      <c r="V9" s="20">
        <v>0.1909489341974053</v>
      </c>
      <c r="W9" s="20">
        <v>0.1707787804704381</v>
      </c>
      <c r="X9" s="20">
        <v>0.16183727343292831</v>
      </c>
      <c r="Y9" s="20">
        <v>0.20330331029844059</v>
      </c>
      <c r="AA9" s="20">
        <v>0.2006714679344091</v>
      </c>
      <c r="AB9" s="20">
        <v>0.1750060807078879</v>
      </c>
      <c r="AC9" s="20">
        <v>0.175144214030339</v>
      </c>
      <c r="AD9" s="20">
        <v>0.18281521901566569</v>
      </c>
      <c r="AF9" s="20">
        <v>0.17806789082823479</v>
      </c>
      <c r="AG9" s="20">
        <v>0.20655808755051769</v>
      </c>
      <c r="AI9" s="20">
        <v>0.21643302942871651</v>
      </c>
      <c r="AJ9" s="20">
        <v>0.19301109493230181</v>
      </c>
      <c r="AK9" s="20">
        <v>0.21889493704049601</v>
      </c>
      <c r="AL9" s="20">
        <v>0.1514376456676729</v>
      </c>
      <c r="AM9" s="20">
        <v>0.1740771490238768</v>
      </c>
      <c r="AN9" s="20">
        <v>0.192365872238969</v>
      </c>
      <c r="AO9" s="20">
        <v>0.16533012660524801</v>
      </c>
      <c r="AP9" s="20">
        <v>0.15021957699099239</v>
      </c>
      <c r="AQ9" s="20">
        <v>0.18435966510909399</v>
      </c>
      <c r="AS9" s="20">
        <v>0.18618124821564411</v>
      </c>
      <c r="AT9" s="20">
        <v>0.13501945976779739</v>
      </c>
    </row>
    <row r="10" spans="2:48" ht="60" customHeight="1" x14ac:dyDescent="0.35">
      <c r="B10" s="22" t="s">
        <v>379</v>
      </c>
      <c r="C10" s="20">
        <v>0.1800255856691878</v>
      </c>
      <c r="D10" s="20">
        <v>0.19085677341501281</v>
      </c>
      <c r="E10" s="20">
        <v>0.19052971687497181</v>
      </c>
      <c r="F10" s="20">
        <v>0.1855709278535099</v>
      </c>
      <c r="G10" s="20">
        <v>0.2004746906330743</v>
      </c>
      <c r="H10" s="20">
        <v>0.1682427430223169</v>
      </c>
      <c r="I10" s="20">
        <v>0.15112346872601989</v>
      </c>
      <c r="K10" s="20">
        <v>0.1973720175248595</v>
      </c>
      <c r="L10" s="20">
        <v>0.16190942307112829</v>
      </c>
      <c r="N10" s="20">
        <v>0.20170873706843259</v>
      </c>
      <c r="O10" s="20">
        <v>0.13173629925089561</v>
      </c>
      <c r="P10" s="20">
        <v>0.18294475192548901</v>
      </c>
      <c r="Q10" s="20">
        <v>0.17569827935769719</v>
      </c>
      <c r="R10" s="20">
        <v>0.2014336084361131</v>
      </c>
      <c r="S10" s="20">
        <v>0.15227563682160331</v>
      </c>
      <c r="T10" s="20">
        <v>0.19601299335791411</v>
      </c>
      <c r="U10" s="20">
        <v>0.1593259425295131</v>
      </c>
      <c r="V10" s="20">
        <v>0.1683103112397146</v>
      </c>
      <c r="W10" s="20">
        <v>0.16510556220695061</v>
      </c>
      <c r="X10" s="20">
        <v>0.18462594702319529</v>
      </c>
      <c r="Y10" s="20">
        <v>0.21720172705884941</v>
      </c>
      <c r="AA10" s="20">
        <v>0.2097003323478531</v>
      </c>
      <c r="AB10" s="20">
        <v>0.1721140739136395</v>
      </c>
      <c r="AC10" s="20">
        <v>0.1685503044094101</v>
      </c>
      <c r="AD10" s="20">
        <v>0.1667089874659487</v>
      </c>
      <c r="AF10" s="20">
        <v>0.1815945868859957</v>
      </c>
      <c r="AG10" s="20">
        <v>0.17304927859250041</v>
      </c>
      <c r="AI10" s="20">
        <v>0.1988273746231522</v>
      </c>
      <c r="AJ10" s="20">
        <v>0.20377514077586589</v>
      </c>
      <c r="AK10" s="20">
        <v>0.2001468012007519</v>
      </c>
      <c r="AL10" s="20">
        <v>0.16713284043120299</v>
      </c>
      <c r="AM10" s="20">
        <v>0.19826793528104589</v>
      </c>
      <c r="AN10" s="20">
        <v>0.1439670928573776</v>
      </c>
      <c r="AO10" s="20">
        <v>0.13033410046208219</v>
      </c>
      <c r="AP10" s="20">
        <v>0.1084500488818072</v>
      </c>
      <c r="AQ10" s="20">
        <v>0.16056714488683971</v>
      </c>
      <c r="AS10" s="20">
        <v>0.1854283096252293</v>
      </c>
      <c r="AT10" s="20">
        <v>7.7929255942349646E-2</v>
      </c>
    </row>
    <row r="11" spans="2:48" ht="60" customHeight="1" x14ac:dyDescent="0.35">
      <c r="B11" s="22" t="s">
        <v>380</v>
      </c>
      <c r="C11" s="20">
        <v>0.12650940142629619</v>
      </c>
      <c r="D11" s="20">
        <v>0.16697708061024019</v>
      </c>
      <c r="E11" s="20">
        <v>0.16706350127834599</v>
      </c>
      <c r="F11" s="20">
        <v>0.1078763732704094</v>
      </c>
      <c r="G11" s="20">
        <v>0.1453832463824507</v>
      </c>
      <c r="H11" s="20">
        <v>9.357281227410072E-2</v>
      </c>
      <c r="I11" s="20">
        <v>8.8608860752288673E-2</v>
      </c>
      <c r="K11" s="20">
        <v>0.1263599199504101</v>
      </c>
      <c r="L11" s="20">
        <v>0.12716917998023819</v>
      </c>
      <c r="N11" s="20">
        <v>0.1206651390530223</v>
      </c>
      <c r="O11" s="20">
        <v>0.14452481781889481</v>
      </c>
      <c r="P11" s="20">
        <v>9.0915802099280171E-2</v>
      </c>
      <c r="Q11" s="20">
        <v>0.116272288922348</v>
      </c>
      <c r="R11" s="20">
        <v>0.13419142013134161</v>
      </c>
      <c r="S11" s="20">
        <v>0.1484309708022519</v>
      </c>
      <c r="T11" s="20">
        <v>0.15697883885264469</v>
      </c>
      <c r="U11" s="20">
        <v>0.14110198464715429</v>
      </c>
      <c r="V11" s="20">
        <v>0.131323833850336</v>
      </c>
      <c r="W11" s="20">
        <v>0.1131634097252338</v>
      </c>
      <c r="X11" s="20">
        <v>0.11246455603467601</v>
      </c>
      <c r="Y11" s="20">
        <v>0.1076755362180164</v>
      </c>
      <c r="AA11" s="20">
        <v>0.1185078448026807</v>
      </c>
      <c r="AB11" s="20">
        <v>0.1188603825513125</v>
      </c>
      <c r="AC11" s="20">
        <v>0.13943252760316421</v>
      </c>
      <c r="AD11" s="20">
        <v>0.13100109963507409</v>
      </c>
      <c r="AF11" s="20">
        <v>0.1238605454160451</v>
      </c>
      <c r="AG11" s="20">
        <v>0.13509883971372441</v>
      </c>
      <c r="AI11" s="20">
        <v>0.1169398074276897</v>
      </c>
      <c r="AJ11" s="20">
        <v>0.1247651655185797</v>
      </c>
      <c r="AK11" s="20">
        <v>0.13578483349358361</v>
      </c>
      <c r="AL11" s="20">
        <v>0.14164394239473529</v>
      </c>
      <c r="AM11" s="20">
        <v>0.1228019585332274</v>
      </c>
      <c r="AN11" s="20">
        <v>0.1207007787884488</v>
      </c>
      <c r="AO11" s="20">
        <v>0.14139412573452681</v>
      </c>
      <c r="AP11" s="20">
        <v>0.11526652900067989</v>
      </c>
      <c r="AQ11" s="20">
        <v>0.13449177671300669</v>
      </c>
      <c r="AS11" s="20">
        <v>0.12759756216633231</v>
      </c>
      <c r="AT11" s="20">
        <v>0.1059462154085673</v>
      </c>
    </row>
    <row r="12" spans="2:48" ht="60" customHeight="1" x14ac:dyDescent="0.35">
      <c r="B12" s="22" t="s">
        <v>381</v>
      </c>
      <c r="C12" s="20">
        <v>8.6651140117214268E-2</v>
      </c>
      <c r="D12" s="20">
        <v>0.13040505838434971</v>
      </c>
      <c r="E12" s="20">
        <v>0.13567079489844061</v>
      </c>
      <c r="F12" s="20">
        <v>8.5001675362165921E-2</v>
      </c>
      <c r="G12" s="20">
        <v>7.7174022491381167E-2</v>
      </c>
      <c r="H12" s="20">
        <v>5.5982409367341557E-2</v>
      </c>
      <c r="I12" s="20">
        <v>4.7347860285406218E-2</v>
      </c>
      <c r="K12" s="20">
        <v>9.3420954687099461E-2</v>
      </c>
      <c r="L12" s="20">
        <v>8.0392852634411094E-2</v>
      </c>
      <c r="N12" s="20">
        <v>8.288507114870057E-2</v>
      </c>
      <c r="O12" s="20">
        <v>5.4781443929171732E-2</v>
      </c>
      <c r="P12" s="20">
        <v>8.9262465467006252E-2</v>
      </c>
      <c r="Q12" s="20">
        <v>0.11160154327235269</v>
      </c>
      <c r="R12" s="20">
        <v>9.0371603001259362E-2</v>
      </c>
      <c r="S12" s="20">
        <v>6.4853639745919262E-2</v>
      </c>
      <c r="T12" s="20">
        <v>8.1675213105021752E-2</v>
      </c>
      <c r="U12" s="20">
        <v>9.4443982850236655E-2</v>
      </c>
      <c r="V12" s="20">
        <v>7.9093236869911085E-2</v>
      </c>
      <c r="W12" s="20">
        <v>0.1071516399920163</v>
      </c>
      <c r="X12" s="20">
        <v>7.6170340646579585E-2</v>
      </c>
      <c r="Y12" s="20">
        <v>9.0817472319960083E-2</v>
      </c>
      <c r="AA12" s="20">
        <v>8.3742682550281888E-2</v>
      </c>
      <c r="AB12" s="20">
        <v>6.9866230982385688E-2</v>
      </c>
      <c r="AC12" s="20">
        <v>0.1037007145123284</v>
      </c>
      <c r="AD12" s="20">
        <v>9.118212872871144E-2</v>
      </c>
      <c r="AF12" s="20">
        <v>8.22446526192806E-2</v>
      </c>
      <c r="AG12" s="20">
        <v>0.10553670509327059</v>
      </c>
      <c r="AI12" s="20">
        <v>0.1021876659638452</v>
      </c>
      <c r="AJ12" s="20">
        <v>9.256509616680951E-2</v>
      </c>
      <c r="AK12" s="20">
        <v>4.5000990052496713E-2</v>
      </c>
      <c r="AL12" s="20">
        <v>0.1334378453379246</v>
      </c>
      <c r="AM12" s="20">
        <v>9.6549236921723375E-2</v>
      </c>
      <c r="AN12" s="20">
        <v>6.7224546669566135E-2</v>
      </c>
      <c r="AO12" s="20">
        <v>7.1305454726691572E-2</v>
      </c>
      <c r="AP12" s="20">
        <v>3.1894939452219509E-2</v>
      </c>
      <c r="AQ12" s="20">
        <v>7.1888990057416433E-2</v>
      </c>
      <c r="AS12" s="20">
        <v>8.554965540648593E-2</v>
      </c>
      <c r="AT12" s="20">
        <v>0.1074661118112311</v>
      </c>
    </row>
    <row r="13" spans="2:48" ht="60" customHeight="1" x14ac:dyDescent="0.35">
      <c r="B13" s="22" t="s">
        <v>382</v>
      </c>
      <c r="C13" s="20">
        <v>0.27106926366990869</v>
      </c>
      <c r="D13" s="20">
        <v>0.2250822629115449</v>
      </c>
      <c r="E13" s="20">
        <v>0.25811776871125519</v>
      </c>
      <c r="F13" s="20">
        <v>0.27880968784612892</v>
      </c>
      <c r="G13" s="20">
        <v>0.22914058409154589</v>
      </c>
      <c r="H13" s="20">
        <v>0.33600024853516203</v>
      </c>
      <c r="I13" s="20">
        <v>0.29637010319748902</v>
      </c>
      <c r="K13" s="20">
        <v>0.2564117646671355</v>
      </c>
      <c r="L13" s="20">
        <v>0.28433049088515228</v>
      </c>
      <c r="N13" s="20">
        <v>0.27942586473087699</v>
      </c>
      <c r="O13" s="20">
        <v>0.23937772142275271</v>
      </c>
      <c r="P13" s="20">
        <v>0.30864172966275971</v>
      </c>
      <c r="Q13" s="20">
        <v>0.16674646413440711</v>
      </c>
      <c r="R13" s="20">
        <v>0.30876441587144698</v>
      </c>
      <c r="S13" s="20">
        <v>0.25566706336591011</v>
      </c>
      <c r="T13" s="20">
        <v>0.17967459445690939</v>
      </c>
      <c r="U13" s="20">
        <v>0.29405019464609411</v>
      </c>
      <c r="V13" s="20">
        <v>0.27117390726386958</v>
      </c>
      <c r="W13" s="20">
        <v>0.32627339640526309</v>
      </c>
      <c r="X13" s="20">
        <v>0.2586272876983261</v>
      </c>
      <c r="Y13" s="20">
        <v>0.24548516827045949</v>
      </c>
      <c r="AA13" s="20">
        <v>0.27895468329976159</v>
      </c>
      <c r="AB13" s="20">
        <v>0.30407864456789319</v>
      </c>
      <c r="AC13" s="20">
        <v>0.26829313643922292</v>
      </c>
      <c r="AD13" s="20">
        <v>0.2306078491063773</v>
      </c>
      <c r="AF13" s="20">
        <v>0.27314228809608793</v>
      </c>
      <c r="AG13" s="20">
        <v>0.26398399088671543</v>
      </c>
      <c r="AI13" s="20">
        <v>0.2963740291273847</v>
      </c>
      <c r="AJ13" s="20">
        <v>0.28167948941672238</v>
      </c>
      <c r="AK13" s="20">
        <v>0.24696915950215581</v>
      </c>
      <c r="AL13" s="20">
        <v>0.27820073439262349</v>
      </c>
      <c r="AM13" s="20">
        <v>0.28283819036546348</v>
      </c>
      <c r="AN13" s="20">
        <v>0.35223426206010339</v>
      </c>
      <c r="AO13" s="20">
        <v>0.18826086596081379</v>
      </c>
      <c r="AP13" s="20">
        <v>0.2416238942170944</v>
      </c>
      <c r="AQ13" s="20">
        <v>0.25554778470147532</v>
      </c>
      <c r="AS13" s="20">
        <v>0.2785760392158127</v>
      </c>
      <c r="AT13" s="20">
        <v>0.12921226013691439</v>
      </c>
    </row>
    <row r="14" spans="2:48" ht="19" customHeight="1" x14ac:dyDescent="0.35">
      <c r="B14" s="22" t="s">
        <v>383</v>
      </c>
      <c r="C14" s="20">
        <v>7.6252250354614984E-2</v>
      </c>
      <c r="D14" s="20">
        <v>4.7095366973478978E-2</v>
      </c>
      <c r="E14" s="20">
        <v>6.1258738691049898E-2</v>
      </c>
      <c r="F14" s="20">
        <v>9.234126313288768E-2</v>
      </c>
      <c r="G14" s="20">
        <v>6.240187381164912E-2</v>
      </c>
      <c r="H14" s="20">
        <v>8.1130963205680681E-2</v>
      </c>
      <c r="I14" s="20">
        <v>0.1027121555520597</v>
      </c>
      <c r="K14" s="20">
        <v>7.7335029671082758E-2</v>
      </c>
      <c r="L14" s="20">
        <v>7.5504696779675945E-2</v>
      </c>
      <c r="N14" s="20">
        <v>5.4606946047591393E-2</v>
      </c>
      <c r="O14" s="20">
        <v>6.002804059287125E-2</v>
      </c>
      <c r="P14" s="20">
        <v>5.5380929947155967E-2</v>
      </c>
      <c r="Q14" s="20">
        <v>9.5087104231037584E-2</v>
      </c>
      <c r="R14" s="20">
        <v>6.9052819148700859E-2</v>
      </c>
      <c r="S14" s="20">
        <v>0.1015183794669343</v>
      </c>
      <c r="T14" s="20">
        <v>5.4162160233835063E-2</v>
      </c>
      <c r="U14" s="20">
        <v>9.4648163324453499E-2</v>
      </c>
      <c r="V14" s="20">
        <v>8.1073632031732082E-2</v>
      </c>
      <c r="W14" s="20">
        <v>5.9514890062558341E-2</v>
      </c>
      <c r="X14" s="20">
        <v>0.1230959023357977</v>
      </c>
      <c r="Y14" s="20">
        <v>6.6793134993947151E-2</v>
      </c>
      <c r="AA14" s="20">
        <v>6.3477362040453261E-2</v>
      </c>
      <c r="AB14" s="20">
        <v>9.1401907562783241E-2</v>
      </c>
      <c r="AC14" s="20">
        <v>6.1151201531564177E-2</v>
      </c>
      <c r="AD14" s="20">
        <v>8.8074596449790807E-2</v>
      </c>
      <c r="AF14" s="20">
        <v>8.0712563657179742E-2</v>
      </c>
      <c r="AG14" s="20">
        <v>5.7774873718699452E-2</v>
      </c>
      <c r="AI14" s="20">
        <v>4.4603165558457308E-2</v>
      </c>
      <c r="AJ14" s="20">
        <v>5.582762952214658E-2</v>
      </c>
      <c r="AK14" s="20">
        <v>7.1911425886201544E-2</v>
      </c>
      <c r="AL14" s="20">
        <v>8.7217461276971067E-2</v>
      </c>
      <c r="AM14" s="20">
        <v>7.1226700809231033E-2</v>
      </c>
      <c r="AN14" s="20">
        <v>7.4011905217882895E-2</v>
      </c>
      <c r="AO14" s="20">
        <v>0.1159051828919308</v>
      </c>
      <c r="AP14" s="20">
        <v>0.13722103863694071</v>
      </c>
      <c r="AQ14" s="20">
        <v>9.6592087110259794E-2</v>
      </c>
      <c r="AS14" s="20">
        <v>7.1370299472486201E-2</v>
      </c>
      <c r="AT14" s="20">
        <v>0.16850742959890899</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K19"/>
  <sheetViews>
    <sheetView showGridLines="0" workbookViewId="0"/>
  </sheetViews>
  <sheetFormatPr defaultRowHeight="14.5" x14ac:dyDescent="0.35"/>
  <cols>
    <col min="1" max="1" width="5" customWidth="1"/>
    <col min="2" max="2" width="25" customWidth="1"/>
    <col min="3" max="11" width="20" customWidth="1"/>
  </cols>
  <sheetData>
    <row r="2" spans="2:11" ht="40" customHeight="1" x14ac:dyDescent="0.35">
      <c r="D2" s="21" t="s">
        <v>475</v>
      </c>
    </row>
    <row r="6" spans="2:11" ht="102" customHeight="1" x14ac:dyDescent="0.35">
      <c r="C6" s="23" t="s">
        <v>476</v>
      </c>
      <c r="D6" s="23" t="s">
        <v>477</v>
      </c>
      <c r="E6" s="23" t="s">
        <v>478</v>
      </c>
      <c r="F6" s="23" t="s">
        <v>479</v>
      </c>
      <c r="G6" s="23" t="s">
        <v>480</v>
      </c>
      <c r="H6" s="23" t="s">
        <v>481</v>
      </c>
      <c r="I6" s="23" t="s">
        <v>482</v>
      </c>
      <c r="J6" s="23" t="s">
        <v>483</v>
      </c>
      <c r="K6" s="23" t="s">
        <v>484</v>
      </c>
    </row>
    <row r="7" spans="2:11" x14ac:dyDescent="0.35">
      <c r="B7" s="22" t="s">
        <v>385</v>
      </c>
      <c r="C7" s="20">
        <v>9.3808701495491739E-2</v>
      </c>
      <c r="D7" s="20">
        <v>7.5487811056120749E-2</v>
      </c>
      <c r="E7" s="20">
        <v>9.7500766988757689E-2</v>
      </c>
      <c r="F7" s="20">
        <v>0.35609342085113882</v>
      </c>
      <c r="G7" s="20">
        <v>0.45269946599753591</v>
      </c>
      <c r="H7" s="20">
        <v>0.29294284110614027</v>
      </c>
      <c r="I7" s="20">
        <v>0.40045632555588417</v>
      </c>
      <c r="J7" s="20">
        <v>0.48988538891420219</v>
      </c>
      <c r="K7" s="20">
        <v>0.45894876777353372</v>
      </c>
    </row>
    <row r="8" spans="2:11" x14ac:dyDescent="0.35">
      <c r="B8" s="22" t="s">
        <v>386</v>
      </c>
      <c r="C8" s="20">
        <v>0.16316646712777699</v>
      </c>
      <c r="D8" s="20">
        <v>0.16558114334265059</v>
      </c>
      <c r="E8" s="20">
        <v>0.1623912018933748</v>
      </c>
      <c r="F8" s="20">
        <v>0.33779413157134192</v>
      </c>
      <c r="G8" s="20">
        <v>0.2584001236683699</v>
      </c>
      <c r="H8" s="20">
        <v>0.33099105217488339</v>
      </c>
      <c r="I8" s="20">
        <v>0.22838148598117011</v>
      </c>
      <c r="J8" s="20">
        <v>0.21869058322259929</v>
      </c>
      <c r="K8" s="20">
        <v>0.2225307067400227</v>
      </c>
    </row>
    <row r="9" spans="2:11" ht="29" x14ac:dyDescent="0.35">
      <c r="B9" s="22" t="s">
        <v>387</v>
      </c>
      <c r="C9" s="20">
        <v>0.19722717057059089</v>
      </c>
      <c r="D9" s="20">
        <v>0.1928862538362128</v>
      </c>
      <c r="E9" s="20">
        <v>0.23545918176577749</v>
      </c>
      <c r="F9" s="20">
        <v>0.17578107659867989</v>
      </c>
      <c r="G9" s="20">
        <v>0.1656092598566872</v>
      </c>
      <c r="H9" s="20">
        <v>0.2152007832864975</v>
      </c>
      <c r="I9" s="20">
        <v>0.16789310860577461</v>
      </c>
      <c r="J9" s="20">
        <v>0.15186353715029419</v>
      </c>
      <c r="K9" s="20">
        <v>0.14373852331116149</v>
      </c>
    </row>
    <row r="10" spans="2:11" x14ac:dyDescent="0.35">
      <c r="B10" s="22" t="s">
        <v>388</v>
      </c>
      <c r="C10" s="20">
        <v>0.23718999713584929</v>
      </c>
      <c r="D10" s="20">
        <v>0.24741501132322991</v>
      </c>
      <c r="E10" s="20">
        <v>0.23107633314523071</v>
      </c>
      <c r="F10" s="20">
        <v>5.6497168830705671E-2</v>
      </c>
      <c r="G10" s="20">
        <v>5.488569312867559E-2</v>
      </c>
      <c r="H10" s="20">
        <v>6.7027827197677262E-2</v>
      </c>
      <c r="I10" s="20">
        <v>9.4741496073151604E-2</v>
      </c>
      <c r="J10" s="20">
        <v>5.5726640085793207E-2</v>
      </c>
      <c r="K10" s="20">
        <v>7.2099294116977741E-2</v>
      </c>
    </row>
    <row r="11" spans="2:11" x14ac:dyDescent="0.35">
      <c r="B11" s="22" t="s">
        <v>389</v>
      </c>
      <c r="C11" s="20">
        <v>0.25914482331940009</v>
      </c>
      <c r="D11" s="20">
        <v>0.27362447362677911</v>
      </c>
      <c r="E11" s="20">
        <v>0.2080231349644123</v>
      </c>
      <c r="F11" s="20">
        <v>3.0145185780866949E-2</v>
      </c>
      <c r="G11" s="20">
        <v>2.8210368890875491E-2</v>
      </c>
      <c r="H11" s="20">
        <v>4.1608173993397481E-2</v>
      </c>
      <c r="I11" s="20">
        <v>6.0086819321526257E-2</v>
      </c>
      <c r="J11" s="20">
        <v>3.2332685820214112E-2</v>
      </c>
      <c r="K11" s="20">
        <v>6.5191878645560988E-2</v>
      </c>
    </row>
    <row r="12" spans="2:11" x14ac:dyDescent="0.35">
      <c r="B12" s="22" t="s">
        <v>197</v>
      </c>
      <c r="C12" s="20">
        <v>4.946284035089081E-2</v>
      </c>
      <c r="D12" s="20">
        <v>4.5005306815006779E-2</v>
      </c>
      <c r="E12" s="20">
        <v>6.5549381242446927E-2</v>
      </c>
      <c r="F12" s="20">
        <v>4.3689016367266791E-2</v>
      </c>
      <c r="G12" s="20">
        <v>4.0195088457855847E-2</v>
      </c>
      <c r="H12" s="20">
        <v>5.2229322241404072E-2</v>
      </c>
      <c r="I12" s="20">
        <v>4.844076446249327E-2</v>
      </c>
      <c r="J12" s="20">
        <v>5.1501164806896899E-2</v>
      </c>
      <c r="K12" s="20">
        <v>3.7490829412743357E-2</v>
      </c>
    </row>
    <row r="15" spans="2:11" x14ac:dyDescent="0.35">
      <c r="B15" t="s">
        <v>409</v>
      </c>
    </row>
    <row r="16" spans="2:11" x14ac:dyDescent="0.35">
      <c r="B16" t="s">
        <v>9</v>
      </c>
    </row>
    <row r="19" spans="2:2" x14ac:dyDescent="0.35">
      <c r="B19" t="str">
        <f>HYPERLINK("#Contents!A1", "Return to Contents")</f>
        <v>Return to Contents</v>
      </c>
    </row>
  </sheetData>
  <pageMargins left="0.75" right="0.75" top="1" bottom="1" header="0.5" footer="0.5"/>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385</v>
      </c>
      <c r="C9" s="20">
        <v>7.5487811056120749E-2</v>
      </c>
      <c r="D9" s="20">
        <v>0.1025148711002335</v>
      </c>
      <c r="E9" s="20">
        <v>0.1207658122408613</v>
      </c>
      <c r="F9" s="20">
        <v>9.0283139870865059E-2</v>
      </c>
      <c r="G9" s="20">
        <v>5.6486960226452193E-2</v>
      </c>
      <c r="H9" s="20">
        <v>5.9370593813657807E-2</v>
      </c>
      <c r="I9" s="20">
        <v>3.4965502249915591E-2</v>
      </c>
      <c r="K9" s="20">
        <v>7.4319253004667615E-2</v>
      </c>
      <c r="L9" s="20">
        <v>7.6020430059495242E-2</v>
      </c>
      <c r="N9" s="20">
        <v>7.5147758920971849E-2</v>
      </c>
      <c r="O9" s="20">
        <v>0.11429202468457821</v>
      </c>
      <c r="P9" s="20">
        <v>4.062512169007837E-2</v>
      </c>
      <c r="Q9" s="20">
        <v>0.10883686805778189</v>
      </c>
      <c r="R9" s="20">
        <v>9.5896492837496419E-2</v>
      </c>
      <c r="S9" s="20">
        <v>5.7636416420629499E-2</v>
      </c>
      <c r="T9" s="20">
        <v>5.2826190512063852E-2</v>
      </c>
      <c r="U9" s="20">
        <v>7.1027478772099736E-2</v>
      </c>
      <c r="V9" s="20">
        <v>0.11761923330464159</v>
      </c>
      <c r="W9" s="20">
        <v>5.9007430355006232E-2</v>
      </c>
      <c r="X9" s="20">
        <v>5.3045874735654822E-2</v>
      </c>
      <c r="Y9" s="20">
        <v>5.8884230065504292E-2</v>
      </c>
      <c r="AA9" s="20">
        <v>8.8375114327223447E-2</v>
      </c>
      <c r="AB9" s="20">
        <v>6.5547717337902059E-2</v>
      </c>
      <c r="AC9" s="20">
        <v>6.393236711211378E-2</v>
      </c>
      <c r="AD9" s="20">
        <v>8.2598035970165976E-2</v>
      </c>
      <c r="AF9" s="20">
        <v>6.7079440363013776E-2</v>
      </c>
      <c r="AG9" s="20">
        <v>0.10969005523889711</v>
      </c>
      <c r="AI9" s="20">
        <v>7.8995729876444362E-2</v>
      </c>
      <c r="AJ9" s="20">
        <v>9.5740963642010971E-2</v>
      </c>
      <c r="AK9" s="20">
        <v>5.7242754467422191E-2</v>
      </c>
      <c r="AL9" s="20">
        <v>6.5505304665906594E-2</v>
      </c>
      <c r="AM9" s="20">
        <v>7.6998070281774092E-2</v>
      </c>
      <c r="AN9" s="20">
        <v>3.5069430724718152E-2</v>
      </c>
      <c r="AO9" s="20">
        <v>0.10915317836338639</v>
      </c>
      <c r="AP9" s="20">
        <v>3.2927600263843913E-2</v>
      </c>
      <c r="AQ9" s="20">
        <v>5.5506991171853627E-2</v>
      </c>
      <c r="AS9" s="20">
        <v>7.8506007010127624E-2</v>
      </c>
      <c r="AT9" s="20">
        <v>1.8452372672133718E-2</v>
      </c>
    </row>
    <row r="10" spans="2:48" ht="19" customHeight="1" x14ac:dyDescent="0.35">
      <c r="B10" s="22" t="s">
        <v>386</v>
      </c>
      <c r="C10" s="20">
        <v>0.16558114334265059</v>
      </c>
      <c r="D10" s="20">
        <v>0.2493285219984521</v>
      </c>
      <c r="E10" s="20">
        <v>0.2363740433865133</v>
      </c>
      <c r="F10" s="20">
        <v>0.15634478666146351</v>
      </c>
      <c r="G10" s="20">
        <v>0.18724108871104311</v>
      </c>
      <c r="H10" s="20">
        <v>0.1043693936206226</v>
      </c>
      <c r="I10" s="20">
        <v>8.3393223858295853E-2</v>
      </c>
      <c r="K10" s="20">
        <v>0.18578996526860331</v>
      </c>
      <c r="L10" s="20">
        <v>0.14540610486876901</v>
      </c>
      <c r="N10" s="20">
        <v>0.1849849056596016</v>
      </c>
      <c r="O10" s="20">
        <v>0.1056684348363529</v>
      </c>
      <c r="P10" s="20">
        <v>0.14674723279371341</v>
      </c>
      <c r="Q10" s="20">
        <v>0.19777911697980041</v>
      </c>
      <c r="R10" s="20">
        <v>0.19388749233529451</v>
      </c>
      <c r="S10" s="20">
        <v>0.1694011871622404</v>
      </c>
      <c r="T10" s="20">
        <v>0.13311202207346881</v>
      </c>
      <c r="U10" s="20">
        <v>0.15570783385316969</v>
      </c>
      <c r="V10" s="20">
        <v>0.18311467687752769</v>
      </c>
      <c r="W10" s="20">
        <v>0.14510614353324519</v>
      </c>
      <c r="X10" s="20">
        <v>0.16779847892728339</v>
      </c>
      <c r="Y10" s="20">
        <v>0.1597912624542242</v>
      </c>
      <c r="AA10" s="20">
        <v>0.1833941568012715</v>
      </c>
      <c r="AB10" s="20">
        <v>0.13761002392874239</v>
      </c>
      <c r="AC10" s="20">
        <v>0.2069263196301222</v>
      </c>
      <c r="AD10" s="20">
        <v>0.1385138698761634</v>
      </c>
      <c r="AF10" s="20">
        <v>0.1497585971343266</v>
      </c>
      <c r="AG10" s="20">
        <v>0.22844871401026229</v>
      </c>
      <c r="AI10" s="20">
        <v>0.16077482273920629</v>
      </c>
      <c r="AJ10" s="20">
        <v>0.20517857826561281</v>
      </c>
      <c r="AK10" s="20">
        <v>0.1373226448230028</v>
      </c>
      <c r="AL10" s="20">
        <v>0.23314085287982739</v>
      </c>
      <c r="AM10" s="20">
        <v>0.1527667494780445</v>
      </c>
      <c r="AN10" s="20">
        <v>0.2005356645763913</v>
      </c>
      <c r="AO10" s="20">
        <v>0.1153957229118662</v>
      </c>
      <c r="AP10" s="20">
        <v>9.7571279049337087E-2</v>
      </c>
      <c r="AQ10" s="20">
        <v>0.14160652814989</v>
      </c>
      <c r="AS10" s="20">
        <v>0.16975759142481489</v>
      </c>
      <c r="AT10" s="20">
        <v>8.6657988291048052E-2</v>
      </c>
    </row>
    <row r="11" spans="2:48" ht="32" customHeight="1" x14ac:dyDescent="0.35">
      <c r="B11" s="22" t="s">
        <v>387</v>
      </c>
      <c r="C11" s="20">
        <v>0.1928862538362128</v>
      </c>
      <c r="D11" s="20">
        <v>0.2356170376243801</v>
      </c>
      <c r="E11" s="20">
        <v>0.21283292173221</v>
      </c>
      <c r="F11" s="20">
        <v>0.24879377250102799</v>
      </c>
      <c r="G11" s="20">
        <v>0.18652323668437379</v>
      </c>
      <c r="H11" s="20">
        <v>0.16102385345082201</v>
      </c>
      <c r="I11" s="20">
        <v>0.12932581921385139</v>
      </c>
      <c r="K11" s="20">
        <v>0.20411487951783841</v>
      </c>
      <c r="L11" s="20">
        <v>0.18171089737260479</v>
      </c>
      <c r="N11" s="20">
        <v>0.1991752986866536</v>
      </c>
      <c r="O11" s="20">
        <v>0.1681245548662661</v>
      </c>
      <c r="P11" s="20">
        <v>0.1666791322348696</v>
      </c>
      <c r="Q11" s="20">
        <v>0.17878887350045511</v>
      </c>
      <c r="R11" s="20">
        <v>0.1569282895093371</v>
      </c>
      <c r="S11" s="20">
        <v>0.19605339683561321</v>
      </c>
      <c r="T11" s="20">
        <v>0.28245974492539111</v>
      </c>
      <c r="U11" s="20">
        <v>0.19682014514082921</v>
      </c>
      <c r="V11" s="20">
        <v>0.19683763778964969</v>
      </c>
      <c r="W11" s="20">
        <v>0.18646484486234</v>
      </c>
      <c r="X11" s="20">
        <v>0.22252849370084449</v>
      </c>
      <c r="Y11" s="20">
        <v>0.15982765747958319</v>
      </c>
      <c r="AA11" s="20">
        <v>0.14871662076338291</v>
      </c>
      <c r="AB11" s="20">
        <v>0.1777676397145079</v>
      </c>
      <c r="AC11" s="20">
        <v>0.21044923956882891</v>
      </c>
      <c r="AD11" s="20">
        <v>0.2413287913343386</v>
      </c>
      <c r="AF11" s="20">
        <v>0.19347387926064361</v>
      </c>
      <c r="AG11" s="20">
        <v>0.19233590703056841</v>
      </c>
      <c r="AI11" s="20">
        <v>0.19867166890500459</v>
      </c>
      <c r="AJ11" s="20">
        <v>0.17319305786333011</v>
      </c>
      <c r="AK11" s="20">
        <v>0.1985956687473765</v>
      </c>
      <c r="AL11" s="20">
        <v>0.17958172108466061</v>
      </c>
      <c r="AM11" s="20">
        <v>0.19124806316941631</v>
      </c>
      <c r="AN11" s="20">
        <v>0.24566092153698729</v>
      </c>
      <c r="AO11" s="20">
        <v>0.24897820476945551</v>
      </c>
      <c r="AP11" s="20">
        <v>0.17079258160099561</v>
      </c>
      <c r="AQ11" s="20">
        <v>0.21025081742866961</v>
      </c>
      <c r="AS11" s="20">
        <v>0.1918728605994767</v>
      </c>
      <c r="AT11" s="20">
        <v>0.2120365437422988</v>
      </c>
    </row>
    <row r="12" spans="2:48" ht="19" customHeight="1" x14ac:dyDescent="0.35">
      <c r="B12" s="22" t="s">
        <v>388</v>
      </c>
      <c r="C12" s="20">
        <v>0.24741501132322991</v>
      </c>
      <c r="D12" s="20">
        <v>0.16601032717981801</v>
      </c>
      <c r="E12" s="20">
        <v>0.2348867510803859</v>
      </c>
      <c r="F12" s="20">
        <v>0.20628870005808431</v>
      </c>
      <c r="G12" s="20">
        <v>0.24032596976237719</v>
      </c>
      <c r="H12" s="20">
        <v>0.25942850483617541</v>
      </c>
      <c r="I12" s="20">
        <v>0.34294052171019468</v>
      </c>
      <c r="K12" s="20">
        <v>0.24557898588177379</v>
      </c>
      <c r="L12" s="20">
        <v>0.25021263632060609</v>
      </c>
      <c r="N12" s="20">
        <v>0.25736440115454101</v>
      </c>
      <c r="O12" s="20">
        <v>0.31745568522730189</v>
      </c>
      <c r="P12" s="20">
        <v>0.26268211296673533</v>
      </c>
      <c r="Q12" s="20">
        <v>0.21780861870282839</v>
      </c>
      <c r="R12" s="20">
        <v>0.24614402626424231</v>
      </c>
      <c r="S12" s="20">
        <v>0.1926763553912727</v>
      </c>
      <c r="T12" s="20">
        <v>0.25197834230076133</v>
      </c>
      <c r="U12" s="20">
        <v>0.2616001578111487</v>
      </c>
      <c r="V12" s="20">
        <v>0.20557414690933279</v>
      </c>
      <c r="W12" s="20">
        <v>0.2504141803461456</v>
      </c>
      <c r="X12" s="20">
        <v>0.26121125205829621</v>
      </c>
      <c r="Y12" s="20">
        <v>0.30008753366606572</v>
      </c>
      <c r="AA12" s="20">
        <v>0.25136638238426229</v>
      </c>
      <c r="AB12" s="20">
        <v>0.26853369772875552</v>
      </c>
      <c r="AC12" s="20">
        <v>0.24260414918858511</v>
      </c>
      <c r="AD12" s="20">
        <v>0.22532203203018489</v>
      </c>
      <c r="AF12" s="20">
        <v>0.25448995558457382</v>
      </c>
      <c r="AG12" s="20">
        <v>0.2184414266125865</v>
      </c>
      <c r="AI12" s="20">
        <v>0.25546849304448588</v>
      </c>
      <c r="AJ12" s="20">
        <v>0.24311395102669051</v>
      </c>
      <c r="AK12" s="20">
        <v>0.24817297071416369</v>
      </c>
      <c r="AL12" s="20">
        <v>0.23793412225200941</v>
      </c>
      <c r="AM12" s="20">
        <v>0.26160430652889249</v>
      </c>
      <c r="AN12" s="20">
        <v>0.26932074227740421</v>
      </c>
      <c r="AO12" s="20">
        <v>0.17211524825644961</v>
      </c>
      <c r="AP12" s="20">
        <v>0.27451383821373659</v>
      </c>
      <c r="AQ12" s="20">
        <v>0.25567726926341727</v>
      </c>
      <c r="AS12" s="20">
        <v>0.24854774375166669</v>
      </c>
      <c r="AT12" s="20">
        <v>0.22600954540512691</v>
      </c>
    </row>
    <row r="13" spans="2:48" ht="19" customHeight="1" x14ac:dyDescent="0.35">
      <c r="B13" s="22" t="s">
        <v>389</v>
      </c>
      <c r="C13" s="20">
        <v>0.27362447362677911</v>
      </c>
      <c r="D13" s="20">
        <v>0.1925590353930004</v>
      </c>
      <c r="E13" s="20">
        <v>0.1607104324527352</v>
      </c>
      <c r="F13" s="20">
        <v>0.25119387155345002</v>
      </c>
      <c r="G13" s="20">
        <v>0.28383149032273719</v>
      </c>
      <c r="H13" s="20">
        <v>0.3844951086605391</v>
      </c>
      <c r="I13" s="20">
        <v>0.3547747111489184</v>
      </c>
      <c r="K13" s="20">
        <v>0.25421982144472283</v>
      </c>
      <c r="L13" s="20">
        <v>0.29264645331485889</v>
      </c>
      <c r="N13" s="20">
        <v>0.26686864318344711</v>
      </c>
      <c r="O13" s="20">
        <v>0.26296107086296838</v>
      </c>
      <c r="P13" s="20">
        <v>0.35668904198511242</v>
      </c>
      <c r="Q13" s="20">
        <v>0.25019397040297831</v>
      </c>
      <c r="R13" s="20">
        <v>0.28906787641938497</v>
      </c>
      <c r="S13" s="20">
        <v>0.30625708325535028</v>
      </c>
      <c r="T13" s="20">
        <v>0.1920994160510813</v>
      </c>
      <c r="U13" s="20">
        <v>0.27980050258714417</v>
      </c>
      <c r="V13" s="20">
        <v>0.2188689056495742</v>
      </c>
      <c r="W13" s="20">
        <v>0.3187864475853413</v>
      </c>
      <c r="X13" s="20">
        <v>0.26424565065071759</v>
      </c>
      <c r="Y13" s="20">
        <v>0.2856333441281293</v>
      </c>
      <c r="AA13" s="20">
        <v>0.29770965736382382</v>
      </c>
      <c r="AB13" s="20">
        <v>0.31329639692559957</v>
      </c>
      <c r="AC13" s="20">
        <v>0.2416411984682475</v>
      </c>
      <c r="AD13" s="20">
        <v>0.23384648407438749</v>
      </c>
      <c r="AF13" s="20">
        <v>0.29034930419871807</v>
      </c>
      <c r="AG13" s="20">
        <v>0.2072608494169644</v>
      </c>
      <c r="AI13" s="20">
        <v>0.28662808571215032</v>
      </c>
      <c r="AJ13" s="20">
        <v>0.25369617376095072</v>
      </c>
      <c r="AK13" s="20">
        <v>0.31411245622768302</v>
      </c>
      <c r="AL13" s="20">
        <v>0.23766619144096771</v>
      </c>
      <c r="AM13" s="20">
        <v>0.29382122674936723</v>
      </c>
      <c r="AN13" s="20">
        <v>0.24941324088449879</v>
      </c>
      <c r="AO13" s="20">
        <v>0.23644945302287559</v>
      </c>
      <c r="AP13" s="20">
        <v>0.29522253835829121</v>
      </c>
      <c r="AQ13" s="20">
        <v>0.28767703683062218</v>
      </c>
      <c r="AS13" s="20">
        <v>0.27996246611063802</v>
      </c>
      <c r="AT13" s="20">
        <v>0.15385419187572161</v>
      </c>
    </row>
    <row r="14" spans="2:48" ht="19" customHeight="1" x14ac:dyDescent="0.35">
      <c r="B14" s="22" t="s">
        <v>197</v>
      </c>
      <c r="C14" s="20">
        <v>4.5005306815006779E-2</v>
      </c>
      <c r="D14" s="20">
        <v>5.3970206704115883E-2</v>
      </c>
      <c r="E14" s="20">
        <v>3.4430039107294322E-2</v>
      </c>
      <c r="F14" s="20">
        <v>4.7095729355109112E-2</v>
      </c>
      <c r="G14" s="20">
        <v>4.5591254293016567E-2</v>
      </c>
      <c r="H14" s="20">
        <v>3.1312545618183203E-2</v>
      </c>
      <c r="I14" s="20">
        <v>5.4600221818823992E-2</v>
      </c>
      <c r="K14" s="20">
        <v>3.5977094882394263E-2</v>
      </c>
      <c r="L14" s="20">
        <v>5.4003478063665879E-2</v>
      </c>
      <c r="N14" s="20">
        <v>1.645899239478477E-2</v>
      </c>
      <c r="O14" s="20">
        <v>3.149822952253243E-2</v>
      </c>
      <c r="P14" s="20">
        <v>2.6577358329490691E-2</v>
      </c>
      <c r="Q14" s="20">
        <v>4.6592552356155961E-2</v>
      </c>
      <c r="R14" s="20">
        <v>1.8075822634244721E-2</v>
      </c>
      <c r="S14" s="20">
        <v>7.7975560934893773E-2</v>
      </c>
      <c r="T14" s="20">
        <v>8.7524284137233746E-2</v>
      </c>
      <c r="U14" s="20">
        <v>3.504388183560854E-2</v>
      </c>
      <c r="V14" s="20">
        <v>7.7985399469273742E-2</v>
      </c>
      <c r="W14" s="20">
        <v>4.0220953317921707E-2</v>
      </c>
      <c r="X14" s="20">
        <v>3.1170249927203519E-2</v>
      </c>
      <c r="Y14" s="20">
        <v>3.5775972206492958E-2</v>
      </c>
      <c r="AA14" s="20">
        <v>3.0438068360036132E-2</v>
      </c>
      <c r="AB14" s="20">
        <v>3.72445243644925E-2</v>
      </c>
      <c r="AC14" s="20">
        <v>3.4446726032102727E-2</v>
      </c>
      <c r="AD14" s="20">
        <v>7.8390786714759672E-2</v>
      </c>
      <c r="AF14" s="20">
        <v>4.484882345872411E-2</v>
      </c>
      <c r="AG14" s="20">
        <v>4.3823047690721213E-2</v>
      </c>
      <c r="AI14" s="20">
        <v>1.9461199722708562E-2</v>
      </c>
      <c r="AJ14" s="20">
        <v>2.907727544140494E-2</v>
      </c>
      <c r="AK14" s="20">
        <v>4.4553505020351783E-2</v>
      </c>
      <c r="AL14" s="20">
        <v>4.617180767662827E-2</v>
      </c>
      <c r="AM14" s="20">
        <v>2.356158379250544E-2</v>
      </c>
      <c r="AN14" s="20">
        <v>0</v>
      </c>
      <c r="AO14" s="20">
        <v>0.11790819267596681</v>
      </c>
      <c r="AP14" s="20">
        <v>0.1289721625137954</v>
      </c>
      <c r="AQ14" s="20">
        <v>4.9281357155547191E-2</v>
      </c>
      <c r="AS14" s="20">
        <v>3.1353331103275962E-2</v>
      </c>
      <c r="AT14" s="20">
        <v>0.30298935801367077</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385</v>
      </c>
      <c r="C9" s="20">
        <v>9.7500766988757689E-2</v>
      </c>
      <c r="D9" s="20">
        <v>0.11226612883086</v>
      </c>
      <c r="E9" s="20">
        <v>0.13881919865667561</v>
      </c>
      <c r="F9" s="20">
        <v>0.10721855281495871</v>
      </c>
      <c r="G9" s="20">
        <v>8.4846711723887316E-2</v>
      </c>
      <c r="H9" s="20">
        <v>8.5585233931814123E-2</v>
      </c>
      <c r="I9" s="20">
        <v>6.4528570221991821E-2</v>
      </c>
      <c r="K9" s="20">
        <v>8.4973948724034687E-2</v>
      </c>
      <c r="L9" s="20">
        <v>0.1080981625474129</v>
      </c>
      <c r="N9" s="20">
        <v>9.6447568420997373E-2</v>
      </c>
      <c r="O9" s="20">
        <v>0.12647066370288179</v>
      </c>
      <c r="P9" s="20">
        <v>2.5891912254328499E-2</v>
      </c>
      <c r="Q9" s="20">
        <v>0.14489548610439229</v>
      </c>
      <c r="R9" s="20">
        <v>0.10942615264936879</v>
      </c>
      <c r="S9" s="20">
        <v>9.1990369221095894E-2</v>
      </c>
      <c r="T9" s="20">
        <v>7.4382663975237628E-2</v>
      </c>
      <c r="U9" s="20">
        <v>0.1193901511801832</v>
      </c>
      <c r="V9" s="20">
        <v>0.13382493342356261</v>
      </c>
      <c r="W9" s="20">
        <v>7.8859487546420415E-2</v>
      </c>
      <c r="X9" s="20">
        <v>7.4001177306286581E-2</v>
      </c>
      <c r="Y9" s="20">
        <v>8.555495894332095E-2</v>
      </c>
      <c r="AA9" s="20">
        <v>9.8056796339107938E-2</v>
      </c>
      <c r="AB9" s="20">
        <v>9.0363046830157681E-2</v>
      </c>
      <c r="AC9" s="20">
        <v>0.1016602487916362</v>
      </c>
      <c r="AD9" s="20">
        <v>0.10054798875564019</v>
      </c>
      <c r="AF9" s="20">
        <v>8.4629146981396716E-2</v>
      </c>
      <c r="AG9" s="20">
        <v>0.14948921268948201</v>
      </c>
      <c r="AI9" s="20">
        <v>9.5730686715381097E-2</v>
      </c>
      <c r="AJ9" s="20">
        <v>0.100500719874064</v>
      </c>
      <c r="AK9" s="20">
        <v>8.0423882943711986E-2</v>
      </c>
      <c r="AL9" s="20">
        <v>0.1281325928158718</v>
      </c>
      <c r="AM9" s="20">
        <v>0.1314477605315186</v>
      </c>
      <c r="AN9" s="20">
        <v>6.7959705197061251E-2</v>
      </c>
      <c r="AO9" s="20">
        <v>6.5939162352798897E-2</v>
      </c>
      <c r="AP9" s="20">
        <v>6.5812362829475668E-2</v>
      </c>
      <c r="AQ9" s="20">
        <v>4.1714222151954743E-2</v>
      </c>
      <c r="AS9" s="20">
        <v>0.1003409171908943</v>
      </c>
      <c r="AT9" s="20">
        <v>4.3829893949458611E-2</v>
      </c>
    </row>
    <row r="10" spans="2:48" ht="19" customHeight="1" x14ac:dyDescent="0.35">
      <c r="B10" s="22" t="s">
        <v>386</v>
      </c>
      <c r="C10" s="20">
        <v>0.1623912018933748</v>
      </c>
      <c r="D10" s="20">
        <v>0.20983037035960209</v>
      </c>
      <c r="E10" s="20">
        <v>0.21490086274142001</v>
      </c>
      <c r="F10" s="20">
        <v>0.1551243306767387</v>
      </c>
      <c r="G10" s="20">
        <v>0.16208924989764131</v>
      </c>
      <c r="H10" s="20">
        <v>0.12548268840317869</v>
      </c>
      <c r="I10" s="20">
        <v>0.1191186131910351</v>
      </c>
      <c r="K10" s="20">
        <v>0.19062135101413899</v>
      </c>
      <c r="L10" s="20">
        <v>0.13548610524097071</v>
      </c>
      <c r="N10" s="20">
        <v>0.1621182613892331</v>
      </c>
      <c r="O10" s="20">
        <v>0.1656387790554687</v>
      </c>
      <c r="P10" s="20">
        <v>0.15589560567744629</v>
      </c>
      <c r="Q10" s="20">
        <v>0.1646854054752997</v>
      </c>
      <c r="R10" s="20">
        <v>0.21511753144221679</v>
      </c>
      <c r="S10" s="20">
        <v>0.1422542631420369</v>
      </c>
      <c r="T10" s="20">
        <v>0.1069396301477973</v>
      </c>
      <c r="U10" s="20">
        <v>0.1519567672909895</v>
      </c>
      <c r="V10" s="20">
        <v>0.17744512163234519</v>
      </c>
      <c r="W10" s="20">
        <v>0.15599922881880909</v>
      </c>
      <c r="X10" s="20">
        <v>0.1297389865029879</v>
      </c>
      <c r="Y10" s="20">
        <v>0.18614184710878021</v>
      </c>
      <c r="AA10" s="20">
        <v>0.17984578745416399</v>
      </c>
      <c r="AB10" s="20">
        <v>0.121221304819101</v>
      </c>
      <c r="AC10" s="20">
        <v>0.18376004007516461</v>
      </c>
      <c r="AD10" s="20">
        <v>0.1669038434617508</v>
      </c>
      <c r="AF10" s="20">
        <v>0.15731876798213071</v>
      </c>
      <c r="AG10" s="20">
        <v>0.1834366860680133</v>
      </c>
      <c r="AI10" s="20">
        <v>0.18466579663891261</v>
      </c>
      <c r="AJ10" s="20">
        <v>0.20653967601943041</v>
      </c>
      <c r="AK10" s="20">
        <v>0.14997148307357461</v>
      </c>
      <c r="AL10" s="20">
        <v>0.14020000130578769</v>
      </c>
      <c r="AM10" s="20">
        <v>0.1649353404852387</v>
      </c>
      <c r="AN10" s="20">
        <v>0.1500744892750264</v>
      </c>
      <c r="AO10" s="20">
        <v>0.1484562110931005</v>
      </c>
      <c r="AP10" s="20">
        <v>6.7270011550821115E-2</v>
      </c>
      <c r="AQ10" s="20">
        <v>0.13829857116519831</v>
      </c>
      <c r="AS10" s="20">
        <v>0.16560523162350199</v>
      </c>
      <c r="AT10" s="20">
        <v>0.1016550543965197</v>
      </c>
    </row>
    <row r="11" spans="2:48" ht="32" customHeight="1" x14ac:dyDescent="0.35">
      <c r="B11" s="22" t="s">
        <v>387</v>
      </c>
      <c r="C11" s="20">
        <v>0.23545918176577749</v>
      </c>
      <c r="D11" s="20">
        <v>0.29525665639197701</v>
      </c>
      <c r="E11" s="20">
        <v>0.2480224339157335</v>
      </c>
      <c r="F11" s="20">
        <v>0.19134871335689579</v>
      </c>
      <c r="G11" s="20">
        <v>0.22148867541636971</v>
      </c>
      <c r="H11" s="20">
        <v>0.25403496613625248</v>
      </c>
      <c r="I11" s="20">
        <v>0.22012350925383969</v>
      </c>
      <c r="K11" s="20">
        <v>0.23595002309924901</v>
      </c>
      <c r="L11" s="20">
        <v>0.23494138839017259</v>
      </c>
      <c r="N11" s="20">
        <v>0.21667539594293961</v>
      </c>
      <c r="O11" s="20">
        <v>0.2201098682590007</v>
      </c>
      <c r="P11" s="20">
        <v>0.32565721450258361</v>
      </c>
      <c r="Q11" s="20">
        <v>0.1768849987639142</v>
      </c>
      <c r="R11" s="20">
        <v>0.18305055434534229</v>
      </c>
      <c r="S11" s="20">
        <v>0.29638402016843912</v>
      </c>
      <c r="T11" s="20">
        <v>0.2349127379028596</v>
      </c>
      <c r="U11" s="20">
        <v>0.23290230806901821</v>
      </c>
      <c r="V11" s="20">
        <v>0.22950787434379141</v>
      </c>
      <c r="W11" s="20">
        <v>0.25220337297882089</v>
      </c>
      <c r="X11" s="20">
        <v>0.26854341324863051</v>
      </c>
      <c r="Y11" s="20">
        <v>0.20356020096162741</v>
      </c>
      <c r="AA11" s="20">
        <v>0.22067817615900889</v>
      </c>
      <c r="AB11" s="20">
        <v>0.2324998166408109</v>
      </c>
      <c r="AC11" s="20">
        <v>0.26609904739575169</v>
      </c>
      <c r="AD11" s="20">
        <v>0.22649979872647391</v>
      </c>
      <c r="AF11" s="20">
        <v>0.24254810748172231</v>
      </c>
      <c r="AG11" s="20">
        <v>0.21273130950588021</v>
      </c>
      <c r="AI11" s="20">
        <v>0.26883372447367537</v>
      </c>
      <c r="AJ11" s="20">
        <v>0.21965220790717041</v>
      </c>
      <c r="AK11" s="20">
        <v>0.23503764976054639</v>
      </c>
      <c r="AL11" s="20">
        <v>0.23701629556612511</v>
      </c>
      <c r="AM11" s="20">
        <v>0.21175230458023561</v>
      </c>
      <c r="AN11" s="20">
        <v>0.28076322474507659</v>
      </c>
      <c r="AO11" s="20">
        <v>0.24746424385797319</v>
      </c>
      <c r="AP11" s="20">
        <v>0.22787500781777531</v>
      </c>
      <c r="AQ11" s="20">
        <v>0.27483271269134529</v>
      </c>
      <c r="AS11" s="20">
        <v>0.23483895580059899</v>
      </c>
      <c r="AT11" s="20">
        <v>0.2471797129573079</v>
      </c>
    </row>
    <row r="12" spans="2:48" ht="19" customHeight="1" x14ac:dyDescent="0.35">
      <c r="B12" s="22" t="s">
        <v>388</v>
      </c>
      <c r="C12" s="20">
        <v>0.23107633314523071</v>
      </c>
      <c r="D12" s="20">
        <v>0.1572352967454449</v>
      </c>
      <c r="E12" s="20">
        <v>0.20948889247690969</v>
      </c>
      <c r="F12" s="20">
        <v>0.26732746233280957</v>
      </c>
      <c r="G12" s="20">
        <v>0.23145162296858079</v>
      </c>
      <c r="H12" s="20">
        <v>0.23771293974619059</v>
      </c>
      <c r="I12" s="20">
        <v>0.263583252314536</v>
      </c>
      <c r="K12" s="20">
        <v>0.23416297803243141</v>
      </c>
      <c r="L12" s="20">
        <v>0.2279644146726606</v>
      </c>
      <c r="N12" s="20">
        <v>0.20366470227179179</v>
      </c>
      <c r="O12" s="20">
        <v>0.22135654855506229</v>
      </c>
      <c r="P12" s="20">
        <v>0.2199613255081953</v>
      </c>
      <c r="Q12" s="20">
        <v>0.23138820207360861</v>
      </c>
      <c r="R12" s="20">
        <v>0.21683121479870329</v>
      </c>
      <c r="S12" s="20">
        <v>0.1963049574780604</v>
      </c>
      <c r="T12" s="20">
        <v>0.30145265093464602</v>
      </c>
      <c r="U12" s="20">
        <v>0.25969420790333281</v>
      </c>
      <c r="V12" s="20">
        <v>0.19601408725072411</v>
      </c>
      <c r="W12" s="20">
        <v>0.2494211806105549</v>
      </c>
      <c r="X12" s="20">
        <v>0.26932873937909457</v>
      </c>
      <c r="Y12" s="20">
        <v>0.2267095108521974</v>
      </c>
      <c r="AA12" s="20">
        <v>0.23315438567098651</v>
      </c>
      <c r="AB12" s="20">
        <v>0.2493406353998488</v>
      </c>
      <c r="AC12" s="20">
        <v>0.1924558024020771</v>
      </c>
      <c r="AD12" s="20">
        <v>0.24383302913217081</v>
      </c>
      <c r="AF12" s="20">
        <v>0.23088448665246419</v>
      </c>
      <c r="AG12" s="20">
        <v>0.22964382831163779</v>
      </c>
      <c r="AI12" s="20">
        <v>0.2396892569827114</v>
      </c>
      <c r="AJ12" s="20">
        <v>0.21490903608390691</v>
      </c>
      <c r="AK12" s="20">
        <v>0.25463202048381078</v>
      </c>
      <c r="AL12" s="20">
        <v>0.24595936910274299</v>
      </c>
      <c r="AM12" s="20">
        <v>0.236819541057112</v>
      </c>
      <c r="AN12" s="20">
        <v>0.19989361709000519</v>
      </c>
      <c r="AO12" s="20">
        <v>0.2134922920447074</v>
      </c>
      <c r="AP12" s="20">
        <v>0.2217130206762199</v>
      </c>
      <c r="AQ12" s="20">
        <v>0.2537871004691582</v>
      </c>
      <c r="AS12" s="20">
        <v>0.23511045857726551</v>
      </c>
      <c r="AT12" s="20">
        <v>0.15484267700814791</v>
      </c>
    </row>
    <row r="13" spans="2:48" ht="19" customHeight="1" x14ac:dyDescent="0.35">
      <c r="B13" s="22" t="s">
        <v>389</v>
      </c>
      <c r="C13" s="20">
        <v>0.2080231349644123</v>
      </c>
      <c r="D13" s="20">
        <v>0.17112340710980151</v>
      </c>
      <c r="E13" s="20">
        <v>0.17315849353544319</v>
      </c>
      <c r="F13" s="20">
        <v>0.21254241936775289</v>
      </c>
      <c r="G13" s="20">
        <v>0.22138698927851741</v>
      </c>
      <c r="H13" s="20">
        <v>0.2408312533780039</v>
      </c>
      <c r="I13" s="20">
        <v>0.22437635976409001</v>
      </c>
      <c r="K13" s="20">
        <v>0.1971244245527109</v>
      </c>
      <c r="L13" s="20">
        <v>0.21950981041003331</v>
      </c>
      <c r="N13" s="20">
        <v>0.29894872252663479</v>
      </c>
      <c r="O13" s="20">
        <v>0.23492591090505391</v>
      </c>
      <c r="P13" s="20">
        <v>0.22683790185654021</v>
      </c>
      <c r="Q13" s="20">
        <v>0.16682113886075969</v>
      </c>
      <c r="R13" s="20">
        <v>0.2347780729828963</v>
      </c>
      <c r="S13" s="20">
        <v>0.1703653684296399</v>
      </c>
      <c r="T13" s="20">
        <v>0.15796697604405421</v>
      </c>
      <c r="U13" s="20">
        <v>0.1802313419625427</v>
      </c>
      <c r="V13" s="20">
        <v>0.1731692107950745</v>
      </c>
      <c r="W13" s="20">
        <v>0.2056853072804862</v>
      </c>
      <c r="X13" s="20">
        <v>0.2033325085867069</v>
      </c>
      <c r="Y13" s="20">
        <v>0.24551737939525509</v>
      </c>
      <c r="AA13" s="20">
        <v>0.2288075976416877</v>
      </c>
      <c r="AB13" s="20">
        <v>0.2298820552738749</v>
      </c>
      <c r="AC13" s="20">
        <v>0.19393155637430631</v>
      </c>
      <c r="AD13" s="20">
        <v>0.17663446070741651</v>
      </c>
      <c r="AF13" s="20">
        <v>0.21652547287622531</v>
      </c>
      <c r="AG13" s="20">
        <v>0.17262557542921489</v>
      </c>
      <c r="AI13" s="20">
        <v>0.16638507495669749</v>
      </c>
      <c r="AJ13" s="20">
        <v>0.20582898582558479</v>
      </c>
      <c r="AK13" s="20">
        <v>0.19038305749310849</v>
      </c>
      <c r="AL13" s="20">
        <v>0.20496968561468859</v>
      </c>
      <c r="AM13" s="20">
        <v>0.21142493774589541</v>
      </c>
      <c r="AN13" s="20">
        <v>0.30130896369283039</v>
      </c>
      <c r="AO13" s="20">
        <v>0.20902147297308341</v>
      </c>
      <c r="AP13" s="20">
        <v>0.22313163965066909</v>
      </c>
      <c r="AQ13" s="20">
        <v>0.25515452228266883</v>
      </c>
      <c r="AS13" s="20">
        <v>0.2096733135632918</v>
      </c>
      <c r="AT13" s="20">
        <v>0.17683938770836821</v>
      </c>
    </row>
    <row r="14" spans="2:48" ht="19" customHeight="1" x14ac:dyDescent="0.35">
      <c r="B14" s="22" t="s">
        <v>197</v>
      </c>
      <c r="C14" s="20">
        <v>6.5549381242446927E-2</v>
      </c>
      <c r="D14" s="20">
        <v>5.4288140562314527E-2</v>
      </c>
      <c r="E14" s="20">
        <v>1.561011867381794E-2</v>
      </c>
      <c r="F14" s="20">
        <v>6.643852145084421E-2</v>
      </c>
      <c r="G14" s="20">
        <v>7.8736750715003606E-2</v>
      </c>
      <c r="H14" s="20">
        <v>5.6352918404560123E-2</v>
      </c>
      <c r="I14" s="20">
        <v>0.1082696952545073</v>
      </c>
      <c r="K14" s="20">
        <v>5.7167274577435132E-2</v>
      </c>
      <c r="L14" s="20">
        <v>7.4000118738749773E-2</v>
      </c>
      <c r="N14" s="20">
        <v>2.2145349448403361E-2</v>
      </c>
      <c r="O14" s="20">
        <v>3.149822952253243E-2</v>
      </c>
      <c r="P14" s="20">
        <v>4.575604020090579E-2</v>
      </c>
      <c r="Q14" s="20">
        <v>0.1153247687220257</v>
      </c>
      <c r="R14" s="20">
        <v>4.0796473781472511E-2</v>
      </c>
      <c r="S14" s="20">
        <v>0.1027010215607278</v>
      </c>
      <c r="T14" s="20">
        <v>0.1243453409954054</v>
      </c>
      <c r="U14" s="20">
        <v>5.5825223593933743E-2</v>
      </c>
      <c r="V14" s="20">
        <v>9.0038772554502072E-2</v>
      </c>
      <c r="W14" s="20">
        <v>5.7831422764908443E-2</v>
      </c>
      <c r="X14" s="20">
        <v>5.505517497629369E-2</v>
      </c>
      <c r="Y14" s="20">
        <v>5.2516102738818467E-2</v>
      </c>
      <c r="AA14" s="20">
        <v>3.9457256735044993E-2</v>
      </c>
      <c r="AB14" s="20">
        <v>7.6693141036206544E-2</v>
      </c>
      <c r="AC14" s="20">
        <v>6.2093304961064348E-2</v>
      </c>
      <c r="AD14" s="20">
        <v>8.5580879216547653E-2</v>
      </c>
      <c r="AF14" s="20">
        <v>6.8094018026060729E-2</v>
      </c>
      <c r="AG14" s="20">
        <v>5.2073387995771728E-2</v>
      </c>
      <c r="AI14" s="20">
        <v>4.469546023262199E-2</v>
      </c>
      <c r="AJ14" s="20">
        <v>5.2569374289843443E-2</v>
      </c>
      <c r="AK14" s="20">
        <v>8.9551906245247642E-2</v>
      </c>
      <c r="AL14" s="20">
        <v>4.3722055594783649E-2</v>
      </c>
      <c r="AM14" s="20">
        <v>4.3620115599999711E-2</v>
      </c>
      <c r="AN14" s="20">
        <v>0</v>
      </c>
      <c r="AO14" s="20">
        <v>0.1156266176783368</v>
      </c>
      <c r="AP14" s="20">
        <v>0.19419795747503901</v>
      </c>
      <c r="AQ14" s="20">
        <v>3.6212871239674482E-2</v>
      </c>
      <c r="AS14" s="20">
        <v>5.4431123244447391E-2</v>
      </c>
      <c r="AT14" s="20">
        <v>0.27565327398019762</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391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385</v>
      </c>
      <c r="C9" s="20">
        <v>9.3808701495491739E-2</v>
      </c>
      <c r="D9" s="20">
        <v>0.10047849146121821</v>
      </c>
      <c r="E9" s="20">
        <v>0.1539360429632379</v>
      </c>
      <c r="F9" s="20">
        <v>0.1040977253190243</v>
      </c>
      <c r="G9" s="20">
        <v>0.1158668075674915</v>
      </c>
      <c r="H9" s="20">
        <v>6.4019035634525226E-2</v>
      </c>
      <c r="I9" s="20">
        <v>3.439613018105591E-2</v>
      </c>
      <c r="K9" s="20">
        <v>9.4298747391170404E-2</v>
      </c>
      <c r="L9" s="20">
        <v>9.2796227167198694E-2</v>
      </c>
      <c r="N9" s="20">
        <v>5.9994713770896588E-2</v>
      </c>
      <c r="O9" s="20">
        <v>4.4232057101155887E-2</v>
      </c>
      <c r="P9" s="20">
        <v>0.1038531014031394</v>
      </c>
      <c r="Q9" s="20">
        <v>0.13890246962490571</v>
      </c>
      <c r="R9" s="20">
        <v>9.7825182554128323E-2</v>
      </c>
      <c r="S9" s="20">
        <v>0.118687596387251</v>
      </c>
      <c r="T9" s="20">
        <v>8.4015245556475049E-2</v>
      </c>
      <c r="U9" s="20">
        <v>0.10315534739944771</v>
      </c>
      <c r="V9" s="20">
        <v>0.11864995959472451</v>
      </c>
      <c r="W9" s="20">
        <v>8.2539779775199579E-2</v>
      </c>
      <c r="X9" s="20">
        <v>5.5007009941431491E-2</v>
      </c>
      <c r="Y9" s="20">
        <v>0.1017476565319903</v>
      </c>
      <c r="AA9" s="20">
        <v>0.111585253732089</v>
      </c>
      <c r="AB9" s="20">
        <v>8.2096693493182923E-2</v>
      </c>
      <c r="AC9" s="20">
        <v>9.4312325174873771E-2</v>
      </c>
      <c r="AD9" s="20">
        <v>8.6986839323545784E-2</v>
      </c>
      <c r="AF9" s="20">
        <v>8.0991317923917949E-2</v>
      </c>
      <c r="AG9" s="20">
        <v>0.14314952016614099</v>
      </c>
      <c r="AI9" s="20">
        <v>0.1090778421443702</v>
      </c>
      <c r="AJ9" s="20">
        <v>0.11215994738188451</v>
      </c>
      <c r="AK9" s="20">
        <v>6.3891304859968662E-2</v>
      </c>
      <c r="AL9" s="20">
        <v>0.1049798321602195</v>
      </c>
      <c r="AM9" s="20">
        <v>0.1157802315680711</v>
      </c>
      <c r="AN9" s="20">
        <v>3.4093065943093588E-2</v>
      </c>
      <c r="AO9" s="20">
        <v>8.4246781350496361E-2</v>
      </c>
      <c r="AP9" s="20">
        <v>2.5304254561531191E-2</v>
      </c>
      <c r="AQ9" s="20">
        <v>6.2214261628699377E-2</v>
      </c>
      <c r="AS9" s="20">
        <v>9.6919898250946629E-2</v>
      </c>
      <c r="AT9" s="20">
        <v>3.5015808803871812E-2</v>
      </c>
    </row>
    <row r="10" spans="2:48" ht="19" customHeight="1" x14ac:dyDescent="0.35">
      <c r="B10" s="22" t="s">
        <v>386</v>
      </c>
      <c r="C10" s="20">
        <v>0.16316646712777699</v>
      </c>
      <c r="D10" s="20">
        <v>0.24744174236905411</v>
      </c>
      <c r="E10" s="20">
        <v>0.20652321789671049</v>
      </c>
      <c r="F10" s="20">
        <v>0.20276040880419549</v>
      </c>
      <c r="G10" s="20">
        <v>0.14078528761924289</v>
      </c>
      <c r="H10" s="20">
        <v>0.12506291275096121</v>
      </c>
      <c r="I10" s="20">
        <v>8.3360381073438808E-2</v>
      </c>
      <c r="K10" s="20">
        <v>0.17974159790045191</v>
      </c>
      <c r="L10" s="20">
        <v>0.1476447825115908</v>
      </c>
      <c r="N10" s="20">
        <v>0.1465466947573362</v>
      </c>
      <c r="O10" s="20">
        <v>0.1375055034693774</v>
      </c>
      <c r="P10" s="20">
        <v>0.1158177484787518</v>
      </c>
      <c r="Q10" s="20">
        <v>0.1391349376731208</v>
      </c>
      <c r="R10" s="20">
        <v>0.20557695792972469</v>
      </c>
      <c r="S10" s="20">
        <v>0.11785127711340219</v>
      </c>
      <c r="T10" s="20">
        <v>0.1615098466554406</v>
      </c>
      <c r="U10" s="20">
        <v>0.21775987047076331</v>
      </c>
      <c r="V10" s="20">
        <v>0.17797529342319471</v>
      </c>
      <c r="W10" s="20">
        <v>0.14454364516659179</v>
      </c>
      <c r="X10" s="20">
        <v>0.14506649758301071</v>
      </c>
      <c r="Y10" s="20">
        <v>0.1805319950673081</v>
      </c>
      <c r="AA10" s="20">
        <v>0.17055237558117101</v>
      </c>
      <c r="AB10" s="20">
        <v>0.11262420508406359</v>
      </c>
      <c r="AC10" s="20">
        <v>0.19805082675420929</v>
      </c>
      <c r="AD10" s="20">
        <v>0.17559679799586009</v>
      </c>
      <c r="AF10" s="20">
        <v>0.15122004906325009</v>
      </c>
      <c r="AG10" s="20">
        <v>0.2109285834932367</v>
      </c>
      <c r="AI10" s="20">
        <v>0.1795578160670285</v>
      </c>
      <c r="AJ10" s="20">
        <v>0.21321434040214091</v>
      </c>
      <c r="AK10" s="20">
        <v>0.13471812536446839</v>
      </c>
      <c r="AL10" s="20">
        <v>0.16098139760358271</v>
      </c>
      <c r="AM10" s="20">
        <v>0.16954455638110569</v>
      </c>
      <c r="AN10" s="20">
        <v>0.16656181465624409</v>
      </c>
      <c r="AO10" s="20">
        <v>0.1235391949898121</v>
      </c>
      <c r="AP10" s="20">
        <v>5.0268387382559433E-2</v>
      </c>
      <c r="AQ10" s="20">
        <v>0.15229369574283641</v>
      </c>
      <c r="AS10" s="20">
        <v>0.16712141437091069</v>
      </c>
      <c r="AT10" s="20">
        <v>8.8429056689529509E-2</v>
      </c>
    </row>
    <row r="11" spans="2:48" ht="32" customHeight="1" x14ac:dyDescent="0.35">
      <c r="B11" s="22" t="s">
        <v>387</v>
      </c>
      <c r="C11" s="20">
        <v>0.19722717057059089</v>
      </c>
      <c r="D11" s="20">
        <v>0.25790357397155461</v>
      </c>
      <c r="E11" s="20">
        <v>0.231781490257673</v>
      </c>
      <c r="F11" s="20">
        <v>0.21356961229137719</v>
      </c>
      <c r="G11" s="20">
        <v>0.19558029137499119</v>
      </c>
      <c r="H11" s="20">
        <v>0.16210992037600849</v>
      </c>
      <c r="I11" s="20">
        <v>0.14037955170562039</v>
      </c>
      <c r="K11" s="20">
        <v>0.20182438512650519</v>
      </c>
      <c r="L11" s="20">
        <v>0.19242424297397681</v>
      </c>
      <c r="N11" s="20">
        <v>0.17632266153852269</v>
      </c>
      <c r="O11" s="20">
        <v>0.2460824816926164</v>
      </c>
      <c r="P11" s="20">
        <v>0.16568119153943769</v>
      </c>
      <c r="Q11" s="20">
        <v>0.19297076539569971</v>
      </c>
      <c r="R11" s="20">
        <v>0.21248338364001029</v>
      </c>
      <c r="S11" s="20">
        <v>0.22904546685366961</v>
      </c>
      <c r="T11" s="20">
        <v>0.20190965136442529</v>
      </c>
      <c r="U11" s="20">
        <v>0.18670481583106979</v>
      </c>
      <c r="V11" s="20">
        <v>0.24587129631518581</v>
      </c>
      <c r="W11" s="20">
        <v>0.188347302808689</v>
      </c>
      <c r="X11" s="20">
        <v>0.1572843994588774</v>
      </c>
      <c r="Y11" s="20">
        <v>0.15376960481382501</v>
      </c>
      <c r="AA11" s="20">
        <v>0.14453852360669839</v>
      </c>
      <c r="AB11" s="20">
        <v>0.20209518246595401</v>
      </c>
      <c r="AC11" s="20">
        <v>0.20019696690543609</v>
      </c>
      <c r="AD11" s="20">
        <v>0.24615637547413269</v>
      </c>
      <c r="AF11" s="20">
        <v>0.19647586133444361</v>
      </c>
      <c r="AG11" s="20">
        <v>0.2021110895543036</v>
      </c>
      <c r="AI11" s="20">
        <v>0.19696301470171729</v>
      </c>
      <c r="AJ11" s="20">
        <v>0.18128712073625169</v>
      </c>
      <c r="AK11" s="20">
        <v>0.20825417002527771</v>
      </c>
      <c r="AL11" s="20">
        <v>0.16359593771708769</v>
      </c>
      <c r="AM11" s="20">
        <v>0.19840304492088651</v>
      </c>
      <c r="AN11" s="20">
        <v>0.23918124233853219</v>
      </c>
      <c r="AO11" s="20">
        <v>0.22059713926090591</v>
      </c>
      <c r="AP11" s="20">
        <v>0.20530910168153549</v>
      </c>
      <c r="AQ11" s="20">
        <v>0.2324123605459941</v>
      </c>
      <c r="AS11" s="20">
        <v>0.19239939235823289</v>
      </c>
      <c r="AT11" s="20">
        <v>0.28845863829453022</v>
      </c>
    </row>
    <row r="12" spans="2:48" ht="19" customHeight="1" x14ac:dyDescent="0.35">
      <c r="B12" s="22" t="s">
        <v>388</v>
      </c>
      <c r="C12" s="20">
        <v>0.23718999713584929</v>
      </c>
      <c r="D12" s="20">
        <v>0.20815670021598109</v>
      </c>
      <c r="E12" s="20">
        <v>0.19497138906740269</v>
      </c>
      <c r="F12" s="20">
        <v>0.2021511101964443</v>
      </c>
      <c r="G12" s="20">
        <v>0.2340236927354912</v>
      </c>
      <c r="H12" s="20">
        <v>0.27269693313097509</v>
      </c>
      <c r="I12" s="20">
        <v>0.29797958366860011</v>
      </c>
      <c r="K12" s="20">
        <v>0.2288103765099733</v>
      </c>
      <c r="L12" s="20">
        <v>0.24534058345026319</v>
      </c>
      <c r="N12" s="20">
        <v>0.24987485655652589</v>
      </c>
      <c r="O12" s="20">
        <v>0.24399475355606631</v>
      </c>
      <c r="P12" s="20">
        <v>0.26226693395975809</v>
      </c>
      <c r="Q12" s="20">
        <v>0.19934467923458651</v>
      </c>
      <c r="R12" s="20">
        <v>0.22765756876954699</v>
      </c>
      <c r="S12" s="20">
        <v>0.20876544398966229</v>
      </c>
      <c r="T12" s="20">
        <v>0.21954606317860409</v>
      </c>
      <c r="U12" s="20">
        <v>0.22369720867212051</v>
      </c>
      <c r="V12" s="20">
        <v>0.20884239904849919</v>
      </c>
      <c r="W12" s="20">
        <v>0.26303908343563742</v>
      </c>
      <c r="X12" s="20">
        <v>0.27740502624272728</v>
      </c>
      <c r="Y12" s="20">
        <v>0.26037482489700631</v>
      </c>
      <c r="AA12" s="20">
        <v>0.24943796373957169</v>
      </c>
      <c r="AB12" s="20">
        <v>0.26722953963217361</v>
      </c>
      <c r="AC12" s="20">
        <v>0.2137580534343281</v>
      </c>
      <c r="AD12" s="20">
        <v>0.2149183988812042</v>
      </c>
      <c r="AF12" s="20">
        <v>0.24631687887697221</v>
      </c>
      <c r="AG12" s="20">
        <v>0.20215383425030259</v>
      </c>
      <c r="AI12" s="20">
        <v>0.23004372754252711</v>
      </c>
      <c r="AJ12" s="20">
        <v>0.2315166327873229</v>
      </c>
      <c r="AK12" s="20">
        <v>0.27240365170685399</v>
      </c>
      <c r="AL12" s="20">
        <v>0.29497163254535491</v>
      </c>
      <c r="AM12" s="20">
        <v>0.21711189648371701</v>
      </c>
      <c r="AN12" s="20">
        <v>0.1821257652877408</v>
      </c>
      <c r="AO12" s="20">
        <v>0.17946239430256611</v>
      </c>
      <c r="AP12" s="20">
        <v>0.24874996585795209</v>
      </c>
      <c r="AQ12" s="20">
        <v>0.29985017831387928</v>
      </c>
      <c r="AS12" s="20">
        <v>0.2408457431758107</v>
      </c>
      <c r="AT12" s="20">
        <v>0.16810665026670049</v>
      </c>
    </row>
    <row r="13" spans="2:48" ht="19" customHeight="1" x14ac:dyDescent="0.35">
      <c r="B13" s="22" t="s">
        <v>389</v>
      </c>
      <c r="C13" s="20">
        <v>0.25914482331940009</v>
      </c>
      <c r="D13" s="20">
        <v>0.13186570591774571</v>
      </c>
      <c r="E13" s="20">
        <v>0.18423166827304571</v>
      </c>
      <c r="F13" s="20">
        <v>0.21129784836515611</v>
      </c>
      <c r="G13" s="20">
        <v>0.27100461972495171</v>
      </c>
      <c r="H13" s="20">
        <v>0.34752369046853232</v>
      </c>
      <c r="I13" s="20">
        <v>0.37471153171553079</v>
      </c>
      <c r="K13" s="20">
        <v>0.25831523772493292</v>
      </c>
      <c r="L13" s="20">
        <v>0.25997081506487041</v>
      </c>
      <c r="N13" s="20">
        <v>0.32804384507318007</v>
      </c>
      <c r="O13" s="20">
        <v>0.28170806204862292</v>
      </c>
      <c r="P13" s="20">
        <v>0.32446797667249</v>
      </c>
      <c r="Q13" s="20">
        <v>0.24893373869224339</v>
      </c>
      <c r="R13" s="20">
        <v>0.23104655606509719</v>
      </c>
      <c r="S13" s="20">
        <v>0.22909163919933101</v>
      </c>
      <c r="T13" s="20">
        <v>0.25717032416009689</v>
      </c>
      <c r="U13" s="20">
        <v>0.2229236793757392</v>
      </c>
      <c r="V13" s="20">
        <v>0.19379716185193319</v>
      </c>
      <c r="W13" s="20">
        <v>0.27804368520712891</v>
      </c>
      <c r="X13" s="20">
        <v>0.32248205764484777</v>
      </c>
      <c r="Y13" s="20">
        <v>0.26804588610475788</v>
      </c>
      <c r="AA13" s="20">
        <v>0.29330168425558878</v>
      </c>
      <c r="AB13" s="20">
        <v>0.29878502415780911</v>
      </c>
      <c r="AC13" s="20">
        <v>0.23955463295118309</v>
      </c>
      <c r="AD13" s="20">
        <v>0.197504109705885</v>
      </c>
      <c r="AF13" s="20">
        <v>0.2733317940669755</v>
      </c>
      <c r="AG13" s="20">
        <v>0.20244361292320631</v>
      </c>
      <c r="AI13" s="20">
        <v>0.26273584447961351</v>
      </c>
      <c r="AJ13" s="20">
        <v>0.23184230830461591</v>
      </c>
      <c r="AK13" s="20">
        <v>0.27500158122284979</v>
      </c>
      <c r="AL13" s="20">
        <v>0.24384258825985539</v>
      </c>
      <c r="AM13" s="20">
        <v>0.27168292813872957</v>
      </c>
      <c r="AN13" s="20">
        <v>0.37803811177438917</v>
      </c>
      <c r="AO13" s="20">
        <v>0.24567038900427199</v>
      </c>
      <c r="AP13" s="20">
        <v>0.30691053141080521</v>
      </c>
      <c r="AQ13" s="20">
        <v>0.21603117136679939</v>
      </c>
      <c r="AS13" s="20">
        <v>0.2630866126375408</v>
      </c>
      <c r="AT13" s="20">
        <v>0.18465606075943281</v>
      </c>
    </row>
    <row r="14" spans="2:48" ht="19" customHeight="1" x14ac:dyDescent="0.35">
      <c r="B14" s="22" t="s">
        <v>197</v>
      </c>
      <c r="C14" s="20">
        <v>4.946284035089081E-2</v>
      </c>
      <c r="D14" s="20">
        <v>5.4153786064446187E-2</v>
      </c>
      <c r="E14" s="20">
        <v>2.8556191541930231E-2</v>
      </c>
      <c r="F14" s="20">
        <v>6.6123295023802542E-2</v>
      </c>
      <c r="G14" s="20">
        <v>4.2739300977831553E-2</v>
      </c>
      <c r="H14" s="20">
        <v>2.8587507638997721E-2</v>
      </c>
      <c r="I14" s="20">
        <v>6.9172821655753988E-2</v>
      </c>
      <c r="K14" s="20">
        <v>3.7009655346966278E-2</v>
      </c>
      <c r="L14" s="20">
        <v>6.1823348832100028E-2</v>
      </c>
      <c r="N14" s="20">
        <v>3.9217228303538403E-2</v>
      </c>
      <c r="O14" s="20">
        <v>4.6477142132161177E-2</v>
      </c>
      <c r="P14" s="20">
        <v>2.7913047946422631E-2</v>
      </c>
      <c r="Q14" s="20">
        <v>8.0713409379443934E-2</v>
      </c>
      <c r="R14" s="20">
        <v>2.541035104149246E-2</v>
      </c>
      <c r="S14" s="20">
        <v>9.6558576456683851E-2</v>
      </c>
      <c r="T14" s="20">
        <v>7.584886908495822E-2</v>
      </c>
      <c r="U14" s="20">
        <v>4.5759078250859501E-2</v>
      </c>
      <c r="V14" s="20">
        <v>5.4863889766462413E-2</v>
      </c>
      <c r="W14" s="20">
        <v>4.3486503606753192E-2</v>
      </c>
      <c r="X14" s="20">
        <v>4.2755009129105383E-2</v>
      </c>
      <c r="Y14" s="20">
        <v>3.553003258511192E-2</v>
      </c>
      <c r="AA14" s="20">
        <v>3.0584199084881102E-2</v>
      </c>
      <c r="AB14" s="20">
        <v>3.7169355166816721E-2</v>
      </c>
      <c r="AC14" s="20">
        <v>5.4127194779969731E-2</v>
      </c>
      <c r="AD14" s="20">
        <v>7.8837478619372334E-2</v>
      </c>
      <c r="AF14" s="20">
        <v>5.1664098734440583E-2</v>
      </c>
      <c r="AG14" s="20">
        <v>3.9213359612809702E-2</v>
      </c>
      <c r="AI14" s="20">
        <v>2.162175506474345E-2</v>
      </c>
      <c r="AJ14" s="20">
        <v>2.997965038778402E-2</v>
      </c>
      <c r="AK14" s="20">
        <v>4.5731166820581433E-2</v>
      </c>
      <c r="AL14" s="20">
        <v>3.1628611713899669E-2</v>
      </c>
      <c r="AM14" s="20">
        <v>2.7477342507490069E-2</v>
      </c>
      <c r="AN14" s="20">
        <v>0</v>
      </c>
      <c r="AO14" s="20">
        <v>0.14648410109194759</v>
      </c>
      <c r="AP14" s="20">
        <v>0.1634577591056165</v>
      </c>
      <c r="AQ14" s="20">
        <v>3.7198332401791323E-2</v>
      </c>
      <c r="AS14" s="20">
        <v>3.962693920655827E-2</v>
      </c>
      <c r="AT14" s="20">
        <v>0.23533378518593509</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385</v>
      </c>
      <c r="C9" s="20">
        <v>0.35609342085113882</v>
      </c>
      <c r="D9" s="20">
        <v>0.25440539731758999</v>
      </c>
      <c r="E9" s="20">
        <v>0.33231750944035759</v>
      </c>
      <c r="F9" s="20">
        <v>0.36421622705529971</v>
      </c>
      <c r="G9" s="20">
        <v>0.34361198084017969</v>
      </c>
      <c r="H9" s="20">
        <v>0.42023514694627889</v>
      </c>
      <c r="I9" s="20">
        <v>0.40366185794890219</v>
      </c>
      <c r="K9" s="20">
        <v>0.32951411327355318</v>
      </c>
      <c r="L9" s="20">
        <v>0.38237730000766079</v>
      </c>
      <c r="N9" s="20">
        <v>0.37607404239135278</v>
      </c>
      <c r="O9" s="20">
        <v>0.24652214779876941</v>
      </c>
      <c r="P9" s="20">
        <v>0.34174198306895742</v>
      </c>
      <c r="Q9" s="20">
        <v>0.35447854804365009</v>
      </c>
      <c r="R9" s="20">
        <v>0.350022423091159</v>
      </c>
      <c r="S9" s="20">
        <v>0.35803042037345928</v>
      </c>
      <c r="T9" s="20">
        <v>0.37342696475265819</v>
      </c>
      <c r="U9" s="20">
        <v>0.32477336369056592</v>
      </c>
      <c r="V9" s="20">
        <v>0.33381596125277507</v>
      </c>
      <c r="W9" s="20">
        <v>0.41273408761963942</v>
      </c>
      <c r="X9" s="20">
        <v>0.3727010160807257</v>
      </c>
      <c r="Y9" s="20">
        <v>0.34249361716648619</v>
      </c>
      <c r="AA9" s="20">
        <v>0.40120154106610739</v>
      </c>
      <c r="AB9" s="20">
        <v>0.39552966324603278</v>
      </c>
      <c r="AC9" s="20">
        <v>0.30836861103462732</v>
      </c>
      <c r="AD9" s="20">
        <v>0.30826534437588182</v>
      </c>
      <c r="AF9" s="20">
        <v>0.35656402015821947</v>
      </c>
      <c r="AG9" s="20">
        <v>0.34823671072252349</v>
      </c>
      <c r="AI9" s="20">
        <v>0.39450656322985278</v>
      </c>
      <c r="AJ9" s="20">
        <v>0.35749395937385919</v>
      </c>
      <c r="AK9" s="20">
        <v>0.38852525545999639</v>
      </c>
      <c r="AL9" s="20">
        <v>0.42048723723236309</v>
      </c>
      <c r="AM9" s="20">
        <v>0.35905308062954389</v>
      </c>
      <c r="AN9" s="20">
        <v>0.34622564388138521</v>
      </c>
      <c r="AO9" s="20">
        <v>0.29394134453075782</v>
      </c>
      <c r="AP9" s="20">
        <v>0.32307160231788318</v>
      </c>
      <c r="AQ9" s="20">
        <v>0.25534813324993061</v>
      </c>
      <c r="AS9" s="20">
        <v>0.36907092689091431</v>
      </c>
      <c r="AT9" s="20">
        <v>0.1108549547645364</v>
      </c>
    </row>
    <row r="10" spans="2:48" ht="19" customHeight="1" x14ac:dyDescent="0.35">
      <c r="B10" s="22" t="s">
        <v>386</v>
      </c>
      <c r="C10" s="20">
        <v>0.33779413157134192</v>
      </c>
      <c r="D10" s="20">
        <v>0.31557124888281513</v>
      </c>
      <c r="E10" s="20">
        <v>0.33572192929957229</v>
      </c>
      <c r="F10" s="20">
        <v>0.3018249691248735</v>
      </c>
      <c r="G10" s="20">
        <v>0.36927596014616682</v>
      </c>
      <c r="H10" s="20">
        <v>0.32867133572590701</v>
      </c>
      <c r="I10" s="20">
        <v>0.36412788085514092</v>
      </c>
      <c r="K10" s="20">
        <v>0.3648306462647905</v>
      </c>
      <c r="L10" s="20">
        <v>0.31085710058260341</v>
      </c>
      <c r="N10" s="20">
        <v>0.31824868049836141</v>
      </c>
      <c r="O10" s="20">
        <v>0.43819615689279179</v>
      </c>
      <c r="P10" s="20">
        <v>0.34838884285527028</v>
      </c>
      <c r="Q10" s="20">
        <v>0.2404504572045256</v>
      </c>
      <c r="R10" s="20">
        <v>0.40087524438827471</v>
      </c>
      <c r="S10" s="20">
        <v>0.32758595840073351</v>
      </c>
      <c r="T10" s="20">
        <v>0.33043481311201001</v>
      </c>
      <c r="U10" s="20">
        <v>0.36161087653846558</v>
      </c>
      <c r="V10" s="20">
        <v>0.34294919369145999</v>
      </c>
      <c r="W10" s="20">
        <v>0.32305159090652458</v>
      </c>
      <c r="X10" s="20">
        <v>0.27725560322339338</v>
      </c>
      <c r="Y10" s="20">
        <v>0.34224341240577172</v>
      </c>
      <c r="AA10" s="20">
        <v>0.3653264708172706</v>
      </c>
      <c r="AB10" s="20">
        <v>0.33400469560301532</v>
      </c>
      <c r="AC10" s="20">
        <v>0.36316807685248398</v>
      </c>
      <c r="AD10" s="20">
        <v>0.2885789909750317</v>
      </c>
      <c r="AF10" s="20">
        <v>0.34135160358174832</v>
      </c>
      <c r="AG10" s="20">
        <v>0.32646304932867443</v>
      </c>
      <c r="AI10" s="20">
        <v>0.35433243541184861</v>
      </c>
      <c r="AJ10" s="20">
        <v>0.3990459829639153</v>
      </c>
      <c r="AK10" s="20">
        <v>0.34001591441843149</v>
      </c>
      <c r="AL10" s="20">
        <v>0.2679144560772837</v>
      </c>
      <c r="AM10" s="20">
        <v>0.3430240097310634</v>
      </c>
      <c r="AN10" s="20">
        <v>0.30572157652790138</v>
      </c>
      <c r="AO10" s="20">
        <v>0.23558572292725011</v>
      </c>
      <c r="AP10" s="20">
        <v>0.28473975909377719</v>
      </c>
      <c r="AQ10" s="20">
        <v>0.36769218705244189</v>
      </c>
      <c r="AS10" s="20">
        <v>0.34797774066529158</v>
      </c>
      <c r="AT10" s="20">
        <v>0.14535248170646561</v>
      </c>
    </row>
    <row r="11" spans="2:48" ht="32" customHeight="1" x14ac:dyDescent="0.35">
      <c r="B11" s="22" t="s">
        <v>387</v>
      </c>
      <c r="C11" s="20">
        <v>0.17578107659867989</v>
      </c>
      <c r="D11" s="20">
        <v>0.21995923249116631</v>
      </c>
      <c r="E11" s="20">
        <v>0.20634972804674029</v>
      </c>
      <c r="F11" s="20">
        <v>0.18584300401786449</v>
      </c>
      <c r="G11" s="20">
        <v>0.18145441117409869</v>
      </c>
      <c r="H11" s="20">
        <v>0.16061255402638619</v>
      </c>
      <c r="I11" s="20">
        <v>0.1189627198935765</v>
      </c>
      <c r="K11" s="20">
        <v>0.1807264239343235</v>
      </c>
      <c r="L11" s="20">
        <v>0.17166624977361469</v>
      </c>
      <c r="N11" s="20">
        <v>0.2007798620626563</v>
      </c>
      <c r="O11" s="20">
        <v>0.21280830385666549</v>
      </c>
      <c r="P11" s="20">
        <v>0.17416133306816259</v>
      </c>
      <c r="Q11" s="20">
        <v>0.2630790655998837</v>
      </c>
      <c r="R11" s="20">
        <v>0.1391867752606013</v>
      </c>
      <c r="S11" s="20">
        <v>0.18026300140061019</v>
      </c>
      <c r="T11" s="20">
        <v>0.1211102967759056</v>
      </c>
      <c r="U11" s="20">
        <v>0.15769272580111349</v>
      </c>
      <c r="V11" s="20">
        <v>0.15376421561863879</v>
      </c>
      <c r="W11" s="20">
        <v>0.1594361549154921</v>
      </c>
      <c r="X11" s="20">
        <v>0.25581349026677341</v>
      </c>
      <c r="Y11" s="20">
        <v>0.18912160733947109</v>
      </c>
      <c r="AA11" s="20">
        <v>0.16164733032079201</v>
      </c>
      <c r="AB11" s="20">
        <v>0.1557180317703572</v>
      </c>
      <c r="AC11" s="20">
        <v>0.1826465514278541</v>
      </c>
      <c r="AD11" s="20">
        <v>0.20627128178868909</v>
      </c>
      <c r="AF11" s="20">
        <v>0.17569842547099601</v>
      </c>
      <c r="AG11" s="20">
        <v>0.17969138850413319</v>
      </c>
      <c r="AI11" s="20">
        <v>0.15865583113828091</v>
      </c>
      <c r="AJ11" s="20">
        <v>0.14243739589252991</v>
      </c>
      <c r="AK11" s="20">
        <v>0.1688514724674971</v>
      </c>
      <c r="AL11" s="20">
        <v>0.20519262224188081</v>
      </c>
      <c r="AM11" s="20">
        <v>0.1786340292938581</v>
      </c>
      <c r="AN11" s="20">
        <v>0.28185240724635069</v>
      </c>
      <c r="AO11" s="20">
        <v>0.20436255818708979</v>
      </c>
      <c r="AP11" s="20">
        <v>0.17697765734565341</v>
      </c>
      <c r="AQ11" s="20">
        <v>0.20718107450697301</v>
      </c>
      <c r="AS11" s="20">
        <v>0.1725974210197436</v>
      </c>
      <c r="AT11" s="20">
        <v>0.23594323782853449</v>
      </c>
    </row>
    <row r="12" spans="2:48" ht="19" customHeight="1" x14ac:dyDescent="0.35">
      <c r="B12" s="22" t="s">
        <v>388</v>
      </c>
      <c r="C12" s="20">
        <v>5.6497168830705671E-2</v>
      </c>
      <c r="D12" s="20">
        <v>0.1179708963774488</v>
      </c>
      <c r="E12" s="20">
        <v>6.3571785994745403E-2</v>
      </c>
      <c r="F12" s="20">
        <v>5.9959620197714801E-2</v>
      </c>
      <c r="G12" s="20">
        <v>3.6641086950281197E-2</v>
      </c>
      <c r="H12" s="20">
        <v>4.8397343872293407E-2</v>
      </c>
      <c r="I12" s="20">
        <v>2.848361542523084E-2</v>
      </c>
      <c r="K12" s="20">
        <v>6.6161841372621696E-2</v>
      </c>
      <c r="L12" s="20">
        <v>4.7289795601829943E-2</v>
      </c>
      <c r="N12" s="20">
        <v>5.2807164767628013E-2</v>
      </c>
      <c r="O12" s="20">
        <v>4.2711558121705982E-2</v>
      </c>
      <c r="P12" s="20">
        <v>5.2859403657817099E-2</v>
      </c>
      <c r="Q12" s="20">
        <v>6.2799740259195241E-2</v>
      </c>
      <c r="R12" s="20">
        <v>5.8485805768101147E-2</v>
      </c>
      <c r="S12" s="20">
        <v>2.2360493444017811E-2</v>
      </c>
      <c r="T12" s="20">
        <v>9.373789119051168E-2</v>
      </c>
      <c r="U12" s="20">
        <v>8.4772156560794718E-2</v>
      </c>
      <c r="V12" s="20">
        <v>6.8298977567018943E-2</v>
      </c>
      <c r="W12" s="20">
        <v>4.2966834695542459E-2</v>
      </c>
      <c r="X12" s="20">
        <v>3.5625451681141979E-2</v>
      </c>
      <c r="Y12" s="20">
        <v>5.4452029980469677E-2</v>
      </c>
      <c r="AA12" s="20">
        <v>4.0587259776911112E-2</v>
      </c>
      <c r="AB12" s="20">
        <v>4.2099936504835407E-2</v>
      </c>
      <c r="AC12" s="20">
        <v>7.0288449365395619E-2</v>
      </c>
      <c r="AD12" s="20">
        <v>7.6865312546062783E-2</v>
      </c>
      <c r="AF12" s="20">
        <v>5.6016442296292428E-2</v>
      </c>
      <c r="AG12" s="20">
        <v>5.9518081669458017E-2</v>
      </c>
      <c r="AI12" s="20">
        <v>5.5067122146422891E-2</v>
      </c>
      <c r="AJ12" s="20">
        <v>5.9992058838469822E-2</v>
      </c>
      <c r="AK12" s="20">
        <v>4.89159054365517E-2</v>
      </c>
      <c r="AL12" s="20">
        <v>3.5293204441892677E-2</v>
      </c>
      <c r="AM12" s="20">
        <v>5.5846385842698548E-2</v>
      </c>
      <c r="AN12" s="20">
        <v>1.5669908542045939E-2</v>
      </c>
      <c r="AO12" s="20">
        <v>7.7582490136809207E-2</v>
      </c>
      <c r="AP12" s="20">
        <v>3.6936910227363069E-2</v>
      </c>
      <c r="AQ12" s="20">
        <v>0.1055638835585819</v>
      </c>
      <c r="AS12" s="20">
        <v>5.328309613951572E-2</v>
      </c>
      <c r="AT12" s="20">
        <v>0.1172341281711535</v>
      </c>
    </row>
    <row r="13" spans="2:48" ht="19" customHeight="1" x14ac:dyDescent="0.35">
      <c r="B13" s="22" t="s">
        <v>389</v>
      </c>
      <c r="C13" s="20">
        <v>3.0145185780866949E-2</v>
      </c>
      <c r="D13" s="20">
        <v>4.6686336981978722E-2</v>
      </c>
      <c r="E13" s="20">
        <v>4.5649870571600977E-2</v>
      </c>
      <c r="F13" s="20">
        <v>3.0497244969976731E-2</v>
      </c>
      <c r="G13" s="20">
        <v>2.6717313807293759E-2</v>
      </c>
      <c r="H13" s="20">
        <v>2.1178282157552918E-2</v>
      </c>
      <c r="I13" s="20">
        <v>1.5059326033114859E-2</v>
      </c>
      <c r="K13" s="20">
        <v>2.4566043030078789E-2</v>
      </c>
      <c r="L13" s="20">
        <v>3.4678681270099203E-2</v>
      </c>
      <c r="N13" s="20">
        <v>3.0855112148181041E-2</v>
      </c>
      <c r="O13" s="20">
        <v>2.8263603807534898E-2</v>
      </c>
      <c r="P13" s="20">
        <v>4.608064407742634E-2</v>
      </c>
      <c r="Q13" s="20">
        <v>1.0110066994593389E-2</v>
      </c>
      <c r="R13" s="20">
        <v>2.081237556760723E-2</v>
      </c>
      <c r="S13" s="20">
        <v>3.8573587387595393E-2</v>
      </c>
      <c r="T13" s="20">
        <v>2.0272117351747429E-2</v>
      </c>
      <c r="U13" s="20">
        <v>2.5548806977456699E-2</v>
      </c>
      <c r="V13" s="20">
        <v>5.3579478203207492E-2</v>
      </c>
      <c r="W13" s="20">
        <v>2.4066495841883279E-2</v>
      </c>
      <c r="X13" s="20">
        <v>1.7770115916139612E-2</v>
      </c>
      <c r="Y13" s="20">
        <v>2.962366934807989E-2</v>
      </c>
      <c r="AA13" s="20">
        <v>1.6978276232920021E-2</v>
      </c>
      <c r="AB13" s="20">
        <v>2.404634129909777E-2</v>
      </c>
      <c r="AC13" s="20">
        <v>3.287806078245635E-2</v>
      </c>
      <c r="AD13" s="20">
        <v>4.8487008127711187E-2</v>
      </c>
      <c r="AF13" s="20">
        <v>2.658571245484433E-2</v>
      </c>
      <c r="AG13" s="20">
        <v>4.4586877576086557E-2</v>
      </c>
      <c r="AI13" s="20">
        <v>1.947317707380888E-2</v>
      </c>
      <c r="AJ13" s="20">
        <v>1.9021392133677519E-2</v>
      </c>
      <c r="AK13" s="20">
        <v>6.9667558069331772E-3</v>
      </c>
      <c r="AL13" s="20">
        <v>5.2645991077370391E-2</v>
      </c>
      <c r="AM13" s="20">
        <v>2.6868600543777561E-2</v>
      </c>
      <c r="AN13" s="20">
        <v>3.2644890062515433E-2</v>
      </c>
      <c r="AO13" s="20">
        <v>5.1266219358654289E-2</v>
      </c>
      <c r="AP13" s="20">
        <v>5.5994425883091552E-2</v>
      </c>
      <c r="AQ13" s="20">
        <v>3.4513479728202547E-2</v>
      </c>
      <c r="AS13" s="20">
        <v>2.491558757602505E-2</v>
      </c>
      <c r="AT13" s="20">
        <v>0.12896992437654739</v>
      </c>
    </row>
    <row r="14" spans="2:48" ht="19" customHeight="1" x14ac:dyDescent="0.35">
      <c r="B14" s="22" t="s">
        <v>197</v>
      </c>
      <c r="C14" s="20">
        <v>4.3689016367266791E-2</v>
      </c>
      <c r="D14" s="20">
        <v>4.5406887949001051E-2</v>
      </c>
      <c r="E14" s="20">
        <v>1.6389176646983292E-2</v>
      </c>
      <c r="F14" s="20">
        <v>5.7658934634270603E-2</v>
      </c>
      <c r="G14" s="20">
        <v>4.2299247081979928E-2</v>
      </c>
      <c r="H14" s="20">
        <v>2.0905337271581739E-2</v>
      </c>
      <c r="I14" s="20">
        <v>6.9704599844034598E-2</v>
      </c>
      <c r="K14" s="20">
        <v>3.4200932124632391E-2</v>
      </c>
      <c r="L14" s="20">
        <v>5.31308727641919E-2</v>
      </c>
      <c r="N14" s="20">
        <v>2.1235138131820461E-2</v>
      </c>
      <c r="O14" s="20">
        <v>3.149822952253243E-2</v>
      </c>
      <c r="P14" s="20">
        <v>3.6767793272365998E-2</v>
      </c>
      <c r="Q14" s="20">
        <v>6.9082121898152035E-2</v>
      </c>
      <c r="R14" s="20">
        <v>3.0617375924256628E-2</v>
      </c>
      <c r="S14" s="20">
        <v>7.3186538993583822E-2</v>
      </c>
      <c r="T14" s="20">
        <v>6.1017916817167298E-2</v>
      </c>
      <c r="U14" s="20">
        <v>4.5602070431603678E-2</v>
      </c>
      <c r="V14" s="20">
        <v>4.7592173666899433E-2</v>
      </c>
      <c r="W14" s="20">
        <v>3.774483602091825E-2</v>
      </c>
      <c r="X14" s="20">
        <v>4.0834322831825871E-2</v>
      </c>
      <c r="Y14" s="20">
        <v>4.2065663759721227E-2</v>
      </c>
      <c r="AA14" s="20">
        <v>1.425912178599883E-2</v>
      </c>
      <c r="AB14" s="20">
        <v>4.8601331576661501E-2</v>
      </c>
      <c r="AC14" s="20">
        <v>4.2650250537182688E-2</v>
      </c>
      <c r="AD14" s="20">
        <v>7.1532062186623419E-2</v>
      </c>
      <c r="AF14" s="20">
        <v>4.3783796037899517E-2</v>
      </c>
      <c r="AG14" s="20">
        <v>4.1503892199124287E-2</v>
      </c>
      <c r="AI14" s="20">
        <v>1.796487099978596E-2</v>
      </c>
      <c r="AJ14" s="20">
        <v>2.2009210797548268E-2</v>
      </c>
      <c r="AK14" s="20">
        <v>4.6724696410590162E-2</v>
      </c>
      <c r="AL14" s="20">
        <v>1.8466488929209171E-2</v>
      </c>
      <c r="AM14" s="20">
        <v>3.6573893959058558E-2</v>
      </c>
      <c r="AN14" s="20">
        <v>1.7885573739801309E-2</v>
      </c>
      <c r="AO14" s="20">
        <v>0.137261664859439</v>
      </c>
      <c r="AP14" s="20">
        <v>0.1222796451322314</v>
      </c>
      <c r="AQ14" s="20">
        <v>2.9701241903869888E-2</v>
      </c>
      <c r="AS14" s="20">
        <v>3.2155227708509738E-2</v>
      </c>
      <c r="AT14" s="20">
        <v>0.26164527315276243</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393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385</v>
      </c>
      <c r="C9" s="20">
        <v>0.45269946599753591</v>
      </c>
      <c r="D9" s="20">
        <v>0.29428327627773182</v>
      </c>
      <c r="E9" s="20">
        <v>0.41986171265407329</v>
      </c>
      <c r="F9" s="20">
        <v>0.40617334671742511</v>
      </c>
      <c r="G9" s="20">
        <v>0.47614239014539522</v>
      </c>
      <c r="H9" s="20">
        <v>0.51268696870068953</v>
      </c>
      <c r="I9" s="20">
        <v>0.56351635629385721</v>
      </c>
      <c r="K9" s="20">
        <v>0.43769120947550871</v>
      </c>
      <c r="L9" s="20">
        <v>0.46819772178046731</v>
      </c>
      <c r="N9" s="20">
        <v>0.50775100349848701</v>
      </c>
      <c r="O9" s="20">
        <v>0.4079390969609541</v>
      </c>
      <c r="P9" s="20">
        <v>0.49153824297870452</v>
      </c>
      <c r="Q9" s="20">
        <v>0.46955920996584283</v>
      </c>
      <c r="R9" s="20">
        <v>0.46727910033041592</v>
      </c>
      <c r="S9" s="20">
        <v>0.43658418413346167</v>
      </c>
      <c r="T9" s="20">
        <v>0.45089683757292232</v>
      </c>
      <c r="U9" s="20">
        <v>0.40199535425501037</v>
      </c>
      <c r="V9" s="20">
        <v>0.38356306041305099</v>
      </c>
      <c r="W9" s="20">
        <v>0.50305657376086121</v>
      </c>
      <c r="X9" s="20">
        <v>0.46771910287329371</v>
      </c>
      <c r="Y9" s="20">
        <v>0.45334055025085451</v>
      </c>
      <c r="AA9" s="20">
        <v>0.51879027907723763</v>
      </c>
      <c r="AB9" s="20">
        <v>0.51326734679770158</v>
      </c>
      <c r="AC9" s="20">
        <v>0.38159960467924348</v>
      </c>
      <c r="AD9" s="20">
        <v>0.3813815092333267</v>
      </c>
      <c r="AF9" s="20">
        <v>0.46330477336572817</v>
      </c>
      <c r="AG9" s="20">
        <v>0.4118385352239311</v>
      </c>
      <c r="AI9" s="20">
        <v>0.49811478496373091</v>
      </c>
      <c r="AJ9" s="20">
        <v>0.47894898172599498</v>
      </c>
      <c r="AK9" s="20">
        <v>0.52010934686120469</v>
      </c>
      <c r="AL9" s="20">
        <v>0.50720548101750362</v>
      </c>
      <c r="AM9" s="20">
        <v>0.45264081545095119</v>
      </c>
      <c r="AN9" s="20">
        <v>0.46508845622553519</v>
      </c>
      <c r="AO9" s="20">
        <v>0.32523091334920512</v>
      </c>
      <c r="AP9" s="20">
        <v>0.39506703037557961</v>
      </c>
      <c r="AQ9" s="20">
        <v>0.33760626247049103</v>
      </c>
      <c r="AS9" s="20">
        <v>0.46919025303621592</v>
      </c>
      <c r="AT9" s="20">
        <v>0.141069842745465</v>
      </c>
    </row>
    <row r="10" spans="2:48" ht="19" customHeight="1" x14ac:dyDescent="0.35">
      <c r="B10" s="22" t="s">
        <v>386</v>
      </c>
      <c r="C10" s="20">
        <v>0.2584001236683699</v>
      </c>
      <c r="D10" s="20">
        <v>0.2687695836706408</v>
      </c>
      <c r="E10" s="20">
        <v>0.23854004094052211</v>
      </c>
      <c r="F10" s="20">
        <v>0.27215463065345358</v>
      </c>
      <c r="G10" s="20">
        <v>0.26537880579183371</v>
      </c>
      <c r="H10" s="20">
        <v>0.2441654150700881</v>
      </c>
      <c r="I10" s="20">
        <v>0.26028712361791417</v>
      </c>
      <c r="K10" s="20">
        <v>0.27206717225013238</v>
      </c>
      <c r="L10" s="20">
        <v>0.24407464242374241</v>
      </c>
      <c r="N10" s="20">
        <v>0.21750987264320279</v>
      </c>
      <c r="O10" s="20">
        <v>0.31463104332686809</v>
      </c>
      <c r="P10" s="20">
        <v>0.2396408622421235</v>
      </c>
      <c r="Q10" s="20">
        <v>0.22879347686838769</v>
      </c>
      <c r="R10" s="20">
        <v>0.28816612547166609</v>
      </c>
      <c r="S10" s="20">
        <v>0.25288278289147481</v>
      </c>
      <c r="T10" s="20">
        <v>0.25647099008270768</v>
      </c>
      <c r="U10" s="20">
        <v>0.21542341930042569</v>
      </c>
      <c r="V10" s="20">
        <v>0.29533920455034091</v>
      </c>
      <c r="W10" s="20">
        <v>0.26647782949992871</v>
      </c>
      <c r="X10" s="20">
        <v>0.26678771273483393</v>
      </c>
      <c r="Y10" s="20">
        <v>0.24054529324797169</v>
      </c>
      <c r="AA10" s="20">
        <v>0.25135367869856212</v>
      </c>
      <c r="AB10" s="20">
        <v>0.21931121973261969</v>
      </c>
      <c r="AC10" s="20">
        <v>0.29048960007981778</v>
      </c>
      <c r="AD10" s="20">
        <v>0.28010388257584917</v>
      </c>
      <c r="AF10" s="20">
        <v>0.2550474395297001</v>
      </c>
      <c r="AG10" s="20">
        <v>0.269961086827812</v>
      </c>
      <c r="AI10" s="20">
        <v>0.28792379419056741</v>
      </c>
      <c r="AJ10" s="20">
        <v>0.28598170695130221</v>
      </c>
      <c r="AK10" s="20">
        <v>0.21251843581667151</v>
      </c>
      <c r="AL10" s="20">
        <v>0.18014719398305329</v>
      </c>
      <c r="AM10" s="20">
        <v>0.27915892615589949</v>
      </c>
      <c r="AN10" s="20">
        <v>0.2672709837675854</v>
      </c>
      <c r="AO10" s="20">
        <v>0.2516809227353663</v>
      </c>
      <c r="AP10" s="20">
        <v>0.20880814686557991</v>
      </c>
      <c r="AQ10" s="20">
        <v>0.2535136342191035</v>
      </c>
      <c r="AS10" s="20">
        <v>0.26373298762044678</v>
      </c>
      <c r="AT10" s="20">
        <v>0.15762395207981869</v>
      </c>
    </row>
    <row r="11" spans="2:48" ht="32" customHeight="1" x14ac:dyDescent="0.35">
      <c r="B11" s="22" t="s">
        <v>387</v>
      </c>
      <c r="C11" s="20">
        <v>0.1656092598566872</v>
      </c>
      <c r="D11" s="20">
        <v>0.23187215861942539</v>
      </c>
      <c r="E11" s="20">
        <v>0.1841817400935763</v>
      </c>
      <c r="F11" s="20">
        <v>0.18528571538188279</v>
      </c>
      <c r="G11" s="20">
        <v>0.14851913234682779</v>
      </c>
      <c r="H11" s="20">
        <v>0.16588938544995521</v>
      </c>
      <c r="I11" s="20">
        <v>0.10405689520227369</v>
      </c>
      <c r="K11" s="20">
        <v>0.17542122551732831</v>
      </c>
      <c r="L11" s="20">
        <v>0.15670122715199669</v>
      </c>
      <c r="N11" s="20">
        <v>0.2014323027890422</v>
      </c>
      <c r="O11" s="20">
        <v>0.14816397687773061</v>
      </c>
      <c r="P11" s="20">
        <v>0.13624923576323761</v>
      </c>
      <c r="Q11" s="20">
        <v>0.16912956724387021</v>
      </c>
      <c r="R11" s="20">
        <v>0.15126794795454351</v>
      </c>
      <c r="S11" s="20">
        <v>0.1932348067474384</v>
      </c>
      <c r="T11" s="20">
        <v>0.14305301303329429</v>
      </c>
      <c r="U11" s="20">
        <v>0.2208588545965712</v>
      </c>
      <c r="V11" s="20">
        <v>0.15018271998398719</v>
      </c>
      <c r="W11" s="20">
        <v>0.14461694075946549</v>
      </c>
      <c r="X11" s="20">
        <v>0.16323695370088789</v>
      </c>
      <c r="Y11" s="20">
        <v>0.1621190667205524</v>
      </c>
      <c r="AA11" s="20">
        <v>0.13733208666750421</v>
      </c>
      <c r="AB11" s="20">
        <v>0.1652809397601942</v>
      </c>
      <c r="AC11" s="20">
        <v>0.19759267059556021</v>
      </c>
      <c r="AD11" s="20">
        <v>0.16540359026497911</v>
      </c>
      <c r="AF11" s="20">
        <v>0.16381556985933041</v>
      </c>
      <c r="AG11" s="20">
        <v>0.17389652149275961</v>
      </c>
      <c r="AI11" s="20">
        <v>0.13421588487260569</v>
      </c>
      <c r="AJ11" s="20">
        <v>0.14866781026966841</v>
      </c>
      <c r="AK11" s="20">
        <v>0.20392254890444961</v>
      </c>
      <c r="AL11" s="20">
        <v>0.16775170524496369</v>
      </c>
      <c r="AM11" s="20">
        <v>0.1593246959075407</v>
      </c>
      <c r="AN11" s="20">
        <v>0.20127150332427679</v>
      </c>
      <c r="AO11" s="20">
        <v>0.22064293217999231</v>
      </c>
      <c r="AP11" s="20">
        <v>0.15789511107431051</v>
      </c>
      <c r="AQ11" s="20">
        <v>0.2036771127291781</v>
      </c>
      <c r="AS11" s="20">
        <v>0.16114220554907471</v>
      </c>
      <c r="AT11" s="20">
        <v>0.2500240575047718</v>
      </c>
    </row>
    <row r="12" spans="2:48" ht="19" customHeight="1" x14ac:dyDescent="0.35">
      <c r="B12" s="22" t="s">
        <v>388</v>
      </c>
      <c r="C12" s="20">
        <v>5.488569312867559E-2</v>
      </c>
      <c r="D12" s="20">
        <v>0.1005870662206908</v>
      </c>
      <c r="E12" s="20">
        <v>9.036531816290963E-2</v>
      </c>
      <c r="F12" s="20">
        <v>5.0316889387344237E-2</v>
      </c>
      <c r="G12" s="20">
        <v>4.3161136581517379E-2</v>
      </c>
      <c r="H12" s="20">
        <v>3.1385663963420012E-2</v>
      </c>
      <c r="I12" s="20">
        <v>2.463950743313573E-2</v>
      </c>
      <c r="K12" s="20">
        <v>5.4025279992469831E-2</v>
      </c>
      <c r="L12" s="20">
        <v>5.5948742461365587E-2</v>
      </c>
      <c r="N12" s="20">
        <v>4.6191862005950518E-2</v>
      </c>
      <c r="O12" s="20">
        <v>5.3447313822388459E-2</v>
      </c>
      <c r="P12" s="20">
        <v>4.5001902686502879E-2</v>
      </c>
      <c r="Q12" s="20">
        <v>3.2412655727294522E-2</v>
      </c>
      <c r="R12" s="20">
        <v>3.8062124203560872E-2</v>
      </c>
      <c r="S12" s="20">
        <v>4.3412889781381213E-2</v>
      </c>
      <c r="T12" s="20">
        <v>5.9613493071355009E-2</v>
      </c>
      <c r="U12" s="20">
        <v>9.199821049020894E-2</v>
      </c>
      <c r="V12" s="20">
        <v>5.6163735133086361E-2</v>
      </c>
      <c r="W12" s="20">
        <v>4.7756990555898167E-2</v>
      </c>
      <c r="X12" s="20">
        <v>4.4250704567124759E-2</v>
      </c>
      <c r="Y12" s="20">
        <v>8.7350911361886815E-2</v>
      </c>
      <c r="AA12" s="20">
        <v>5.6382768788793752E-2</v>
      </c>
      <c r="AB12" s="20">
        <v>4.8463399057586697E-2</v>
      </c>
      <c r="AC12" s="20">
        <v>5.9794872903681989E-2</v>
      </c>
      <c r="AD12" s="20">
        <v>5.598878016280695E-2</v>
      </c>
      <c r="AF12" s="20">
        <v>5.214547667063138E-2</v>
      </c>
      <c r="AG12" s="20">
        <v>6.6650298960499857E-2</v>
      </c>
      <c r="AI12" s="20">
        <v>5.671832751166881E-2</v>
      </c>
      <c r="AJ12" s="20">
        <v>4.4950403388586947E-2</v>
      </c>
      <c r="AK12" s="20">
        <v>2.1296955056363521E-2</v>
      </c>
      <c r="AL12" s="20">
        <v>8.4934043563551664E-2</v>
      </c>
      <c r="AM12" s="20">
        <v>5.724316822411999E-2</v>
      </c>
      <c r="AN12" s="20">
        <v>3.2342746302323339E-2</v>
      </c>
      <c r="AO12" s="20">
        <v>5.7720686803931408E-2</v>
      </c>
      <c r="AP12" s="20">
        <v>5.587779433059948E-2</v>
      </c>
      <c r="AQ12" s="20">
        <v>7.4208314585709464E-2</v>
      </c>
      <c r="AS12" s="20">
        <v>5.3718306996797839E-2</v>
      </c>
      <c r="AT12" s="20">
        <v>7.6946016848426724E-2</v>
      </c>
    </row>
    <row r="13" spans="2:48" ht="19" customHeight="1" x14ac:dyDescent="0.35">
      <c r="B13" s="22" t="s">
        <v>389</v>
      </c>
      <c r="C13" s="20">
        <v>2.8210368890875491E-2</v>
      </c>
      <c r="D13" s="20">
        <v>5.9719562366485332E-2</v>
      </c>
      <c r="E13" s="20">
        <v>3.7225759453676177E-2</v>
      </c>
      <c r="F13" s="20">
        <v>3.315571417955343E-2</v>
      </c>
      <c r="G13" s="20">
        <v>1.904870403176093E-2</v>
      </c>
      <c r="H13" s="20">
        <v>1.78010886399259E-2</v>
      </c>
      <c r="I13" s="20">
        <v>1.028153240551101E-2</v>
      </c>
      <c r="K13" s="20">
        <v>2.6250091819410879E-2</v>
      </c>
      <c r="L13" s="20">
        <v>2.9202451432160381E-2</v>
      </c>
      <c r="N13" s="20">
        <v>2.7114959063317422E-2</v>
      </c>
      <c r="O13" s="20">
        <v>4.4320339489526253E-2</v>
      </c>
      <c r="P13" s="20">
        <v>3.4052462578775131E-2</v>
      </c>
      <c r="Q13" s="20">
        <v>3.051680694387494E-2</v>
      </c>
      <c r="R13" s="20">
        <v>2.5847766921928181E-2</v>
      </c>
      <c r="S13" s="20">
        <v>2.2521295594996511E-2</v>
      </c>
      <c r="T13" s="20">
        <v>2.3992186171325449E-2</v>
      </c>
      <c r="U13" s="20">
        <v>4.0182356455832173E-2</v>
      </c>
      <c r="V13" s="20">
        <v>4.7661441792336681E-2</v>
      </c>
      <c r="W13" s="20">
        <v>1.9341395054451531E-2</v>
      </c>
      <c r="X13" s="20">
        <v>1.8690486268682211E-2</v>
      </c>
      <c r="Y13" s="20">
        <v>1.00179047290064E-2</v>
      </c>
      <c r="AA13" s="20">
        <v>1.6078222228839791E-2</v>
      </c>
      <c r="AB13" s="20">
        <v>2.044830751873011E-2</v>
      </c>
      <c r="AC13" s="20">
        <v>3.7137296901099869E-2</v>
      </c>
      <c r="AD13" s="20">
        <v>4.1698124279390611E-2</v>
      </c>
      <c r="AF13" s="20">
        <v>2.534297790017034E-2</v>
      </c>
      <c r="AG13" s="20">
        <v>3.9924279640617823E-2</v>
      </c>
      <c r="AI13" s="20">
        <v>1.006462972190606E-2</v>
      </c>
      <c r="AJ13" s="20">
        <v>1.5837574003420032E-2</v>
      </c>
      <c r="AK13" s="20">
        <v>1.286900513648043E-2</v>
      </c>
      <c r="AL13" s="20">
        <v>4.6028573758921568E-2</v>
      </c>
      <c r="AM13" s="20">
        <v>3.0608645416378481E-2</v>
      </c>
      <c r="AN13" s="20">
        <v>3.402631038027918E-2</v>
      </c>
      <c r="AO13" s="20">
        <v>2.8347454736252151E-2</v>
      </c>
      <c r="AP13" s="20">
        <v>5.4122243574345592E-2</v>
      </c>
      <c r="AQ13" s="20">
        <v>5.6776709242178307E-2</v>
      </c>
      <c r="AS13" s="20">
        <v>2.339959528076661E-2</v>
      </c>
      <c r="AT13" s="20">
        <v>0.1191204973251843</v>
      </c>
    </row>
    <row r="14" spans="2:48" ht="19" customHeight="1" x14ac:dyDescent="0.35">
      <c r="B14" s="22" t="s">
        <v>197</v>
      </c>
      <c r="C14" s="20">
        <v>4.0195088457855847E-2</v>
      </c>
      <c r="D14" s="20">
        <v>4.4768352845025942E-2</v>
      </c>
      <c r="E14" s="20">
        <v>2.982542869524251E-2</v>
      </c>
      <c r="F14" s="20">
        <v>5.2913703680340721E-2</v>
      </c>
      <c r="G14" s="20">
        <v>4.7749831102664932E-2</v>
      </c>
      <c r="H14" s="20">
        <v>2.8071478175921399E-2</v>
      </c>
      <c r="I14" s="20">
        <v>3.7218585047308211E-2</v>
      </c>
      <c r="K14" s="20">
        <v>3.4545020945149961E-2</v>
      </c>
      <c r="L14" s="20">
        <v>4.587521475026745E-2</v>
      </c>
      <c r="N14" s="20">
        <v>0</v>
      </c>
      <c r="O14" s="20">
        <v>3.149822952253243E-2</v>
      </c>
      <c r="P14" s="20">
        <v>5.3517293750656079E-2</v>
      </c>
      <c r="Q14" s="20">
        <v>6.958828325072984E-2</v>
      </c>
      <c r="R14" s="20">
        <v>2.9376935117885548E-2</v>
      </c>
      <c r="S14" s="20">
        <v>5.1364040851247378E-2</v>
      </c>
      <c r="T14" s="20">
        <v>6.597348006839536E-2</v>
      </c>
      <c r="U14" s="20">
        <v>2.954180490195164E-2</v>
      </c>
      <c r="V14" s="20">
        <v>6.7089838127197612E-2</v>
      </c>
      <c r="W14" s="20">
        <v>1.8750270369395038E-2</v>
      </c>
      <c r="X14" s="20">
        <v>3.9315039855177453E-2</v>
      </c>
      <c r="Y14" s="20">
        <v>4.662627368972791E-2</v>
      </c>
      <c r="AA14" s="20">
        <v>2.0062964539062509E-2</v>
      </c>
      <c r="AB14" s="20">
        <v>3.3228787133167619E-2</v>
      </c>
      <c r="AC14" s="20">
        <v>3.33859548405969E-2</v>
      </c>
      <c r="AD14" s="20">
        <v>7.5424113483647401E-2</v>
      </c>
      <c r="AF14" s="20">
        <v>4.0343762674439558E-2</v>
      </c>
      <c r="AG14" s="20">
        <v>3.7729277854379482E-2</v>
      </c>
      <c r="AI14" s="20">
        <v>1.29625787395212E-2</v>
      </c>
      <c r="AJ14" s="20">
        <v>2.5613523661027329E-2</v>
      </c>
      <c r="AK14" s="20">
        <v>2.928370822483033E-2</v>
      </c>
      <c r="AL14" s="20">
        <v>1.39330024320062E-2</v>
      </c>
      <c r="AM14" s="20">
        <v>2.1023748845110091E-2</v>
      </c>
      <c r="AN14" s="20">
        <v>0</v>
      </c>
      <c r="AO14" s="20">
        <v>0.1163770901952529</v>
      </c>
      <c r="AP14" s="20">
        <v>0.12822967377958491</v>
      </c>
      <c r="AQ14" s="20">
        <v>7.4217966753339554E-2</v>
      </c>
      <c r="AS14" s="20">
        <v>2.8816651516698089E-2</v>
      </c>
      <c r="AT14" s="20">
        <v>0.25521563349633331</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385</v>
      </c>
      <c r="C9" s="20">
        <v>0.45894876777353372</v>
      </c>
      <c r="D9" s="20">
        <v>0.29292130364178248</v>
      </c>
      <c r="E9" s="20">
        <v>0.3982495594967298</v>
      </c>
      <c r="F9" s="20">
        <v>0.43731962935818808</v>
      </c>
      <c r="G9" s="20">
        <v>0.49470600963270811</v>
      </c>
      <c r="H9" s="20">
        <v>0.52928869055519567</v>
      </c>
      <c r="I9" s="20">
        <v>0.56026476232684941</v>
      </c>
      <c r="K9" s="20">
        <v>0.43193157650268038</v>
      </c>
      <c r="L9" s="20">
        <v>0.48424669456968822</v>
      </c>
      <c r="N9" s="20">
        <v>0.52905907254996032</v>
      </c>
      <c r="O9" s="20">
        <v>0.4328096968560784</v>
      </c>
      <c r="P9" s="20">
        <v>0.50001516789324185</v>
      </c>
      <c r="Q9" s="20">
        <v>0.44876509319643332</v>
      </c>
      <c r="R9" s="20">
        <v>0.45603254217531269</v>
      </c>
      <c r="S9" s="20">
        <v>0.50570551539636355</v>
      </c>
      <c r="T9" s="20">
        <v>0.44331918199168457</v>
      </c>
      <c r="U9" s="20">
        <v>0.33695324208290439</v>
      </c>
      <c r="V9" s="20">
        <v>0.41237707170805787</v>
      </c>
      <c r="W9" s="20">
        <v>0.52621886476570767</v>
      </c>
      <c r="X9" s="20">
        <v>0.45041884217831529</v>
      </c>
      <c r="Y9" s="20">
        <v>0.45777962864198812</v>
      </c>
      <c r="AA9" s="20">
        <v>0.54842476426620834</v>
      </c>
      <c r="AB9" s="20">
        <v>0.50540065764891595</v>
      </c>
      <c r="AC9" s="20">
        <v>0.37774301379510777</v>
      </c>
      <c r="AD9" s="20">
        <v>0.3860280089736754</v>
      </c>
      <c r="AF9" s="20">
        <v>0.47498288699469748</v>
      </c>
      <c r="AG9" s="20">
        <v>0.39469142437660121</v>
      </c>
      <c r="AI9" s="20">
        <v>0.52205051559457716</v>
      </c>
      <c r="AJ9" s="20">
        <v>0.47039600431331208</v>
      </c>
      <c r="AK9" s="20">
        <v>0.47163057455916751</v>
      </c>
      <c r="AL9" s="20">
        <v>0.48414473222751042</v>
      </c>
      <c r="AM9" s="20">
        <v>0.44300137665235079</v>
      </c>
      <c r="AN9" s="20">
        <v>0.49903089150300178</v>
      </c>
      <c r="AO9" s="20">
        <v>0.36423876305908559</v>
      </c>
      <c r="AP9" s="20">
        <v>0.47387312853494967</v>
      </c>
      <c r="AQ9" s="20">
        <v>0.36210805615618707</v>
      </c>
      <c r="AS9" s="20">
        <v>0.4772535735452661</v>
      </c>
      <c r="AT9" s="20">
        <v>0.11303927825265531</v>
      </c>
    </row>
    <row r="10" spans="2:48" ht="19" customHeight="1" x14ac:dyDescent="0.35">
      <c r="B10" s="22" t="s">
        <v>386</v>
      </c>
      <c r="C10" s="20">
        <v>0.2225307067400227</v>
      </c>
      <c r="D10" s="20">
        <v>0.2401753354388608</v>
      </c>
      <c r="E10" s="20">
        <v>0.25975914539514933</v>
      </c>
      <c r="F10" s="20">
        <v>0.1981380571458263</v>
      </c>
      <c r="G10" s="20">
        <v>0.25448610737187422</v>
      </c>
      <c r="H10" s="20">
        <v>0.18311641153645791</v>
      </c>
      <c r="I10" s="20">
        <v>0.20096501209491999</v>
      </c>
      <c r="K10" s="20">
        <v>0.238649094433831</v>
      </c>
      <c r="L10" s="20">
        <v>0.20658097672788581</v>
      </c>
      <c r="N10" s="20">
        <v>0.20600093136274639</v>
      </c>
      <c r="O10" s="20">
        <v>0.25421601736516353</v>
      </c>
      <c r="P10" s="20">
        <v>0.19494863607891461</v>
      </c>
      <c r="Q10" s="20">
        <v>0.22067117685589041</v>
      </c>
      <c r="R10" s="20">
        <v>0.25925965747435281</v>
      </c>
      <c r="S10" s="20">
        <v>0.1725611796496363</v>
      </c>
      <c r="T10" s="20">
        <v>0.22320832143451949</v>
      </c>
      <c r="U10" s="20">
        <v>0.25744623880926237</v>
      </c>
      <c r="V10" s="20">
        <v>0.22164866837718139</v>
      </c>
      <c r="W10" s="20">
        <v>0.18535866631440659</v>
      </c>
      <c r="X10" s="20">
        <v>0.22153808111226761</v>
      </c>
      <c r="Y10" s="20">
        <v>0.26502934996213062</v>
      </c>
      <c r="AA10" s="20">
        <v>0.2246657965731747</v>
      </c>
      <c r="AB10" s="20">
        <v>0.20005508111550591</v>
      </c>
      <c r="AC10" s="20">
        <v>0.24189034361372039</v>
      </c>
      <c r="AD10" s="20">
        <v>0.22561050768679611</v>
      </c>
      <c r="AF10" s="20">
        <v>0.21507616495694429</v>
      </c>
      <c r="AG10" s="20">
        <v>0.2490198928634938</v>
      </c>
      <c r="AI10" s="20">
        <v>0.23641340787933671</v>
      </c>
      <c r="AJ10" s="20">
        <v>0.26870683937264211</v>
      </c>
      <c r="AK10" s="20">
        <v>0.1637193303272178</v>
      </c>
      <c r="AL10" s="20">
        <v>0.1981242779885736</v>
      </c>
      <c r="AM10" s="20">
        <v>0.24248462810900551</v>
      </c>
      <c r="AN10" s="20">
        <v>0.23827420784181139</v>
      </c>
      <c r="AO10" s="20">
        <v>0.1664689935274668</v>
      </c>
      <c r="AP10" s="20">
        <v>0.14086435297210301</v>
      </c>
      <c r="AQ10" s="20">
        <v>0.2207251185783537</v>
      </c>
      <c r="AS10" s="20">
        <v>0.22685336573000539</v>
      </c>
      <c r="AT10" s="20">
        <v>0.14084457560899499</v>
      </c>
    </row>
    <row r="11" spans="2:48" ht="32" customHeight="1" x14ac:dyDescent="0.35">
      <c r="B11" s="22" t="s">
        <v>387</v>
      </c>
      <c r="C11" s="20">
        <v>0.14373852331116149</v>
      </c>
      <c r="D11" s="20">
        <v>0.22985834101564981</v>
      </c>
      <c r="E11" s="20">
        <v>0.19313718795033591</v>
      </c>
      <c r="F11" s="20">
        <v>0.1861611066136814</v>
      </c>
      <c r="G11" s="20">
        <v>0.10378801593494801</v>
      </c>
      <c r="H11" s="20">
        <v>0.1096578889936554</v>
      </c>
      <c r="I11" s="20">
        <v>6.7045479771783198E-2</v>
      </c>
      <c r="K11" s="20">
        <v>0.1574148556683162</v>
      </c>
      <c r="L11" s="20">
        <v>0.1309683938623212</v>
      </c>
      <c r="N11" s="20">
        <v>0.1239833935253669</v>
      </c>
      <c r="O11" s="20">
        <v>8.6286879157697505E-2</v>
      </c>
      <c r="P11" s="20">
        <v>0.1225055724982259</v>
      </c>
      <c r="Q11" s="20">
        <v>0.16972060075132689</v>
      </c>
      <c r="R11" s="20">
        <v>0.13313859482119619</v>
      </c>
      <c r="S11" s="20">
        <v>0.13819296315356339</v>
      </c>
      <c r="T11" s="20">
        <v>0.146530441263996</v>
      </c>
      <c r="U11" s="20">
        <v>0.172454166022629</v>
      </c>
      <c r="V11" s="20">
        <v>0.1694917996388422</v>
      </c>
      <c r="W11" s="20">
        <v>0.11823232145821511</v>
      </c>
      <c r="X11" s="20">
        <v>0.17587432483864779</v>
      </c>
      <c r="Y11" s="20">
        <v>0.13821184033757569</v>
      </c>
      <c r="AA11" s="20">
        <v>0.1132660053718552</v>
      </c>
      <c r="AB11" s="20">
        <v>0.1158116725997487</v>
      </c>
      <c r="AC11" s="20">
        <v>0.19051882516648691</v>
      </c>
      <c r="AD11" s="20">
        <v>0.1646731004898761</v>
      </c>
      <c r="AF11" s="20">
        <v>0.14042134591003999</v>
      </c>
      <c r="AG11" s="20">
        <v>0.15955851705397939</v>
      </c>
      <c r="AI11" s="20">
        <v>0.13178931695771279</v>
      </c>
      <c r="AJ11" s="20">
        <v>0.120939114339029</v>
      </c>
      <c r="AK11" s="20">
        <v>0.1735518752066561</v>
      </c>
      <c r="AL11" s="20">
        <v>0.16231545388310589</v>
      </c>
      <c r="AM11" s="20">
        <v>0.14013080991971061</v>
      </c>
      <c r="AN11" s="20">
        <v>0.15449288713986861</v>
      </c>
      <c r="AO11" s="20">
        <v>0.18747123830178589</v>
      </c>
      <c r="AP11" s="20">
        <v>0.1168303301035753</v>
      </c>
      <c r="AQ11" s="20">
        <v>0.18658564979768491</v>
      </c>
      <c r="AS11" s="20">
        <v>0.1390815623722417</v>
      </c>
      <c r="AT11" s="20">
        <v>0.2317420236590346</v>
      </c>
    </row>
    <row r="12" spans="2:48" ht="19" customHeight="1" x14ac:dyDescent="0.35">
      <c r="B12" s="22" t="s">
        <v>388</v>
      </c>
      <c r="C12" s="20">
        <v>7.2099294116977741E-2</v>
      </c>
      <c r="D12" s="20">
        <v>0.1245639693909576</v>
      </c>
      <c r="E12" s="20">
        <v>6.9327116455291798E-2</v>
      </c>
      <c r="F12" s="20">
        <v>7.9947198308900722E-2</v>
      </c>
      <c r="G12" s="20">
        <v>4.4789602772556121E-2</v>
      </c>
      <c r="H12" s="20">
        <v>6.6051812267936758E-2</v>
      </c>
      <c r="I12" s="20">
        <v>5.9166934034225883E-2</v>
      </c>
      <c r="K12" s="20">
        <v>8.1725068536228768E-2</v>
      </c>
      <c r="L12" s="20">
        <v>6.2993270431365711E-2</v>
      </c>
      <c r="N12" s="20">
        <v>8.5013007049653366E-2</v>
      </c>
      <c r="O12" s="20">
        <v>0.13379827877020661</v>
      </c>
      <c r="P12" s="20">
        <v>9.2220978697100442E-2</v>
      </c>
      <c r="Q12" s="20">
        <v>5.8173674464414571E-2</v>
      </c>
      <c r="R12" s="20">
        <v>5.7875704490268458E-2</v>
      </c>
      <c r="S12" s="20">
        <v>6.0248612790822623E-2</v>
      </c>
      <c r="T12" s="20">
        <v>8.0564834136020183E-2</v>
      </c>
      <c r="U12" s="20">
        <v>9.847155313185886E-2</v>
      </c>
      <c r="V12" s="20">
        <v>6.6881218956720029E-2</v>
      </c>
      <c r="W12" s="20">
        <v>7.7771917797287496E-2</v>
      </c>
      <c r="X12" s="20">
        <v>4.5267269378401018E-2</v>
      </c>
      <c r="Y12" s="20">
        <v>5.2452907661437308E-2</v>
      </c>
      <c r="AA12" s="20">
        <v>5.7668644367412841E-2</v>
      </c>
      <c r="AB12" s="20">
        <v>6.4547305133315608E-2</v>
      </c>
      <c r="AC12" s="20">
        <v>7.0114288678368372E-2</v>
      </c>
      <c r="AD12" s="20">
        <v>9.6922391339258437E-2</v>
      </c>
      <c r="AF12" s="20">
        <v>6.8372619592377129E-2</v>
      </c>
      <c r="AG12" s="20">
        <v>8.5985522844995166E-2</v>
      </c>
      <c r="AI12" s="20">
        <v>2.975005735447938E-2</v>
      </c>
      <c r="AJ12" s="20">
        <v>5.1569418740886719E-2</v>
      </c>
      <c r="AK12" s="20">
        <v>0.108214340283524</v>
      </c>
      <c r="AL12" s="20">
        <v>8.0719541491554234E-2</v>
      </c>
      <c r="AM12" s="20">
        <v>9.8403304755602564E-2</v>
      </c>
      <c r="AN12" s="20">
        <v>7.0498224691185093E-2</v>
      </c>
      <c r="AO12" s="20">
        <v>7.0453035440369183E-2</v>
      </c>
      <c r="AP12" s="20">
        <v>5.3178179324285119E-2</v>
      </c>
      <c r="AQ12" s="20">
        <v>0.12899111292670601</v>
      </c>
      <c r="AS12" s="20">
        <v>7.3044474238893875E-2</v>
      </c>
      <c r="AT12" s="20">
        <v>5.4238040763381047E-2</v>
      </c>
    </row>
    <row r="13" spans="2:48" ht="19" customHeight="1" x14ac:dyDescent="0.35">
      <c r="B13" s="22" t="s">
        <v>389</v>
      </c>
      <c r="C13" s="20">
        <v>6.5191878645560988E-2</v>
      </c>
      <c r="D13" s="20">
        <v>6.8250322211613604E-2</v>
      </c>
      <c r="E13" s="20">
        <v>5.4721208265917462E-2</v>
      </c>
      <c r="F13" s="20">
        <v>4.9133664895527562E-2</v>
      </c>
      <c r="G13" s="20">
        <v>5.4739179157050143E-2</v>
      </c>
      <c r="H13" s="20">
        <v>9.7903617213354929E-2</v>
      </c>
      <c r="I13" s="20">
        <v>7.1222788446010599E-2</v>
      </c>
      <c r="K13" s="20">
        <v>6.4339704279015072E-2</v>
      </c>
      <c r="L13" s="20">
        <v>6.6288742247306992E-2</v>
      </c>
      <c r="N13" s="20">
        <v>5.5943595512272931E-2</v>
      </c>
      <c r="O13" s="20">
        <v>6.1390898328321487E-2</v>
      </c>
      <c r="P13" s="20">
        <v>5.6175213762074197E-2</v>
      </c>
      <c r="Q13" s="20">
        <v>4.6577406277772168E-2</v>
      </c>
      <c r="R13" s="20">
        <v>5.8145376052834007E-2</v>
      </c>
      <c r="S13" s="20">
        <v>3.4000805669668281E-2</v>
      </c>
      <c r="T13" s="20">
        <v>5.9883336835881908E-2</v>
      </c>
      <c r="U13" s="20">
        <v>0.1094340523289896</v>
      </c>
      <c r="V13" s="20">
        <v>8.1888562888582053E-2</v>
      </c>
      <c r="W13" s="20">
        <v>5.2831481603235843E-2</v>
      </c>
      <c r="X13" s="20">
        <v>8.9302467187966209E-2</v>
      </c>
      <c r="Y13" s="20">
        <v>5.5880652486700919E-2</v>
      </c>
      <c r="AA13" s="20">
        <v>4.1088317978171841E-2</v>
      </c>
      <c r="AB13" s="20">
        <v>7.4651202166219705E-2</v>
      </c>
      <c r="AC13" s="20">
        <v>8.6800018599866247E-2</v>
      </c>
      <c r="AD13" s="20">
        <v>6.2753095119347624E-2</v>
      </c>
      <c r="AF13" s="20">
        <v>6.2262417139533399E-2</v>
      </c>
      <c r="AG13" s="20">
        <v>7.7902015778259254E-2</v>
      </c>
      <c r="AI13" s="20">
        <v>5.6672422614531828E-2</v>
      </c>
      <c r="AJ13" s="20">
        <v>6.122858000124478E-2</v>
      </c>
      <c r="AK13" s="20">
        <v>4.3826930262533717E-2</v>
      </c>
      <c r="AL13" s="20">
        <v>5.673024388785327E-2</v>
      </c>
      <c r="AM13" s="20">
        <v>6.169006454722472E-2</v>
      </c>
      <c r="AN13" s="20">
        <v>3.7703788824132972E-2</v>
      </c>
      <c r="AO13" s="20">
        <v>0.1061967175485178</v>
      </c>
      <c r="AP13" s="20">
        <v>8.9785874447477196E-2</v>
      </c>
      <c r="AQ13" s="20">
        <v>7.3277612171682327E-2</v>
      </c>
      <c r="AS13" s="20">
        <v>6.0024407171789418E-2</v>
      </c>
      <c r="AT13" s="20">
        <v>0.1628425962711133</v>
      </c>
    </row>
    <row r="14" spans="2:48" ht="19" customHeight="1" x14ac:dyDescent="0.35">
      <c r="B14" s="22" t="s">
        <v>197</v>
      </c>
      <c r="C14" s="20">
        <v>3.7490829412743357E-2</v>
      </c>
      <c r="D14" s="20">
        <v>4.4230728301135662E-2</v>
      </c>
      <c r="E14" s="20">
        <v>2.480578243657576E-2</v>
      </c>
      <c r="F14" s="20">
        <v>4.9300343677875967E-2</v>
      </c>
      <c r="G14" s="20">
        <v>4.7491085130863558E-2</v>
      </c>
      <c r="H14" s="20">
        <v>1.398157943339952E-2</v>
      </c>
      <c r="I14" s="20">
        <v>4.133502332621089E-2</v>
      </c>
      <c r="K14" s="20">
        <v>2.593970057992856E-2</v>
      </c>
      <c r="L14" s="20">
        <v>4.892192216143193E-2</v>
      </c>
      <c r="N14" s="20">
        <v>0</v>
      </c>
      <c r="O14" s="20">
        <v>3.149822952253243E-2</v>
      </c>
      <c r="P14" s="20">
        <v>3.4134431070442652E-2</v>
      </c>
      <c r="Q14" s="20">
        <v>5.6092048454162699E-2</v>
      </c>
      <c r="R14" s="20">
        <v>3.5548124986035982E-2</v>
      </c>
      <c r="S14" s="20">
        <v>8.9290923339945885E-2</v>
      </c>
      <c r="T14" s="20">
        <v>4.6493884337897952E-2</v>
      </c>
      <c r="U14" s="20">
        <v>2.5240747624355651E-2</v>
      </c>
      <c r="V14" s="20">
        <v>4.7712678430616218E-2</v>
      </c>
      <c r="W14" s="20">
        <v>3.9586748061147238E-2</v>
      </c>
      <c r="X14" s="20">
        <v>1.7599015304401899E-2</v>
      </c>
      <c r="Y14" s="20">
        <v>3.0645620910166989E-2</v>
      </c>
      <c r="AA14" s="20">
        <v>1.4886471443177051E-2</v>
      </c>
      <c r="AB14" s="20">
        <v>3.9534081336294061E-2</v>
      </c>
      <c r="AC14" s="20">
        <v>3.2933510146450268E-2</v>
      </c>
      <c r="AD14" s="20">
        <v>6.4012896391046348E-2</v>
      </c>
      <c r="AF14" s="20">
        <v>3.8884565406407598E-2</v>
      </c>
      <c r="AG14" s="20">
        <v>3.2842627082671133E-2</v>
      </c>
      <c r="AI14" s="20">
        <v>2.3324279599362278E-2</v>
      </c>
      <c r="AJ14" s="20">
        <v>2.716004323288531E-2</v>
      </c>
      <c r="AK14" s="20">
        <v>3.9056949360900969E-2</v>
      </c>
      <c r="AL14" s="20">
        <v>1.796575052140258E-2</v>
      </c>
      <c r="AM14" s="20">
        <v>1.4289816016105799E-2</v>
      </c>
      <c r="AN14" s="20">
        <v>0</v>
      </c>
      <c r="AO14" s="20">
        <v>0.1051712521227747</v>
      </c>
      <c r="AP14" s="20">
        <v>0.12546813461760981</v>
      </c>
      <c r="AQ14" s="20">
        <v>2.8312450369385789E-2</v>
      </c>
      <c r="AS14" s="20">
        <v>2.3742616941803449E-2</v>
      </c>
      <c r="AT14" s="20">
        <v>0.29729348544482048</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385</v>
      </c>
      <c r="C9" s="20">
        <v>0.29294284110614027</v>
      </c>
      <c r="D9" s="20">
        <v>0.18324809391697869</v>
      </c>
      <c r="E9" s="20">
        <v>0.26260078172318158</v>
      </c>
      <c r="F9" s="20">
        <v>0.26590243121102108</v>
      </c>
      <c r="G9" s="20">
        <v>0.27948934282097559</v>
      </c>
      <c r="H9" s="20">
        <v>0.31212977899279692</v>
      </c>
      <c r="I9" s="20">
        <v>0.41066042600802111</v>
      </c>
      <c r="K9" s="20">
        <v>0.27880029478175589</v>
      </c>
      <c r="L9" s="20">
        <v>0.30794178578029491</v>
      </c>
      <c r="N9" s="20">
        <v>0.3087738220929987</v>
      </c>
      <c r="O9" s="20">
        <v>0.29252117778210368</v>
      </c>
      <c r="P9" s="20">
        <v>0.27292654928657561</v>
      </c>
      <c r="Q9" s="20">
        <v>0.28343255052394561</v>
      </c>
      <c r="R9" s="20">
        <v>0.32921092762114967</v>
      </c>
      <c r="S9" s="20">
        <v>0.33407563992287231</v>
      </c>
      <c r="T9" s="20">
        <v>0.27185079109516258</v>
      </c>
      <c r="U9" s="20">
        <v>0.26712039558451012</v>
      </c>
      <c r="V9" s="20">
        <v>0.25119126849641937</v>
      </c>
      <c r="W9" s="20">
        <v>0.29871031547261429</v>
      </c>
      <c r="X9" s="20">
        <v>0.29246966870250518</v>
      </c>
      <c r="Y9" s="20">
        <v>0.31078983577991243</v>
      </c>
      <c r="AA9" s="20">
        <v>0.34826502874137671</v>
      </c>
      <c r="AB9" s="20">
        <v>0.31975716306693469</v>
      </c>
      <c r="AC9" s="20">
        <v>0.26357415939566609</v>
      </c>
      <c r="AD9" s="20">
        <v>0.2331487184707377</v>
      </c>
      <c r="AF9" s="20">
        <v>0.29778059701781678</v>
      </c>
      <c r="AG9" s="20">
        <v>0.27568389526827591</v>
      </c>
      <c r="AI9" s="20">
        <v>0.33135883991549631</v>
      </c>
      <c r="AJ9" s="20">
        <v>0.31623134968465499</v>
      </c>
      <c r="AK9" s="20">
        <v>0.27822782839664739</v>
      </c>
      <c r="AL9" s="20">
        <v>0.31710241011076862</v>
      </c>
      <c r="AM9" s="20">
        <v>0.27471066066256278</v>
      </c>
      <c r="AN9" s="20">
        <v>0.3569551632866198</v>
      </c>
      <c r="AO9" s="20">
        <v>0.21830949703045671</v>
      </c>
      <c r="AP9" s="20">
        <v>0.27132570514281701</v>
      </c>
      <c r="AQ9" s="20">
        <v>0.25723152848568442</v>
      </c>
      <c r="AS9" s="20">
        <v>0.30394784893020682</v>
      </c>
      <c r="AT9" s="20">
        <v>8.4979059022489423E-2</v>
      </c>
    </row>
    <row r="10" spans="2:48" ht="19" customHeight="1" x14ac:dyDescent="0.35">
      <c r="B10" s="22" t="s">
        <v>386</v>
      </c>
      <c r="C10" s="20">
        <v>0.33099105217488339</v>
      </c>
      <c r="D10" s="20">
        <v>0.301989827010053</v>
      </c>
      <c r="E10" s="20">
        <v>0.28034910953535569</v>
      </c>
      <c r="F10" s="20">
        <v>0.34087926358678411</v>
      </c>
      <c r="G10" s="20">
        <v>0.3613201908717471</v>
      </c>
      <c r="H10" s="20">
        <v>0.34523994394979768</v>
      </c>
      <c r="I10" s="20">
        <v>0.34919412607442918</v>
      </c>
      <c r="K10" s="20">
        <v>0.35632463509082152</v>
      </c>
      <c r="L10" s="20">
        <v>0.30668402343157908</v>
      </c>
      <c r="N10" s="20">
        <v>0.37159059818475548</v>
      </c>
      <c r="O10" s="20">
        <v>0.2322754087167665</v>
      </c>
      <c r="P10" s="20">
        <v>0.3652279301443635</v>
      </c>
      <c r="Q10" s="20">
        <v>0.3450486754609704</v>
      </c>
      <c r="R10" s="20">
        <v>0.30957582163679942</v>
      </c>
      <c r="S10" s="20">
        <v>0.31800402639366943</v>
      </c>
      <c r="T10" s="20">
        <v>0.33036641503350389</v>
      </c>
      <c r="U10" s="20">
        <v>0.30774821265753538</v>
      </c>
      <c r="V10" s="20">
        <v>0.34141221139888628</v>
      </c>
      <c r="W10" s="20">
        <v>0.33013358422470229</v>
      </c>
      <c r="X10" s="20">
        <v>0.31467523803789232</v>
      </c>
      <c r="Y10" s="20">
        <v>0.35890783735330362</v>
      </c>
      <c r="AA10" s="20">
        <v>0.35611799623164653</v>
      </c>
      <c r="AB10" s="20">
        <v>0.34421016215070921</v>
      </c>
      <c r="AC10" s="20">
        <v>0.31912095737992791</v>
      </c>
      <c r="AD10" s="20">
        <v>0.29701035279610177</v>
      </c>
      <c r="AF10" s="20">
        <v>0.33232313149004289</v>
      </c>
      <c r="AG10" s="20">
        <v>0.32580364414161672</v>
      </c>
      <c r="AI10" s="20">
        <v>0.38036341868721479</v>
      </c>
      <c r="AJ10" s="20">
        <v>0.37594916429720499</v>
      </c>
      <c r="AK10" s="20">
        <v>0.34760314648450552</v>
      </c>
      <c r="AL10" s="20">
        <v>0.28756566042274828</v>
      </c>
      <c r="AM10" s="20">
        <v>0.35905920114253059</v>
      </c>
      <c r="AN10" s="20">
        <v>0.28143211928051631</v>
      </c>
      <c r="AO10" s="20">
        <v>0.26470542589849477</v>
      </c>
      <c r="AP10" s="20">
        <v>0.230107622987481</v>
      </c>
      <c r="AQ10" s="20">
        <v>0.24761901479849119</v>
      </c>
      <c r="AS10" s="20">
        <v>0.34105662768203399</v>
      </c>
      <c r="AT10" s="20">
        <v>0.14077990605121679</v>
      </c>
    </row>
    <row r="11" spans="2:48" ht="32" customHeight="1" x14ac:dyDescent="0.35">
      <c r="B11" s="22" t="s">
        <v>387</v>
      </c>
      <c r="C11" s="20">
        <v>0.2152007832864975</v>
      </c>
      <c r="D11" s="20">
        <v>0.2784804397240333</v>
      </c>
      <c r="E11" s="20">
        <v>0.2830453935380563</v>
      </c>
      <c r="F11" s="20">
        <v>0.2300858695907099</v>
      </c>
      <c r="G11" s="20">
        <v>0.21410749696448181</v>
      </c>
      <c r="H11" s="20">
        <v>0.2095732522253036</v>
      </c>
      <c r="I11" s="20">
        <v>0.1106195472329928</v>
      </c>
      <c r="K11" s="20">
        <v>0.22311662835648161</v>
      </c>
      <c r="L11" s="20">
        <v>0.20519905243097791</v>
      </c>
      <c r="N11" s="20">
        <v>0.17476468880965271</v>
      </c>
      <c r="O11" s="20">
        <v>0.25591027404153499</v>
      </c>
      <c r="P11" s="20">
        <v>0.24073258377226181</v>
      </c>
      <c r="Q11" s="20">
        <v>0.2049770743622901</v>
      </c>
      <c r="R11" s="20">
        <v>0.18971920523619071</v>
      </c>
      <c r="S11" s="20">
        <v>0.1866613767218307</v>
      </c>
      <c r="T11" s="20">
        <v>0.24623242605370979</v>
      </c>
      <c r="U11" s="20">
        <v>0.26456206075227279</v>
      </c>
      <c r="V11" s="20">
        <v>0.19854727515861059</v>
      </c>
      <c r="W11" s="20">
        <v>0.20473252336725509</v>
      </c>
      <c r="X11" s="20">
        <v>0.26671441164628229</v>
      </c>
      <c r="Y11" s="20">
        <v>0.21092575883642309</v>
      </c>
      <c r="AA11" s="20">
        <v>0.18179968969835819</v>
      </c>
      <c r="AB11" s="20">
        <v>0.17627000038176499</v>
      </c>
      <c r="AC11" s="20">
        <v>0.23884885790824939</v>
      </c>
      <c r="AD11" s="20">
        <v>0.27150473053665769</v>
      </c>
      <c r="AF11" s="20">
        <v>0.21469610460616809</v>
      </c>
      <c r="AG11" s="20">
        <v>0.21506616662076719</v>
      </c>
      <c r="AI11" s="20">
        <v>0.18289189806823231</v>
      </c>
      <c r="AJ11" s="20">
        <v>0.16900767693882179</v>
      </c>
      <c r="AK11" s="20">
        <v>0.22370632613049579</v>
      </c>
      <c r="AL11" s="20">
        <v>0.26285653357994859</v>
      </c>
      <c r="AM11" s="20">
        <v>0.21882527650746789</v>
      </c>
      <c r="AN11" s="20">
        <v>0.21092972758322559</v>
      </c>
      <c r="AO11" s="20">
        <v>0.25711526406847651</v>
      </c>
      <c r="AP11" s="20">
        <v>0.22338929439181779</v>
      </c>
      <c r="AQ11" s="20">
        <v>0.30395551129253368</v>
      </c>
      <c r="AS11" s="20">
        <v>0.21334381859096549</v>
      </c>
      <c r="AT11" s="20">
        <v>0.25029220779544992</v>
      </c>
    </row>
    <row r="12" spans="2:48" ht="19" customHeight="1" x14ac:dyDescent="0.35">
      <c r="B12" s="22" t="s">
        <v>388</v>
      </c>
      <c r="C12" s="20">
        <v>6.7027827197677262E-2</v>
      </c>
      <c r="D12" s="20">
        <v>0.1062436665547758</v>
      </c>
      <c r="E12" s="20">
        <v>8.2687421717026297E-2</v>
      </c>
      <c r="F12" s="20">
        <v>6.7395348457035612E-2</v>
      </c>
      <c r="G12" s="20">
        <v>5.279577756380565E-2</v>
      </c>
      <c r="H12" s="20">
        <v>6.5379615934441637E-2</v>
      </c>
      <c r="I12" s="20">
        <v>4.0533337029917627E-2</v>
      </c>
      <c r="K12" s="20">
        <v>6.5326722644907395E-2</v>
      </c>
      <c r="L12" s="20">
        <v>6.8961065078467707E-2</v>
      </c>
      <c r="N12" s="20">
        <v>5.9917145655461773E-2</v>
      </c>
      <c r="O12" s="20">
        <v>8.5149415908681789E-2</v>
      </c>
      <c r="P12" s="20">
        <v>3.1687492032061088E-2</v>
      </c>
      <c r="Q12" s="20">
        <v>3.4035648268470588E-2</v>
      </c>
      <c r="R12" s="20">
        <v>9.4292894572772776E-2</v>
      </c>
      <c r="S12" s="20">
        <v>3.1404236880452227E-2</v>
      </c>
      <c r="T12" s="20">
        <v>4.0388609144925022E-2</v>
      </c>
      <c r="U12" s="20">
        <v>9.4391879340993967E-2</v>
      </c>
      <c r="V12" s="20">
        <v>9.3330615683925755E-2</v>
      </c>
      <c r="W12" s="20">
        <v>6.8794491322260329E-2</v>
      </c>
      <c r="X12" s="20">
        <v>4.726545650986707E-2</v>
      </c>
      <c r="Y12" s="20">
        <v>6.833292152117941E-2</v>
      </c>
      <c r="AA12" s="20">
        <v>5.6061790373100551E-2</v>
      </c>
      <c r="AB12" s="20">
        <v>6.4498065687607811E-2</v>
      </c>
      <c r="AC12" s="20">
        <v>7.8244908418948114E-2</v>
      </c>
      <c r="AD12" s="20">
        <v>7.2051843664790463E-2</v>
      </c>
      <c r="AF12" s="20">
        <v>6.3613114414945937E-2</v>
      </c>
      <c r="AG12" s="20">
        <v>8.1660327126228616E-2</v>
      </c>
      <c r="AI12" s="20">
        <v>3.8294254347269727E-2</v>
      </c>
      <c r="AJ12" s="20">
        <v>6.351014436617293E-2</v>
      </c>
      <c r="AK12" s="20">
        <v>7.6460870622889213E-2</v>
      </c>
      <c r="AL12" s="20">
        <v>5.0775839664472931E-2</v>
      </c>
      <c r="AM12" s="20">
        <v>7.5398728970321516E-2</v>
      </c>
      <c r="AN12" s="20">
        <v>5.1245410837868377E-2</v>
      </c>
      <c r="AO12" s="20">
        <v>8.6065197812452254E-2</v>
      </c>
      <c r="AP12" s="20">
        <v>6.6528055484713855E-2</v>
      </c>
      <c r="AQ12" s="20">
        <v>0.1124202709015439</v>
      </c>
      <c r="AS12" s="20">
        <v>6.2924001281976102E-2</v>
      </c>
      <c r="AT12" s="20">
        <v>0.14457862698681839</v>
      </c>
    </row>
    <row r="13" spans="2:48" ht="19" customHeight="1" x14ac:dyDescent="0.35">
      <c r="B13" s="22" t="s">
        <v>389</v>
      </c>
      <c r="C13" s="20">
        <v>4.1608173993397481E-2</v>
      </c>
      <c r="D13" s="20">
        <v>5.5787039434254379E-2</v>
      </c>
      <c r="E13" s="20">
        <v>7.2686790282874642E-2</v>
      </c>
      <c r="F13" s="20">
        <v>3.812013984501491E-2</v>
      </c>
      <c r="G13" s="20">
        <v>3.69673552968144E-2</v>
      </c>
      <c r="H13" s="20">
        <v>3.1354588137652087E-2</v>
      </c>
      <c r="I13" s="20">
        <v>2.0446836593851742E-2</v>
      </c>
      <c r="K13" s="20">
        <v>4.337335749618975E-2</v>
      </c>
      <c r="L13" s="20">
        <v>4.0053595466840113E-2</v>
      </c>
      <c r="N13" s="20">
        <v>5.32989370330611E-2</v>
      </c>
      <c r="O13" s="20">
        <v>7.1987371513398943E-2</v>
      </c>
      <c r="P13" s="20">
        <v>3.5474280421055722E-2</v>
      </c>
      <c r="Q13" s="20">
        <v>1.8726885716652038E-2</v>
      </c>
      <c r="R13" s="20">
        <v>3.8709686366337322E-2</v>
      </c>
      <c r="S13" s="20">
        <v>2.8441041118420218E-2</v>
      </c>
      <c r="T13" s="20">
        <v>3.8387037384062739E-2</v>
      </c>
      <c r="U13" s="20">
        <v>4.0466336522461323E-2</v>
      </c>
      <c r="V13" s="20">
        <v>5.9145163080973243E-2</v>
      </c>
      <c r="W13" s="20">
        <v>5.3726100245337922E-2</v>
      </c>
      <c r="X13" s="20">
        <v>3.399384595258588E-2</v>
      </c>
      <c r="Y13" s="20">
        <v>1.4283603005629329E-2</v>
      </c>
      <c r="AA13" s="20">
        <v>3.2936037177462157E-2</v>
      </c>
      <c r="AB13" s="20">
        <v>3.5040931690676319E-2</v>
      </c>
      <c r="AC13" s="20">
        <v>5.0759520101045098E-2</v>
      </c>
      <c r="AD13" s="20">
        <v>5.001020469294843E-2</v>
      </c>
      <c r="AF13" s="20">
        <v>3.6914583243419001E-2</v>
      </c>
      <c r="AG13" s="20">
        <v>6.0689211063322507E-2</v>
      </c>
      <c r="AI13" s="20">
        <v>3.5583853392880477E-2</v>
      </c>
      <c r="AJ13" s="20">
        <v>3.9272527721365212E-2</v>
      </c>
      <c r="AK13" s="20">
        <v>2.1485039185799949E-2</v>
      </c>
      <c r="AL13" s="20">
        <v>5.4724693862284693E-2</v>
      </c>
      <c r="AM13" s="20">
        <v>3.572822641168507E-2</v>
      </c>
      <c r="AN13" s="20">
        <v>4.9857294805183437E-2</v>
      </c>
      <c r="AO13" s="20">
        <v>5.484959179385205E-2</v>
      </c>
      <c r="AP13" s="20">
        <v>5.8915767759196519E-2</v>
      </c>
      <c r="AQ13" s="20">
        <v>4.1614140876965328E-2</v>
      </c>
      <c r="AS13" s="20">
        <v>3.8036387664296463E-2</v>
      </c>
      <c r="AT13" s="20">
        <v>0.109104917809437</v>
      </c>
    </row>
    <row r="14" spans="2:48" ht="19" customHeight="1" x14ac:dyDescent="0.35">
      <c r="B14" s="22" t="s">
        <v>197</v>
      </c>
      <c r="C14" s="20">
        <v>5.2229322241404072E-2</v>
      </c>
      <c r="D14" s="20">
        <v>7.425093335990493E-2</v>
      </c>
      <c r="E14" s="20">
        <v>1.863050320350542E-2</v>
      </c>
      <c r="F14" s="20">
        <v>5.7616947309434272E-2</v>
      </c>
      <c r="G14" s="20">
        <v>5.5319836482175602E-2</v>
      </c>
      <c r="H14" s="20">
        <v>3.6322820760008312E-2</v>
      </c>
      <c r="I14" s="20">
        <v>6.8545727060787529E-2</v>
      </c>
      <c r="K14" s="20">
        <v>3.3058361629843817E-2</v>
      </c>
      <c r="L14" s="20">
        <v>7.1160477811840206E-2</v>
      </c>
      <c r="N14" s="20">
        <v>3.1654808224070158E-2</v>
      </c>
      <c r="O14" s="20">
        <v>6.2156352037514073E-2</v>
      </c>
      <c r="P14" s="20">
        <v>5.3951164343682093E-2</v>
      </c>
      <c r="Q14" s="20">
        <v>0.11377916566767129</v>
      </c>
      <c r="R14" s="20">
        <v>3.8491464566750018E-2</v>
      </c>
      <c r="S14" s="20">
        <v>0.1014136789627553</v>
      </c>
      <c r="T14" s="20">
        <v>7.2774721288636046E-2</v>
      </c>
      <c r="U14" s="20">
        <v>2.571111514222647E-2</v>
      </c>
      <c r="V14" s="20">
        <v>5.6373466181184523E-2</v>
      </c>
      <c r="W14" s="20">
        <v>4.3902985367830147E-2</v>
      </c>
      <c r="X14" s="20">
        <v>4.4881379150867207E-2</v>
      </c>
      <c r="Y14" s="20">
        <v>3.6760043503552067E-2</v>
      </c>
      <c r="AA14" s="20">
        <v>2.481945777805589E-2</v>
      </c>
      <c r="AB14" s="20">
        <v>6.0223677022306847E-2</v>
      </c>
      <c r="AC14" s="20">
        <v>4.9451596796163469E-2</v>
      </c>
      <c r="AD14" s="20">
        <v>7.6274149838763849E-2</v>
      </c>
      <c r="AF14" s="20">
        <v>5.4672469227607261E-2</v>
      </c>
      <c r="AG14" s="20">
        <v>4.1096755779789128E-2</v>
      </c>
      <c r="AI14" s="20">
        <v>3.1507735588906453E-2</v>
      </c>
      <c r="AJ14" s="20">
        <v>3.6029136991780022E-2</v>
      </c>
      <c r="AK14" s="20">
        <v>5.2516789179662238E-2</v>
      </c>
      <c r="AL14" s="20">
        <v>2.6974862359776822E-2</v>
      </c>
      <c r="AM14" s="20">
        <v>3.6277906305432248E-2</v>
      </c>
      <c r="AN14" s="20">
        <v>4.9580284206586479E-2</v>
      </c>
      <c r="AO14" s="20">
        <v>0.118955023396268</v>
      </c>
      <c r="AP14" s="20">
        <v>0.1497335542339738</v>
      </c>
      <c r="AQ14" s="20">
        <v>3.715953364478132E-2</v>
      </c>
      <c r="AS14" s="20">
        <v>4.0691315850521118E-2</v>
      </c>
      <c r="AT14" s="20">
        <v>0.27026528233458841</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385</v>
      </c>
      <c r="C9" s="20">
        <v>0.40045632555588417</v>
      </c>
      <c r="D9" s="20">
        <v>0.22737467029087111</v>
      </c>
      <c r="E9" s="20">
        <v>0.32011243834630537</v>
      </c>
      <c r="F9" s="20">
        <v>0.35141601614568729</v>
      </c>
      <c r="G9" s="20">
        <v>0.39141865477888749</v>
      </c>
      <c r="H9" s="20">
        <v>0.52119171358575378</v>
      </c>
      <c r="I9" s="20">
        <v>0.54716640103691438</v>
      </c>
      <c r="K9" s="20">
        <v>0.36883317973143442</v>
      </c>
      <c r="L9" s="20">
        <v>0.43196560495425079</v>
      </c>
      <c r="N9" s="20">
        <v>0.39397604606042452</v>
      </c>
      <c r="O9" s="20">
        <v>0.31092845635673799</v>
      </c>
      <c r="P9" s="20">
        <v>0.44483072280309088</v>
      </c>
      <c r="Q9" s="20">
        <v>0.40149830551693938</v>
      </c>
      <c r="R9" s="20">
        <v>0.42977421391780801</v>
      </c>
      <c r="S9" s="20">
        <v>0.39801476486548099</v>
      </c>
      <c r="T9" s="20">
        <v>0.41245641307116709</v>
      </c>
      <c r="U9" s="20">
        <v>0.31767219554555992</v>
      </c>
      <c r="V9" s="20">
        <v>0.3440972205691083</v>
      </c>
      <c r="W9" s="20">
        <v>0.46641370572698232</v>
      </c>
      <c r="X9" s="20">
        <v>0.45281066981746482</v>
      </c>
      <c r="Y9" s="20">
        <v>0.39683693610522131</v>
      </c>
      <c r="AA9" s="20">
        <v>0.46632820172071038</v>
      </c>
      <c r="AB9" s="20">
        <v>0.47389489773154969</v>
      </c>
      <c r="AC9" s="20">
        <v>0.34885825858650438</v>
      </c>
      <c r="AD9" s="20">
        <v>0.29846537883189711</v>
      </c>
      <c r="AF9" s="20">
        <v>0.41762623465689608</v>
      </c>
      <c r="AG9" s="20">
        <v>0.33070146730588068</v>
      </c>
      <c r="AI9" s="20">
        <v>0.43876859985872713</v>
      </c>
      <c r="AJ9" s="20">
        <v>0.43208409669430708</v>
      </c>
      <c r="AK9" s="20">
        <v>0.46279638221514258</v>
      </c>
      <c r="AL9" s="20">
        <v>0.37983560146743578</v>
      </c>
      <c r="AM9" s="20">
        <v>0.40426919067875289</v>
      </c>
      <c r="AN9" s="20">
        <v>0.35961202513527629</v>
      </c>
      <c r="AO9" s="20">
        <v>0.29482883506231389</v>
      </c>
      <c r="AP9" s="20">
        <v>0.37862558844802402</v>
      </c>
      <c r="AQ9" s="20">
        <v>0.3308046793965565</v>
      </c>
      <c r="AS9" s="20">
        <v>0.41497066194805071</v>
      </c>
      <c r="AT9" s="20">
        <v>0.12617607616357371</v>
      </c>
    </row>
    <row r="10" spans="2:48" ht="19" customHeight="1" x14ac:dyDescent="0.35">
      <c r="B10" s="22" t="s">
        <v>386</v>
      </c>
      <c r="C10" s="20">
        <v>0.22838148598117011</v>
      </c>
      <c r="D10" s="20">
        <v>0.26212993532366491</v>
      </c>
      <c r="E10" s="20">
        <v>0.25891682928948828</v>
      </c>
      <c r="F10" s="20">
        <v>0.18408760554336509</v>
      </c>
      <c r="G10" s="20">
        <v>0.25129131599863108</v>
      </c>
      <c r="H10" s="20">
        <v>0.18996798531430911</v>
      </c>
      <c r="I10" s="20">
        <v>0.22432845984578359</v>
      </c>
      <c r="K10" s="20">
        <v>0.25314367250313752</v>
      </c>
      <c r="L10" s="20">
        <v>0.20310050184901141</v>
      </c>
      <c r="N10" s="20">
        <v>0.19482068738578931</v>
      </c>
      <c r="O10" s="20">
        <v>0.21096651129987279</v>
      </c>
      <c r="P10" s="20">
        <v>0.1992221690293591</v>
      </c>
      <c r="Q10" s="20">
        <v>0.2055588710900341</v>
      </c>
      <c r="R10" s="20">
        <v>0.2377505216470682</v>
      </c>
      <c r="S10" s="20">
        <v>0.20266803769025379</v>
      </c>
      <c r="T10" s="20">
        <v>0.2321623990096435</v>
      </c>
      <c r="U10" s="20">
        <v>0.25545806396140369</v>
      </c>
      <c r="V10" s="20">
        <v>0.23921397607513231</v>
      </c>
      <c r="W10" s="20">
        <v>0.23593391507893749</v>
      </c>
      <c r="X10" s="20">
        <v>0.19012931839342859</v>
      </c>
      <c r="Y10" s="20">
        <v>0.28168101379987009</v>
      </c>
      <c r="AA10" s="20">
        <v>0.25199478504258871</v>
      </c>
      <c r="AB10" s="20">
        <v>0.20273418704193011</v>
      </c>
      <c r="AC10" s="20">
        <v>0.24537950864784719</v>
      </c>
      <c r="AD10" s="20">
        <v>0.21531909616144729</v>
      </c>
      <c r="AF10" s="20">
        <v>0.21868979604432431</v>
      </c>
      <c r="AG10" s="20">
        <v>0.26357133426213358</v>
      </c>
      <c r="AI10" s="20">
        <v>0.27281007676828128</v>
      </c>
      <c r="AJ10" s="20">
        <v>0.24376413476903919</v>
      </c>
      <c r="AK10" s="20">
        <v>0.2039808481870157</v>
      </c>
      <c r="AL10" s="20">
        <v>0.21482545834652561</v>
      </c>
      <c r="AM10" s="20">
        <v>0.23398721056502619</v>
      </c>
      <c r="AN10" s="20">
        <v>0.18780462555780711</v>
      </c>
      <c r="AO10" s="20">
        <v>0.1807687821149761</v>
      </c>
      <c r="AP10" s="20">
        <v>0.17517978986631</v>
      </c>
      <c r="AQ10" s="20">
        <v>0.24686610170171619</v>
      </c>
      <c r="AS10" s="20">
        <v>0.2333384807600658</v>
      </c>
      <c r="AT10" s="20">
        <v>0.1347081875639094</v>
      </c>
    </row>
    <row r="11" spans="2:48" ht="32" customHeight="1" x14ac:dyDescent="0.35">
      <c r="B11" s="22" t="s">
        <v>387</v>
      </c>
      <c r="C11" s="20">
        <v>0.16789310860577461</v>
      </c>
      <c r="D11" s="20">
        <v>0.24238495814622721</v>
      </c>
      <c r="E11" s="20">
        <v>0.20271846070364929</v>
      </c>
      <c r="F11" s="20">
        <v>0.1929866018839751</v>
      </c>
      <c r="G11" s="20">
        <v>0.15355950109496319</v>
      </c>
      <c r="H11" s="20">
        <v>0.1409471991921401</v>
      </c>
      <c r="I11" s="20">
        <v>9.9304458766256695E-2</v>
      </c>
      <c r="K11" s="20">
        <v>0.18727231521280099</v>
      </c>
      <c r="L11" s="20">
        <v>0.14861608862578471</v>
      </c>
      <c r="N11" s="20">
        <v>0.19786001746485171</v>
      </c>
      <c r="O11" s="20">
        <v>0.16420723795070841</v>
      </c>
      <c r="P11" s="20">
        <v>0.16562027164124901</v>
      </c>
      <c r="Q11" s="20">
        <v>0.20371388832853099</v>
      </c>
      <c r="R11" s="20">
        <v>0.12929486340634519</v>
      </c>
      <c r="S11" s="20">
        <v>0.1955184573940473</v>
      </c>
      <c r="T11" s="20">
        <v>0.16557082059381739</v>
      </c>
      <c r="U11" s="20">
        <v>0.2034128618947392</v>
      </c>
      <c r="V11" s="20">
        <v>0.17815283670518661</v>
      </c>
      <c r="W11" s="20">
        <v>0.13737048113934819</v>
      </c>
      <c r="X11" s="20">
        <v>0.17542091960660799</v>
      </c>
      <c r="Y11" s="20">
        <v>0.13498155045075341</v>
      </c>
      <c r="AA11" s="20">
        <v>0.14308130237763131</v>
      </c>
      <c r="AB11" s="20">
        <v>0.14245534045943081</v>
      </c>
      <c r="AC11" s="20">
        <v>0.19407255033362891</v>
      </c>
      <c r="AD11" s="20">
        <v>0.19678834288976241</v>
      </c>
      <c r="AF11" s="20">
        <v>0.16870411136947519</v>
      </c>
      <c r="AG11" s="20">
        <v>0.16610952571799731</v>
      </c>
      <c r="AI11" s="20">
        <v>0.14712417498729449</v>
      </c>
      <c r="AJ11" s="20">
        <v>0.1698604481297567</v>
      </c>
      <c r="AK11" s="20">
        <v>0.16915269922369869</v>
      </c>
      <c r="AL11" s="20">
        <v>0.19901245577044971</v>
      </c>
      <c r="AM11" s="20">
        <v>0.15693350184000721</v>
      </c>
      <c r="AN11" s="20">
        <v>0.22556773289207671</v>
      </c>
      <c r="AO11" s="20">
        <v>0.16349870205859701</v>
      </c>
      <c r="AP11" s="20">
        <v>0.16257849214515041</v>
      </c>
      <c r="AQ11" s="20">
        <v>0.18387342887487509</v>
      </c>
      <c r="AS11" s="20">
        <v>0.16477124451855429</v>
      </c>
      <c r="AT11" s="20">
        <v>0.22688758394905059</v>
      </c>
    </row>
    <row r="12" spans="2:48" ht="19" customHeight="1" x14ac:dyDescent="0.35">
      <c r="B12" s="22" t="s">
        <v>388</v>
      </c>
      <c r="C12" s="20">
        <v>9.4741496073151604E-2</v>
      </c>
      <c r="D12" s="20">
        <v>0.15921632976375519</v>
      </c>
      <c r="E12" s="20">
        <v>0.12821640542154961</v>
      </c>
      <c r="F12" s="20">
        <v>0.12877200432712971</v>
      </c>
      <c r="G12" s="20">
        <v>7.0800368429420751E-2</v>
      </c>
      <c r="H12" s="20">
        <v>6.6058801729978411E-2</v>
      </c>
      <c r="I12" s="20">
        <v>3.5609915819014473E-2</v>
      </c>
      <c r="K12" s="20">
        <v>0.10278953606838941</v>
      </c>
      <c r="L12" s="20">
        <v>8.7267975188318317E-2</v>
      </c>
      <c r="N12" s="20">
        <v>0.1138005716226361</v>
      </c>
      <c r="O12" s="20">
        <v>0.15204422851003649</v>
      </c>
      <c r="P12" s="20">
        <v>8.4141885280583681E-2</v>
      </c>
      <c r="Q12" s="20">
        <v>7.8367172330131768E-2</v>
      </c>
      <c r="R12" s="20">
        <v>0.11201212341739</v>
      </c>
      <c r="S12" s="20">
        <v>8.1914087343521069E-2</v>
      </c>
      <c r="T12" s="20">
        <v>6.6627581113019099E-2</v>
      </c>
      <c r="U12" s="20">
        <v>0.11649496448109781</v>
      </c>
      <c r="V12" s="20">
        <v>0.10427109295309769</v>
      </c>
      <c r="W12" s="20">
        <v>8.1351738659810907E-2</v>
      </c>
      <c r="X12" s="20">
        <v>7.6199356114799777E-2</v>
      </c>
      <c r="Y12" s="20">
        <v>8.1373039731935909E-2</v>
      </c>
      <c r="AA12" s="20">
        <v>7.4246106354292074E-2</v>
      </c>
      <c r="AB12" s="20">
        <v>7.4225347057517918E-2</v>
      </c>
      <c r="AC12" s="20">
        <v>0.1180754827923801</v>
      </c>
      <c r="AD12" s="20">
        <v>0.117477098058184</v>
      </c>
      <c r="AF12" s="20">
        <v>8.8788853149999153E-2</v>
      </c>
      <c r="AG12" s="20">
        <v>0.11979803098236649</v>
      </c>
      <c r="AI12" s="20">
        <v>7.1843039128075284E-2</v>
      </c>
      <c r="AJ12" s="20">
        <v>7.294762329877566E-2</v>
      </c>
      <c r="AK12" s="20">
        <v>9.137174342340694E-2</v>
      </c>
      <c r="AL12" s="20">
        <v>0.1094942152419676</v>
      </c>
      <c r="AM12" s="20">
        <v>0.1044258852614068</v>
      </c>
      <c r="AN12" s="20">
        <v>0.1045446072596917</v>
      </c>
      <c r="AO12" s="20">
        <v>0.1288988245058296</v>
      </c>
      <c r="AP12" s="20">
        <v>9.2483445630534428E-2</v>
      </c>
      <c r="AQ12" s="20">
        <v>0.13065440483501911</v>
      </c>
      <c r="AS12" s="20">
        <v>9.2937084923573318E-2</v>
      </c>
      <c r="AT12" s="20">
        <v>0.12883980596072631</v>
      </c>
    </row>
    <row r="13" spans="2:48" ht="19" customHeight="1" x14ac:dyDescent="0.35">
      <c r="B13" s="22" t="s">
        <v>389</v>
      </c>
      <c r="C13" s="20">
        <v>6.0086819321526257E-2</v>
      </c>
      <c r="D13" s="20">
        <v>6.4189246630039942E-2</v>
      </c>
      <c r="E13" s="20">
        <v>5.0689932456450017E-2</v>
      </c>
      <c r="F13" s="20">
        <v>7.4418031836367055E-2</v>
      </c>
      <c r="G13" s="20">
        <v>7.4667565116474668E-2</v>
      </c>
      <c r="H13" s="20">
        <v>6.0414481413184409E-2</v>
      </c>
      <c r="I13" s="20">
        <v>4.1288372317656988E-2</v>
      </c>
      <c r="K13" s="20">
        <v>5.364018855566334E-2</v>
      </c>
      <c r="L13" s="20">
        <v>6.6625521446842556E-2</v>
      </c>
      <c r="N13" s="20">
        <v>7.8997260834617486E-2</v>
      </c>
      <c r="O13" s="20">
        <v>5.8300311671887109E-2</v>
      </c>
      <c r="P13" s="20">
        <v>5.4064841112960491E-2</v>
      </c>
      <c r="Q13" s="20">
        <v>4.3615396846777767E-2</v>
      </c>
      <c r="R13" s="20">
        <v>6.9507885953708437E-2</v>
      </c>
      <c r="S13" s="20">
        <v>4.2661775752108833E-2</v>
      </c>
      <c r="T13" s="20">
        <v>5.7371533194429329E-2</v>
      </c>
      <c r="U13" s="20">
        <v>6.1311613859115363E-2</v>
      </c>
      <c r="V13" s="20">
        <v>8.3761903000475091E-2</v>
      </c>
      <c r="W13" s="20">
        <v>4.5856987623278431E-2</v>
      </c>
      <c r="X13" s="20">
        <v>5.0901350502645007E-2</v>
      </c>
      <c r="Y13" s="20">
        <v>4.927793467311517E-2</v>
      </c>
      <c r="AA13" s="20">
        <v>4.256428085340324E-2</v>
      </c>
      <c r="AB13" s="20">
        <v>6.0699155488415833E-2</v>
      </c>
      <c r="AC13" s="20">
        <v>5.085709684310042E-2</v>
      </c>
      <c r="AD13" s="20">
        <v>8.6878319147581359E-2</v>
      </c>
      <c r="AF13" s="20">
        <v>5.9441967236206587E-2</v>
      </c>
      <c r="AG13" s="20">
        <v>6.3818546417877417E-2</v>
      </c>
      <c r="AI13" s="20">
        <v>4.1942069649542238E-2</v>
      </c>
      <c r="AJ13" s="20">
        <v>5.1259679156267182E-2</v>
      </c>
      <c r="AK13" s="20">
        <v>2.6500141864424009E-2</v>
      </c>
      <c r="AL13" s="20">
        <v>5.9313098724980987E-2</v>
      </c>
      <c r="AM13" s="20">
        <v>7.2691222183134119E-2</v>
      </c>
      <c r="AN13" s="20">
        <v>0.10594656433427441</v>
      </c>
      <c r="AO13" s="20">
        <v>0.109782747865127</v>
      </c>
      <c r="AP13" s="20">
        <v>5.4411291811021181E-2</v>
      </c>
      <c r="AQ13" s="20">
        <v>5.177331361716378E-2</v>
      </c>
      <c r="AS13" s="20">
        <v>5.769050564496804E-2</v>
      </c>
      <c r="AT13" s="20">
        <v>0.10537042685754321</v>
      </c>
    </row>
    <row r="14" spans="2:48" ht="19" customHeight="1" x14ac:dyDescent="0.35">
      <c r="B14" s="22" t="s">
        <v>197</v>
      </c>
      <c r="C14" s="20">
        <v>4.844076446249327E-2</v>
      </c>
      <c r="D14" s="20">
        <v>4.4704859845441647E-2</v>
      </c>
      <c r="E14" s="20">
        <v>3.9345933782557449E-2</v>
      </c>
      <c r="F14" s="20">
        <v>6.8319740263475606E-2</v>
      </c>
      <c r="G14" s="20">
        <v>5.8262594581622848E-2</v>
      </c>
      <c r="H14" s="20">
        <v>2.141981876463438E-2</v>
      </c>
      <c r="I14" s="20">
        <v>5.2302392214373869E-2</v>
      </c>
      <c r="K14" s="20">
        <v>3.4321107928574457E-2</v>
      </c>
      <c r="L14" s="20">
        <v>6.2424307935792157E-2</v>
      </c>
      <c r="N14" s="20">
        <v>2.0545416631680941E-2</v>
      </c>
      <c r="O14" s="20">
        <v>0.10355325421075701</v>
      </c>
      <c r="P14" s="20">
        <v>5.2120110132756463E-2</v>
      </c>
      <c r="Q14" s="20">
        <v>6.7246365887586007E-2</v>
      </c>
      <c r="R14" s="20">
        <v>2.1660391657680241E-2</v>
      </c>
      <c r="S14" s="20">
        <v>7.9222876954588003E-2</v>
      </c>
      <c r="T14" s="20">
        <v>6.5811253017923746E-2</v>
      </c>
      <c r="U14" s="20">
        <v>4.5650300258084191E-2</v>
      </c>
      <c r="V14" s="20">
        <v>5.0502970696999709E-2</v>
      </c>
      <c r="W14" s="20">
        <v>3.3073171771642762E-2</v>
      </c>
      <c r="X14" s="20">
        <v>5.4538385565053728E-2</v>
      </c>
      <c r="Y14" s="20">
        <v>5.5849525239103942E-2</v>
      </c>
      <c r="AA14" s="20">
        <v>2.178532365137428E-2</v>
      </c>
      <c r="AB14" s="20">
        <v>4.5991072221155553E-2</v>
      </c>
      <c r="AC14" s="20">
        <v>4.2757102796539083E-2</v>
      </c>
      <c r="AD14" s="20">
        <v>8.5071764911127792E-2</v>
      </c>
      <c r="AF14" s="20">
        <v>4.6749037543098643E-2</v>
      </c>
      <c r="AG14" s="20">
        <v>5.6001095313744517E-2</v>
      </c>
      <c r="AI14" s="20">
        <v>2.751203960807953E-2</v>
      </c>
      <c r="AJ14" s="20">
        <v>3.0084017951854111E-2</v>
      </c>
      <c r="AK14" s="20">
        <v>4.6198185086311988E-2</v>
      </c>
      <c r="AL14" s="20">
        <v>3.7519170448640358E-2</v>
      </c>
      <c r="AM14" s="20">
        <v>2.7692989471672692E-2</v>
      </c>
      <c r="AN14" s="20">
        <v>1.6524444820873719E-2</v>
      </c>
      <c r="AO14" s="20">
        <v>0.1222221083931566</v>
      </c>
      <c r="AP14" s="20">
        <v>0.13672139209895989</v>
      </c>
      <c r="AQ14" s="20">
        <v>5.6028071574669137E-2</v>
      </c>
      <c r="AS14" s="20">
        <v>3.6292022204787847E-2</v>
      </c>
      <c r="AT14" s="20">
        <v>0.27801791950519672</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V19"/>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385</v>
      </c>
      <c r="C9" s="20">
        <v>0.48988538891420219</v>
      </c>
      <c r="D9" s="20">
        <v>0.29022897627473371</v>
      </c>
      <c r="E9" s="20">
        <v>0.41353571041719128</v>
      </c>
      <c r="F9" s="20">
        <v>0.4622314262314598</v>
      </c>
      <c r="G9" s="20">
        <v>0.51279001271368174</v>
      </c>
      <c r="H9" s="20">
        <v>0.5759104928528429</v>
      </c>
      <c r="I9" s="20">
        <v>0.63109134385501053</v>
      </c>
      <c r="K9" s="20">
        <v>0.46760449104504759</v>
      </c>
      <c r="L9" s="20">
        <v>0.51068432537856523</v>
      </c>
      <c r="N9" s="20">
        <v>0.50071849023487969</v>
      </c>
      <c r="O9" s="20">
        <v>0.47930795399127391</v>
      </c>
      <c r="P9" s="20">
        <v>0.49709840608683542</v>
      </c>
      <c r="Q9" s="20">
        <v>0.46770970589288718</v>
      </c>
      <c r="R9" s="20">
        <v>0.48609639078560601</v>
      </c>
      <c r="S9" s="20">
        <v>0.5448568071922979</v>
      </c>
      <c r="T9" s="20">
        <v>0.46671603022934333</v>
      </c>
      <c r="U9" s="20">
        <v>0.4459572377819554</v>
      </c>
      <c r="V9" s="20">
        <v>0.41637734863955428</v>
      </c>
      <c r="W9" s="20">
        <v>0.56443382218707461</v>
      </c>
      <c r="X9" s="20">
        <v>0.5062419112206562</v>
      </c>
      <c r="Y9" s="20">
        <v>0.49781198477889699</v>
      </c>
      <c r="AA9" s="20">
        <v>0.55193729558804816</v>
      </c>
      <c r="AB9" s="20">
        <v>0.54579854904303804</v>
      </c>
      <c r="AC9" s="20">
        <v>0.43821957004057832</v>
      </c>
      <c r="AD9" s="20">
        <v>0.40936404585328973</v>
      </c>
      <c r="AF9" s="20">
        <v>0.5061637434555265</v>
      </c>
      <c r="AG9" s="20">
        <v>0.42541966913239321</v>
      </c>
      <c r="AI9" s="20">
        <v>0.52305431981681627</v>
      </c>
      <c r="AJ9" s="20">
        <v>0.51259425115534496</v>
      </c>
      <c r="AK9" s="20">
        <v>0.53189808107330983</v>
      </c>
      <c r="AL9" s="20">
        <v>0.51471055268537991</v>
      </c>
      <c r="AM9" s="20">
        <v>0.4713017577290069</v>
      </c>
      <c r="AN9" s="20">
        <v>0.46848979528409651</v>
      </c>
      <c r="AO9" s="20">
        <v>0.43052443644455141</v>
      </c>
      <c r="AP9" s="20">
        <v>0.45785191505866868</v>
      </c>
      <c r="AQ9" s="20">
        <v>0.4434927232623625</v>
      </c>
      <c r="AS9" s="20">
        <v>0.50760774642319051</v>
      </c>
      <c r="AT9" s="20">
        <v>0.1549825379641237</v>
      </c>
    </row>
    <row r="10" spans="2:48" ht="19" customHeight="1" x14ac:dyDescent="0.35">
      <c r="B10" s="22" t="s">
        <v>386</v>
      </c>
      <c r="C10" s="20">
        <v>0.21869058322259929</v>
      </c>
      <c r="D10" s="20">
        <v>0.27105022267659762</v>
      </c>
      <c r="E10" s="20">
        <v>0.25374785881095041</v>
      </c>
      <c r="F10" s="20">
        <v>0.2273910347641846</v>
      </c>
      <c r="G10" s="20">
        <v>0.23081854830191931</v>
      </c>
      <c r="H10" s="20">
        <v>0.17823971506439881</v>
      </c>
      <c r="I10" s="20">
        <v>0.16560646269588991</v>
      </c>
      <c r="K10" s="20">
        <v>0.23503400818556969</v>
      </c>
      <c r="L10" s="20">
        <v>0.20250552421024329</v>
      </c>
      <c r="N10" s="20">
        <v>0.23893421764235739</v>
      </c>
      <c r="O10" s="20">
        <v>0.2410248054601194</v>
      </c>
      <c r="P10" s="20">
        <v>0.19581605356205861</v>
      </c>
      <c r="Q10" s="20">
        <v>0.21545351401416241</v>
      </c>
      <c r="R10" s="20">
        <v>0.25701941410873308</v>
      </c>
      <c r="S10" s="20">
        <v>0.14887266374039809</v>
      </c>
      <c r="T10" s="20">
        <v>0.21748512788104679</v>
      </c>
      <c r="U10" s="20">
        <v>0.23194771576777651</v>
      </c>
      <c r="V10" s="20">
        <v>0.23350035685952131</v>
      </c>
      <c r="W10" s="20">
        <v>0.19930773456366249</v>
      </c>
      <c r="X10" s="20">
        <v>0.20746372748687941</v>
      </c>
      <c r="Y10" s="20">
        <v>0.22329246982115261</v>
      </c>
      <c r="AA10" s="20">
        <v>0.23780455300431219</v>
      </c>
      <c r="AB10" s="20">
        <v>0.1987359606001812</v>
      </c>
      <c r="AC10" s="20">
        <v>0.21001656279633199</v>
      </c>
      <c r="AD10" s="20">
        <v>0.22628197017638971</v>
      </c>
      <c r="AF10" s="20">
        <v>0.20533175853686531</v>
      </c>
      <c r="AG10" s="20">
        <v>0.26857437048600957</v>
      </c>
      <c r="AI10" s="20">
        <v>0.23965357686240049</v>
      </c>
      <c r="AJ10" s="20">
        <v>0.258706953146568</v>
      </c>
      <c r="AK10" s="20">
        <v>0.22587365416051111</v>
      </c>
      <c r="AL10" s="20">
        <v>0.19312278902708579</v>
      </c>
      <c r="AM10" s="20">
        <v>0.2274036142859634</v>
      </c>
      <c r="AN10" s="20">
        <v>0.27519297327162823</v>
      </c>
      <c r="AO10" s="20">
        <v>0.16793406372939679</v>
      </c>
      <c r="AP10" s="20">
        <v>0.14374129403825189</v>
      </c>
      <c r="AQ10" s="20">
        <v>0.16470072239147721</v>
      </c>
      <c r="AS10" s="20">
        <v>0.2235708861953378</v>
      </c>
      <c r="AT10" s="20">
        <v>0.12646654484388381</v>
      </c>
    </row>
    <row r="11" spans="2:48" ht="32" customHeight="1" x14ac:dyDescent="0.35">
      <c r="B11" s="22" t="s">
        <v>387</v>
      </c>
      <c r="C11" s="20">
        <v>0.15186353715029419</v>
      </c>
      <c r="D11" s="20">
        <v>0.23609818601505769</v>
      </c>
      <c r="E11" s="20">
        <v>0.19064433213454321</v>
      </c>
      <c r="F11" s="20">
        <v>0.16188736923979291</v>
      </c>
      <c r="G11" s="20">
        <v>0.1383518652973085</v>
      </c>
      <c r="H11" s="20">
        <v>0.12966014074711429</v>
      </c>
      <c r="I11" s="20">
        <v>8.1975436024306847E-2</v>
      </c>
      <c r="K11" s="20">
        <v>0.1664089649674052</v>
      </c>
      <c r="L11" s="20">
        <v>0.1382778002105044</v>
      </c>
      <c r="N11" s="20">
        <v>0.1515887800520242</v>
      </c>
      <c r="O11" s="20">
        <v>0.17682102337047931</v>
      </c>
      <c r="P11" s="20">
        <v>0.13434326388533849</v>
      </c>
      <c r="Q11" s="20">
        <v>0.1675831759298371</v>
      </c>
      <c r="R11" s="20">
        <v>0.15814820287995729</v>
      </c>
      <c r="S11" s="20">
        <v>0.16161286769851491</v>
      </c>
      <c r="T11" s="20">
        <v>0.17629859516199339</v>
      </c>
      <c r="U11" s="20">
        <v>0.15360288938548369</v>
      </c>
      <c r="V11" s="20">
        <v>0.17149411806308459</v>
      </c>
      <c r="W11" s="20">
        <v>0.1206064485134782</v>
      </c>
      <c r="X11" s="20">
        <v>0.15851199670249849</v>
      </c>
      <c r="Y11" s="20">
        <v>0.1182547225875162</v>
      </c>
      <c r="AA11" s="20">
        <v>0.1104917585513981</v>
      </c>
      <c r="AB11" s="20">
        <v>0.1448885352450566</v>
      </c>
      <c r="AC11" s="20">
        <v>0.17840818701541389</v>
      </c>
      <c r="AD11" s="20">
        <v>0.181374544543803</v>
      </c>
      <c r="AF11" s="20">
        <v>0.15140650068918921</v>
      </c>
      <c r="AG11" s="20">
        <v>0.1567397126707164</v>
      </c>
      <c r="AI11" s="20">
        <v>0.13023034355130669</v>
      </c>
      <c r="AJ11" s="20">
        <v>0.12950060220720411</v>
      </c>
      <c r="AK11" s="20">
        <v>0.14049100120193361</v>
      </c>
      <c r="AL11" s="20">
        <v>0.14474224413300751</v>
      </c>
      <c r="AM11" s="20">
        <v>0.15652669761249749</v>
      </c>
      <c r="AN11" s="20">
        <v>0.23881536588486979</v>
      </c>
      <c r="AO11" s="20">
        <v>0.18881282455480111</v>
      </c>
      <c r="AP11" s="20">
        <v>0.13950783184451421</v>
      </c>
      <c r="AQ11" s="20">
        <v>0.22044305775066281</v>
      </c>
      <c r="AS11" s="20">
        <v>0.1460930307065875</v>
      </c>
      <c r="AT11" s="20">
        <v>0.26090992437293348</v>
      </c>
    </row>
    <row r="12" spans="2:48" ht="19" customHeight="1" x14ac:dyDescent="0.35">
      <c r="B12" s="22" t="s">
        <v>388</v>
      </c>
      <c r="C12" s="20">
        <v>5.5726640085793207E-2</v>
      </c>
      <c r="D12" s="20">
        <v>0.1134899781203966</v>
      </c>
      <c r="E12" s="20">
        <v>8.33289026282866E-2</v>
      </c>
      <c r="F12" s="20">
        <v>5.2330226689091867E-2</v>
      </c>
      <c r="G12" s="20">
        <v>3.6337570900979548E-2</v>
      </c>
      <c r="H12" s="20">
        <v>5.3083194595230761E-2</v>
      </c>
      <c r="I12" s="20">
        <v>1.5095729580147011E-2</v>
      </c>
      <c r="K12" s="20">
        <v>6.1459270930158169E-2</v>
      </c>
      <c r="L12" s="20">
        <v>5.0355485194774847E-2</v>
      </c>
      <c r="N12" s="20">
        <v>4.7988792359434422E-2</v>
      </c>
      <c r="O12" s="20">
        <v>2.7353086474581709E-2</v>
      </c>
      <c r="P12" s="20">
        <v>6.1983342667066829E-2</v>
      </c>
      <c r="Q12" s="20">
        <v>3.1982404243160137E-2</v>
      </c>
      <c r="R12" s="20">
        <v>3.9097805905326237E-2</v>
      </c>
      <c r="S12" s="20">
        <v>5.3998654558341727E-2</v>
      </c>
      <c r="T12" s="20">
        <v>3.8526166604153089E-2</v>
      </c>
      <c r="U12" s="20">
        <v>8.6041929941593417E-2</v>
      </c>
      <c r="V12" s="20">
        <v>6.8451485428128983E-2</v>
      </c>
      <c r="W12" s="20">
        <v>4.4250300915215757E-2</v>
      </c>
      <c r="X12" s="20">
        <v>5.0191732978704592E-2</v>
      </c>
      <c r="Y12" s="20">
        <v>8.6691638103742155E-2</v>
      </c>
      <c r="AA12" s="20">
        <v>4.3041548578747937E-2</v>
      </c>
      <c r="AB12" s="20">
        <v>3.4971686230604003E-2</v>
      </c>
      <c r="AC12" s="20">
        <v>7.6092340962577498E-2</v>
      </c>
      <c r="AD12" s="20">
        <v>7.2614254683423252E-2</v>
      </c>
      <c r="AF12" s="20">
        <v>5.161054210177362E-2</v>
      </c>
      <c r="AG12" s="20">
        <v>7.2852790911790838E-2</v>
      </c>
      <c r="AI12" s="20">
        <v>4.8611046615771078E-2</v>
      </c>
      <c r="AJ12" s="20">
        <v>4.2702921264253298E-2</v>
      </c>
      <c r="AK12" s="20">
        <v>2.81117497910333E-2</v>
      </c>
      <c r="AL12" s="20">
        <v>8.9216634436999107E-2</v>
      </c>
      <c r="AM12" s="20">
        <v>6.522080070185042E-2</v>
      </c>
      <c r="AN12" s="20">
        <v>1.7501865559405461E-2</v>
      </c>
      <c r="AO12" s="20">
        <v>6.7694742821909903E-2</v>
      </c>
      <c r="AP12" s="20">
        <v>5.2921660546423013E-2</v>
      </c>
      <c r="AQ12" s="20">
        <v>7.1496566522929308E-2</v>
      </c>
      <c r="AS12" s="20">
        <v>5.4184204542271269E-2</v>
      </c>
      <c r="AT12" s="20">
        <v>8.4874345782975272E-2</v>
      </c>
    </row>
    <row r="13" spans="2:48" ht="19" customHeight="1" x14ac:dyDescent="0.35">
      <c r="B13" s="22" t="s">
        <v>389</v>
      </c>
      <c r="C13" s="20">
        <v>3.2332685820214112E-2</v>
      </c>
      <c r="D13" s="20">
        <v>2.9175075932565731E-2</v>
      </c>
      <c r="E13" s="20">
        <v>3.6974717264947957E-2</v>
      </c>
      <c r="F13" s="20">
        <v>3.2407062029964961E-2</v>
      </c>
      <c r="G13" s="20">
        <v>3.4026323875485383E-2</v>
      </c>
      <c r="H13" s="20">
        <v>3.1413356310292753E-2</v>
      </c>
      <c r="I13" s="20">
        <v>2.9861409079702379E-2</v>
      </c>
      <c r="K13" s="20">
        <v>3.1526209266888441E-2</v>
      </c>
      <c r="L13" s="20">
        <v>3.3251470492602797E-2</v>
      </c>
      <c r="N13" s="20">
        <v>2.7899823668128342E-2</v>
      </c>
      <c r="O13" s="20">
        <v>2.9329934120675489E-2</v>
      </c>
      <c r="P13" s="20">
        <v>5.4892822989493453E-2</v>
      </c>
      <c r="Q13" s="20">
        <v>2.587241834422891E-2</v>
      </c>
      <c r="R13" s="20">
        <v>3.4044479366073722E-2</v>
      </c>
      <c r="S13" s="20">
        <v>2.800320682816803E-2</v>
      </c>
      <c r="T13" s="20">
        <v>3.2664777959036703E-2</v>
      </c>
      <c r="U13" s="20">
        <v>4.7137107268085073E-2</v>
      </c>
      <c r="V13" s="20">
        <v>4.6336201854249193E-2</v>
      </c>
      <c r="W13" s="20">
        <v>2.2841354989783041E-2</v>
      </c>
      <c r="X13" s="20">
        <v>6.9477264748477379E-3</v>
      </c>
      <c r="Y13" s="20">
        <v>2.928582204026265E-2</v>
      </c>
      <c r="AA13" s="20">
        <v>2.725681348357889E-2</v>
      </c>
      <c r="AB13" s="20">
        <v>2.476299073963463E-2</v>
      </c>
      <c r="AC13" s="20">
        <v>4.2193395887459823E-2</v>
      </c>
      <c r="AD13" s="20">
        <v>3.721195834074878E-2</v>
      </c>
      <c r="AF13" s="20">
        <v>3.0223634525188389E-2</v>
      </c>
      <c r="AG13" s="20">
        <v>4.1185130684365447E-2</v>
      </c>
      <c r="AI13" s="20">
        <v>3.6961534656614392E-2</v>
      </c>
      <c r="AJ13" s="20">
        <v>3.0843628003639659E-2</v>
      </c>
      <c r="AK13" s="20">
        <v>1.421996274419301E-2</v>
      </c>
      <c r="AL13" s="20">
        <v>1.91759451496454E-2</v>
      </c>
      <c r="AM13" s="20">
        <v>4.2382411669540307E-2</v>
      </c>
      <c r="AN13" s="20">
        <v>0</v>
      </c>
      <c r="AO13" s="20">
        <v>3.1241702606597251E-2</v>
      </c>
      <c r="AP13" s="20">
        <v>3.1655705377331332E-2</v>
      </c>
      <c r="AQ13" s="20">
        <v>4.7116037217520869E-2</v>
      </c>
      <c r="AS13" s="20">
        <v>3.0152560203878721E-2</v>
      </c>
      <c r="AT13" s="20">
        <v>7.3530945361571079E-2</v>
      </c>
    </row>
    <row r="14" spans="2:48" ht="19" customHeight="1" x14ac:dyDescent="0.35">
      <c r="B14" s="22" t="s">
        <v>197</v>
      </c>
      <c r="C14" s="20">
        <v>5.1501164806896899E-2</v>
      </c>
      <c r="D14" s="20">
        <v>5.995756098064868E-2</v>
      </c>
      <c r="E14" s="20">
        <v>2.176847874408059E-2</v>
      </c>
      <c r="F14" s="20">
        <v>6.3752881045505777E-2</v>
      </c>
      <c r="G14" s="20">
        <v>4.7675678910625657E-2</v>
      </c>
      <c r="H14" s="20">
        <v>3.1693100430120788E-2</v>
      </c>
      <c r="I14" s="20">
        <v>7.6369618764943248E-2</v>
      </c>
      <c r="K14" s="20">
        <v>3.7967055604930917E-2</v>
      </c>
      <c r="L14" s="20">
        <v>6.4925394513309281E-2</v>
      </c>
      <c r="N14" s="20">
        <v>3.2869896043175868E-2</v>
      </c>
      <c r="O14" s="20">
        <v>4.6163196582870172E-2</v>
      </c>
      <c r="P14" s="20">
        <v>5.586611080920692E-2</v>
      </c>
      <c r="Q14" s="20">
        <v>9.1398781575724342E-2</v>
      </c>
      <c r="R14" s="20">
        <v>2.5593706954303529E-2</v>
      </c>
      <c r="S14" s="20">
        <v>6.2655799982279228E-2</v>
      </c>
      <c r="T14" s="20">
        <v>6.8309302164426752E-2</v>
      </c>
      <c r="U14" s="20">
        <v>3.5313119855105837E-2</v>
      </c>
      <c r="V14" s="20">
        <v>6.3840489155461491E-2</v>
      </c>
      <c r="W14" s="20">
        <v>4.8560338830785858E-2</v>
      </c>
      <c r="X14" s="20">
        <v>7.0642905136413386E-2</v>
      </c>
      <c r="Y14" s="20">
        <v>4.466336266842906E-2</v>
      </c>
      <c r="AA14" s="20">
        <v>2.9468030793914829E-2</v>
      </c>
      <c r="AB14" s="20">
        <v>5.0842278141485377E-2</v>
      </c>
      <c r="AC14" s="20">
        <v>5.5069943297638597E-2</v>
      </c>
      <c r="AD14" s="20">
        <v>7.3153226402345575E-2</v>
      </c>
      <c r="AF14" s="20">
        <v>5.5263820691456862E-2</v>
      </c>
      <c r="AG14" s="20">
        <v>3.5228326114724623E-2</v>
      </c>
      <c r="AI14" s="20">
        <v>2.1489178497091081E-2</v>
      </c>
      <c r="AJ14" s="20">
        <v>2.565164422298994E-2</v>
      </c>
      <c r="AK14" s="20">
        <v>5.9405551029019121E-2</v>
      </c>
      <c r="AL14" s="20">
        <v>3.9031834567882409E-2</v>
      </c>
      <c r="AM14" s="20">
        <v>3.7164718001141531E-2</v>
      </c>
      <c r="AN14" s="20">
        <v>0</v>
      </c>
      <c r="AO14" s="20">
        <v>0.1137922298427437</v>
      </c>
      <c r="AP14" s="20">
        <v>0.1743215931348108</v>
      </c>
      <c r="AQ14" s="20">
        <v>5.2750892855047277E-2</v>
      </c>
      <c r="AS14" s="20">
        <v>3.83915719287342E-2</v>
      </c>
      <c r="AT14" s="20">
        <v>0.29923570167451252</v>
      </c>
    </row>
    <row r="16" spans="2:48" x14ac:dyDescent="0.35">
      <c r="B16" t="s">
        <v>409</v>
      </c>
    </row>
    <row r="17" spans="2:2" x14ac:dyDescent="0.35">
      <c r="B17" t="s">
        <v>9</v>
      </c>
    </row>
    <row r="19" spans="2:2" x14ac:dyDescent="0.35">
      <c r="B19"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I18"/>
  <sheetViews>
    <sheetView showGridLines="0" workbookViewId="0"/>
  </sheetViews>
  <sheetFormatPr defaultRowHeight="14.5" x14ac:dyDescent="0.35"/>
  <cols>
    <col min="1" max="1" width="5" customWidth="1"/>
    <col min="2" max="2" width="25" customWidth="1"/>
    <col min="3" max="9" width="20" customWidth="1"/>
  </cols>
  <sheetData>
    <row r="2" spans="2:9" ht="40" customHeight="1" x14ac:dyDescent="0.35">
      <c r="D2" s="21" t="s">
        <v>485</v>
      </c>
    </row>
    <row r="6" spans="2:9" ht="74" customHeight="1" x14ac:dyDescent="0.35">
      <c r="C6" s="23" t="s">
        <v>486</v>
      </c>
      <c r="D6" s="23" t="s">
        <v>487</v>
      </c>
      <c r="E6" s="23" t="s">
        <v>488</v>
      </c>
      <c r="F6" s="23" t="s">
        <v>489</v>
      </c>
      <c r="G6" s="23" t="s">
        <v>490</v>
      </c>
      <c r="H6" s="23" t="s">
        <v>491</v>
      </c>
      <c r="I6" s="23" t="s">
        <v>492</v>
      </c>
    </row>
    <row r="7" spans="2:9" x14ac:dyDescent="0.35">
      <c r="B7" s="22" t="s">
        <v>399</v>
      </c>
      <c r="C7" s="20">
        <v>0.1961591888934193</v>
      </c>
      <c r="D7" s="20">
        <v>0.1990815523884279</v>
      </c>
      <c r="E7" s="20">
        <v>0.19323801975881741</v>
      </c>
      <c r="F7" s="20">
        <v>0.1657861558640209</v>
      </c>
      <c r="G7" s="20">
        <v>0.16161136481153121</v>
      </c>
      <c r="H7" s="20">
        <v>0.18287578533513249</v>
      </c>
      <c r="I7" s="20">
        <v>0.20737653983879609</v>
      </c>
    </row>
    <row r="8" spans="2:9" x14ac:dyDescent="0.35">
      <c r="B8" s="22" t="s">
        <v>400</v>
      </c>
      <c r="C8" s="20">
        <v>0.40006993804038898</v>
      </c>
      <c r="D8" s="20">
        <v>0.37368496084243058</v>
      </c>
      <c r="E8" s="20">
        <v>0.37201903872127429</v>
      </c>
      <c r="F8" s="20">
        <v>0.42379081367281979</v>
      </c>
      <c r="G8" s="20">
        <v>0.42388438778489779</v>
      </c>
      <c r="H8" s="20">
        <v>0.35496290952546722</v>
      </c>
      <c r="I8" s="20">
        <v>0.38342694836492702</v>
      </c>
    </row>
    <row r="9" spans="2:9" x14ac:dyDescent="0.35">
      <c r="B9" s="22" t="s">
        <v>401</v>
      </c>
      <c r="C9" s="20">
        <v>0.27611030031699602</v>
      </c>
      <c r="D9" s="20">
        <v>0.28423817077295949</v>
      </c>
      <c r="E9" s="20">
        <v>0.28530552942319892</v>
      </c>
      <c r="F9" s="20">
        <v>0.2709367774571777</v>
      </c>
      <c r="G9" s="20">
        <v>0.27296303276644562</v>
      </c>
      <c r="H9" s="20">
        <v>0.28573911588770762</v>
      </c>
      <c r="I9" s="20">
        <v>0.25964559520671171</v>
      </c>
    </row>
    <row r="10" spans="2:9" x14ac:dyDescent="0.35">
      <c r="B10" s="22" t="s">
        <v>402</v>
      </c>
      <c r="C10" s="20">
        <v>6.7727531501983337E-2</v>
      </c>
      <c r="D10" s="20">
        <v>8.11469789014857E-2</v>
      </c>
      <c r="E10" s="20">
        <v>8.8750520101071761E-2</v>
      </c>
      <c r="F10" s="20">
        <v>7.2979748576973105E-2</v>
      </c>
      <c r="G10" s="20">
        <v>7.7370070619125458E-2</v>
      </c>
      <c r="H10" s="20">
        <v>0.1054830230160007</v>
      </c>
      <c r="I10" s="20">
        <v>8.7230312917146724E-2</v>
      </c>
    </row>
    <row r="11" spans="2:9" x14ac:dyDescent="0.35">
      <c r="B11" s="22" t="s">
        <v>197</v>
      </c>
      <c r="C11" s="20">
        <v>5.9933041247212361E-2</v>
      </c>
      <c r="D11" s="20">
        <v>6.1848337094696303E-2</v>
      </c>
      <c r="E11" s="20">
        <v>6.0686891995637537E-2</v>
      </c>
      <c r="F11" s="20">
        <v>6.6506504429008462E-2</v>
      </c>
      <c r="G11" s="20">
        <v>6.4171144017999907E-2</v>
      </c>
      <c r="H11" s="20">
        <v>7.0939166235691936E-2</v>
      </c>
      <c r="I11" s="20">
        <v>6.2320603672418498E-2</v>
      </c>
    </row>
    <row r="14" spans="2:9" x14ac:dyDescent="0.35">
      <c r="B14" t="s">
        <v>409</v>
      </c>
    </row>
    <row r="15" spans="2:9" x14ac:dyDescent="0.35">
      <c r="B15" t="s">
        <v>9</v>
      </c>
    </row>
    <row r="18" spans="2:2" x14ac:dyDescent="0.35">
      <c r="B18" t="str">
        <f>HYPERLINK("#Contents!A1", "Return to Contents")</f>
        <v>Return to Contents</v>
      </c>
    </row>
  </sheetData>
  <pageMargins left="0.75" right="0.75" top="1" bottom="1" header="0.5" footer="0.5"/>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V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398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399</v>
      </c>
      <c r="C9" s="20">
        <v>0.1990815523884279</v>
      </c>
      <c r="D9" s="20">
        <v>0.20796136868564061</v>
      </c>
      <c r="E9" s="20">
        <v>0.31841408559319218</v>
      </c>
      <c r="F9" s="20">
        <v>0.23439091430719239</v>
      </c>
      <c r="G9" s="20">
        <v>0.18651278553080169</v>
      </c>
      <c r="H9" s="20">
        <v>0.15123960628229191</v>
      </c>
      <c r="I9" s="20">
        <v>0.1100566115712738</v>
      </c>
      <c r="K9" s="20">
        <v>0.20998191338187619</v>
      </c>
      <c r="L9" s="20">
        <v>0.18924673066561901</v>
      </c>
      <c r="N9" s="20">
        <v>0.17918607624448421</v>
      </c>
      <c r="O9" s="20">
        <v>6.8025665141906166E-2</v>
      </c>
      <c r="P9" s="20">
        <v>0.26430670322627497</v>
      </c>
      <c r="Q9" s="20">
        <v>0.1890162238533751</v>
      </c>
      <c r="R9" s="20">
        <v>0.25189493484970621</v>
      </c>
      <c r="S9" s="20">
        <v>0.1746785678644252</v>
      </c>
      <c r="T9" s="20">
        <v>0.16688286988241771</v>
      </c>
      <c r="U9" s="20">
        <v>0.20125010807684049</v>
      </c>
      <c r="V9" s="20">
        <v>0.26954231162531972</v>
      </c>
      <c r="W9" s="20">
        <v>0.18977262753671181</v>
      </c>
      <c r="X9" s="20">
        <v>0.12267243382515219</v>
      </c>
      <c r="Y9" s="20">
        <v>0.18239513656444931</v>
      </c>
      <c r="AA9" s="20">
        <v>0.25724733833280072</v>
      </c>
      <c r="AB9" s="20">
        <v>0.19016782867385959</v>
      </c>
      <c r="AC9" s="20">
        <v>0.15941315241049919</v>
      </c>
      <c r="AD9" s="20">
        <v>0.18184470314343809</v>
      </c>
      <c r="AF9" s="20">
        <v>0.17506154977494001</v>
      </c>
      <c r="AG9" s="20">
        <v>0.28975922061589993</v>
      </c>
      <c r="AI9" s="20">
        <v>0.2134391169565216</v>
      </c>
      <c r="AJ9" s="20">
        <v>0.25703506757749611</v>
      </c>
      <c r="AK9" s="20">
        <v>0.1453829530931128</v>
      </c>
      <c r="AL9" s="20">
        <v>0.20833392745342649</v>
      </c>
      <c r="AM9" s="20">
        <v>0.19149826960096811</v>
      </c>
      <c r="AN9" s="20">
        <v>0.17278685537808661</v>
      </c>
      <c r="AO9" s="20">
        <v>0.14616276909610429</v>
      </c>
      <c r="AP9" s="20">
        <v>0.15279177149070369</v>
      </c>
      <c r="AQ9" s="20">
        <v>0.15976690959605869</v>
      </c>
      <c r="AS9" s="20">
        <v>0.205908455440942</v>
      </c>
      <c r="AT9" s="20">
        <v>7.007223213929123E-2</v>
      </c>
    </row>
    <row r="10" spans="2:48" ht="19" customHeight="1" x14ac:dyDescent="0.35">
      <c r="B10" s="22" t="s">
        <v>400</v>
      </c>
      <c r="C10" s="20">
        <v>0.37368496084243058</v>
      </c>
      <c r="D10" s="20">
        <v>0.38557796113774412</v>
      </c>
      <c r="E10" s="20">
        <v>0.36469530416207152</v>
      </c>
      <c r="F10" s="20">
        <v>0.40993570944935043</v>
      </c>
      <c r="G10" s="20">
        <v>0.38585885017331611</v>
      </c>
      <c r="H10" s="20">
        <v>0.34949173050153021</v>
      </c>
      <c r="I10" s="20">
        <v>0.34993855767748822</v>
      </c>
      <c r="K10" s="20">
        <v>0.41321492713727259</v>
      </c>
      <c r="L10" s="20">
        <v>0.3346947699827888</v>
      </c>
      <c r="N10" s="20">
        <v>0.39505776380819579</v>
      </c>
      <c r="O10" s="20">
        <v>0.35268306087586992</v>
      </c>
      <c r="P10" s="20">
        <v>0.27424345327060379</v>
      </c>
      <c r="Q10" s="20">
        <v>0.32612789386315327</v>
      </c>
      <c r="R10" s="20">
        <v>0.37014770475645709</v>
      </c>
      <c r="S10" s="20">
        <v>0.33955121538365218</v>
      </c>
      <c r="T10" s="20">
        <v>0.42966531968783439</v>
      </c>
      <c r="U10" s="20">
        <v>0.37874195297063651</v>
      </c>
      <c r="V10" s="20">
        <v>0.34962731272051778</v>
      </c>
      <c r="W10" s="20">
        <v>0.38557853676673992</v>
      </c>
      <c r="X10" s="20">
        <v>0.49440721568947882</v>
      </c>
      <c r="Y10" s="20">
        <v>0.3347716931978304</v>
      </c>
      <c r="AA10" s="20">
        <v>0.35715001766301002</v>
      </c>
      <c r="AB10" s="20">
        <v>0.37531115676439419</v>
      </c>
      <c r="AC10" s="20">
        <v>0.42201026575542527</v>
      </c>
      <c r="AD10" s="20">
        <v>0.34480620475668938</v>
      </c>
      <c r="AF10" s="20">
        <v>0.37057896330953599</v>
      </c>
      <c r="AG10" s="20">
        <v>0.38666041914505422</v>
      </c>
      <c r="AI10" s="20">
        <v>0.38826658497386191</v>
      </c>
      <c r="AJ10" s="20">
        <v>0.40635225134452557</v>
      </c>
      <c r="AK10" s="20">
        <v>0.48185854637970932</v>
      </c>
      <c r="AL10" s="20">
        <v>0.38819524056252769</v>
      </c>
      <c r="AM10" s="20">
        <v>0.38034736002588743</v>
      </c>
      <c r="AN10" s="20">
        <v>0.47205900997337319</v>
      </c>
      <c r="AO10" s="20">
        <v>0.25219346171518819</v>
      </c>
      <c r="AP10" s="20">
        <v>0.2713985942329783</v>
      </c>
      <c r="AQ10" s="20">
        <v>0.31155987915230338</v>
      </c>
      <c r="AS10" s="20">
        <v>0.38528470065774062</v>
      </c>
      <c r="AT10" s="20">
        <v>0.15448241217156761</v>
      </c>
    </row>
    <row r="11" spans="2:48" ht="19" customHeight="1" x14ac:dyDescent="0.35">
      <c r="B11" s="22" t="s">
        <v>401</v>
      </c>
      <c r="C11" s="20">
        <v>0.28423817077295949</v>
      </c>
      <c r="D11" s="20">
        <v>0.2545548923824365</v>
      </c>
      <c r="E11" s="20">
        <v>0.2031513293745017</v>
      </c>
      <c r="F11" s="20">
        <v>0.22403726203082619</v>
      </c>
      <c r="G11" s="20">
        <v>0.28189341070846091</v>
      </c>
      <c r="H11" s="20">
        <v>0.36337736899588863</v>
      </c>
      <c r="I11" s="20">
        <v>0.36747875723330109</v>
      </c>
      <c r="K11" s="20">
        <v>0.26235931568019899</v>
      </c>
      <c r="L11" s="20">
        <v>0.30460400386586728</v>
      </c>
      <c r="N11" s="20">
        <v>0.30272412085756861</v>
      </c>
      <c r="O11" s="20">
        <v>0.36386392879109591</v>
      </c>
      <c r="P11" s="20">
        <v>0.29314178014694781</v>
      </c>
      <c r="Q11" s="20">
        <v>0.3350999580960991</v>
      </c>
      <c r="R11" s="20">
        <v>0.25765801262407773</v>
      </c>
      <c r="S11" s="20">
        <v>0.27231730411393268</v>
      </c>
      <c r="T11" s="20">
        <v>0.27344852462323349</v>
      </c>
      <c r="U11" s="20">
        <v>0.30200448563373139</v>
      </c>
      <c r="V11" s="20">
        <v>0.2406707447993793</v>
      </c>
      <c r="W11" s="20">
        <v>0.29859326311362522</v>
      </c>
      <c r="X11" s="20">
        <v>0.24221314203366981</v>
      </c>
      <c r="Y11" s="20">
        <v>0.3299680988884483</v>
      </c>
      <c r="AA11" s="20">
        <v>0.26173936964941957</v>
      </c>
      <c r="AB11" s="20">
        <v>0.30200073459374638</v>
      </c>
      <c r="AC11" s="20">
        <v>0.2904419015248913</v>
      </c>
      <c r="AD11" s="20">
        <v>0.28552633435018848</v>
      </c>
      <c r="AF11" s="20">
        <v>0.3068844072041963</v>
      </c>
      <c r="AG11" s="20">
        <v>0.20207663337341389</v>
      </c>
      <c r="AI11" s="20">
        <v>0.2969924652880977</v>
      </c>
      <c r="AJ11" s="20">
        <v>0.25548441022224488</v>
      </c>
      <c r="AK11" s="20">
        <v>0.26362556730254982</v>
      </c>
      <c r="AL11" s="20">
        <v>0.29158956773816319</v>
      </c>
      <c r="AM11" s="20">
        <v>0.29450437854025002</v>
      </c>
      <c r="AN11" s="20">
        <v>0.28519768167993242</v>
      </c>
      <c r="AO11" s="20">
        <v>0.34954638792880638</v>
      </c>
      <c r="AP11" s="20">
        <v>0.25453098915430261</v>
      </c>
      <c r="AQ11" s="20">
        <v>0.29719686798097689</v>
      </c>
      <c r="AS11" s="20">
        <v>0.28569897361766822</v>
      </c>
      <c r="AT11" s="20">
        <v>0.25663309412777852</v>
      </c>
    </row>
    <row r="12" spans="2:48" ht="19" customHeight="1" x14ac:dyDescent="0.35">
      <c r="B12" s="22" t="s">
        <v>402</v>
      </c>
      <c r="C12" s="20">
        <v>8.11469789014857E-2</v>
      </c>
      <c r="D12" s="20">
        <v>7.9862188708674106E-2</v>
      </c>
      <c r="E12" s="20">
        <v>6.7741622087522185E-2</v>
      </c>
      <c r="F12" s="20">
        <v>5.7904887741189973E-2</v>
      </c>
      <c r="G12" s="20">
        <v>7.9450326602612267E-2</v>
      </c>
      <c r="H12" s="20">
        <v>0.1002614504625214</v>
      </c>
      <c r="I12" s="20">
        <v>0.10030937184729991</v>
      </c>
      <c r="K12" s="20">
        <v>6.2618559778608168E-2</v>
      </c>
      <c r="L12" s="20">
        <v>9.9568189989940215E-2</v>
      </c>
      <c r="N12" s="20">
        <v>6.8563707056805617E-2</v>
      </c>
      <c r="O12" s="20">
        <v>0.18636447159812361</v>
      </c>
      <c r="P12" s="20">
        <v>0.1145629399308816</v>
      </c>
      <c r="Q12" s="20">
        <v>9.2494062363692217E-2</v>
      </c>
      <c r="R12" s="20">
        <v>6.7292832868969615E-2</v>
      </c>
      <c r="S12" s="20">
        <v>0.11325440150315109</v>
      </c>
      <c r="T12" s="20">
        <v>6.9713717423652649E-2</v>
      </c>
      <c r="U12" s="20">
        <v>5.7070891563723213E-2</v>
      </c>
      <c r="V12" s="20">
        <v>7.7622383895543781E-2</v>
      </c>
      <c r="W12" s="20">
        <v>6.914123517051636E-2</v>
      </c>
      <c r="X12" s="20">
        <v>6.0758210449993882E-2</v>
      </c>
      <c r="Y12" s="20">
        <v>9.7495325852842929E-2</v>
      </c>
      <c r="AA12" s="20">
        <v>9.1357073034246006E-2</v>
      </c>
      <c r="AB12" s="20">
        <v>7.4530102258738004E-2</v>
      </c>
      <c r="AC12" s="20">
        <v>7.1247598712897139E-2</v>
      </c>
      <c r="AD12" s="20">
        <v>8.5527628576310633E-2</v>
      </c>
      <c r="AF12" s="20">
        <v>8.6052716589057873E-2</v>
      </c>
      <c r="AG12" s="20">
        <v>6.3748427104133823E-2</v>
      </c>
      <c r="AI12" s="20">
        <v>7.371544571756232E-2</v>
      </c>
      <c r="AJ12" s="20">
        <v>4.9446693754165862E-2</v>
      </c>
      <c r="AK12" s="20">
        <v>5.8752961452868332E-2</v>
      </c>
      <c r="AL12" s="20">
        <v>7.457965630762213E-2</v>
      </c>
      <c r="AM12" s="20">
        <v>9.4222786331520328E-2</v>
      </c>
      <c r="AN12" s="20">
        <v>3.6633470801628737E-2</v>
      </c>
      <c r="AO12" s="20">
        <v>9.3991984377169963E-2</v>
      </c>
      <c r="AP12" s="20">
        <v>0.1148546751830848</v>
      </c>
      <c r="AQ12" s="20">
        <v>0.15908935419170481</v>
      </c>
      <c r="AS12" s="20">
        <v>7.6231702791108469E-2</v>
      </c>
      <c r="AT12" s="20">
        <v>0.1740319114922694</v>
      </c>
    </row>
    <row r="13" spans="2:48" ht="19" customHeight="1" x14ac:dyDescent="0.35">
      <c r="B13" s="22" t="s">
        <v>197</v>
      </c>
      <c r="C13" s="20">
        <v>6.1848337094696303E-2</v>
      </c>
      <c r="D13" s="20">
        <v>7.2043589085504636E-2</v>
      </c>
      <c r="E13" s="20">
        <v>4.5997658782712517E-2</v>
      </c>
      <c r="F13" s="20">
        <v>7.3731226471440925E-2</v>
      </c>
      <c r="G13" s="20">
        <v>6.6284626984809289E-2</v>
      </c>
      <c r="H13" s="20">
        <v>3.5629843757767947E-2</v>
      </c>
      <c r="I13" s="20">
        <v>7.2216701670636818E-2</v>
      </c>
      <c r="K13" s="20">
        <v>5.1825284022043921E-2</v>
      </c>
      <c r="L13" s="20">
        <v>7.1886305495784647E-2</v>
      </c>
      <c r="N13" s="20">
        <v>5.4468332032945682E-2</v>
      </c>
      <c r="O13" s="20">
        <v>2.906287359300451E-2</v>
      </c>
      <c r="P13" s="20">
        <v>5.3745123425291523E-2</v>
      </c>
      <c r="Q13" s="20">
        <v>5.7261861823680392E-2</v>
      </c>
      <c r="R13" s="20">
        <v>5.3006514900789441E-2</v>
      </c>
      <c r="S13" s="20">
        <v>0.10019851113483889</v>
      </c>
      <c r="T13" s="20">
        <v>6.0289568382861862E-2</v>
      </c>
      <c r="U13" s="20">
        <v>6.0932561755068441E-2</v>
      </c>
      <c r="V13" s="20">
        <v>6.2537246959239318E-2</v>
      </c>
      <c r="W13" s="20">
        <v>5.6914337412406771E-2</v>
      </c>
      <c r="X13" s="20">
        <v>7.9948998001705324E-2</v>
      </c>
      <c r="Y13" s="20">
        <v>5.5369745496428813E-2</v>
      </c>
      <c r="AA13" s="20">
        <v>3.2506201320523648E-2</v>
      </c>
      <c r="AB13" s="20">
        <v>5.7990177709261868E-2</v>
      </c>
      <c r="AC13" s="20">
        <v>5.6887081596287213E-2</v>
      </c>
      <c r="AD13" s="20">
        <v>0.1022951291733734</v>
      </c>
      <c r="AF13" s="20">
        <v>6.1422363122269799E-2</v>
      </c>
      <c r="AG13" s="20">
        <v>5.7755299761498027E-2</v>
      </c>
      <c r="AI13" s="20">
        <v>2.758638706395658E-2</v>
      </c>
      <c r="AJ13" s="20">
        <v>3.1681577101567548E-2</v>
      </c>
      <c r="AK13" s="20">
        <v>5.0379971771759742E-2</v>
      </c>
      <c r="AL13" s="20">
        <v>3.7301607938260373E-2</v>
      </c>
      <c r="AM13" s="20">
        <v>3.9427205501374039E-2</v>
      </c>
      <c r="AN13" s="20">
        <v>3.3322982166978973E-2</v>
      </c>
      <c r="AO13" s="20">
        <v>0.1581053968827312</v>
      </c>
      <c r="AP13" s="20">
        <v>0.20642396993893039</v>
      </c>
      <c r="AQ13" s="20">
        <v>7.2386989078956132E-2</v>
      </c>
      <c r="AS13" s="20">
        <v>4.6876167492540782E-2</v>
      </c>
      <c r="AT13" s="20">
        <v>0.34478035006909302</v>
      </c>
    </row>
    <row r="15" spans="2:48" x14ac:dyDescent="0.35">
      <c r="B15" t="s">
        <v>409</v>
      </c>
    </row>
    <row r="16" spans="2:48" x14ac:dyDescent="0.35">
      <c r="B16" t="s">
        <v>9</v>
      </c>
    </row>
    <row r="18" spans="2:2" x14ac:dyDescent="0.35">
      <c r="B18"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AV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403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399</v>
      </c>
      <c r="C9" s="20">
        <v>0.19323801975881741</v>
      </c>
      <c r="D9" s="20">
        <v>0.22458541443726709</v>
      </c>
      <c r="E9" s="20">
        <v>0.32726152756044508</v>
      </c>
      <c r="F9" s="20">
        <v>0.20482011191329469</v>
      </c>
      <c r="G9" s="20">
        <v>0.17546477491340659</v>
      </c>
      <c r="H9" s="20">
        <v>0.13899540475433231</v>
      </c>
      <c r="I9" s="20">
        <v>0.1051196988723456</v>
      </c>
      <c r="K9" s="20">
        <v>0.2031557814918834</v>
      </c>
      <c r="L9" s="20">
        <v>0.1823087823430446</v>
      </c>
      <c r="N9" s="20">
        <v>0.20052046926523751</v>
      </c>
      <c r="O9" s="20">
        <v>8.1693921511901302E-2</v>
      </c>
      <c r="P9" s="20">
        <v>0.15865616392967741</v>
      </c>
      <c r="Q9" s="20">
        <v>0.12586760893573001</v>
      </c>
      <c r="R9" s="20">
        <v>0.25152375423624329</v>
      </c>
      <c r="S9" s="20">
        <v>0.14363581969977379</v>
      </c>
      <c r="T9" s="20">
        <v>0.1866862145469774</v>
      </c>
      <c r="U9" s="20">
        <v>0.17927522372832461</v>
      </c>
      <c r="V9" s="20">
        <v>0.25954039855290267</v>
      </c>
      <c r="W9" s="20">
        <v>0.1717412339599976</v>
      </c>
      <c r="X9" s="20">
        <v>0.18025554254350429</v>
      </c>
      <c r="Y9" s="20">
        <v>0.20357749301620709</v>
      </c>
      <c r="AA9" s="20">
        <v>0.25964388812641681</v>
      </c>
      <c r="AB9" s="20">
        <v>0.1572149499108022</v>
      </c>
      <c r="AC9" s="20">
        <v>0.17040153613543699</v>
      </c>
      <c r="AD9" s="20">
        <v>0.1796315436385488</v>
      </c>
      <c r="AF9" s="20">
        <v>0.164063303580537</v>
      </c>
      <c r="AG9" s="20">
        <v>0.30411894213625701</v>
      </c>
      <c r="AI9" s="20">
        <v>0.20068591875779379</v>
      </c>
      <c r="AJ9" s="20">
        <v>0.28423808135250189</v>
      </c>
      <c r="AK9" s="20">
        <v>0.12606176815033179</v>
      </c>
      <c r="AL9" s="20">
        <v>0.18878522327349581</v>
      </c>
      <c r="AM9" s="20">
        <v>0.1987773050852005</v>
      </c>
      <c r="AN9" s="20">
        <v>0.151222861381234</v>
      </c>
      <c r="AO9" s="20">
        <v>0.144961562875182</v>
      </c>
      <c r="AP9" s="20">
        <v>0.1117830783677034</v>
      </c>
      <c r="AQ9" s="20">
        <v>8.5898440866266759E-2</v>
      </c>
      <c r="AS9" s="20">
        <v>0.20163027590643329</v>
      </c>
      <c r="AT9" s="20">
        <v>3.4647916364591413E-2</v>
      </c>
    </row>
    <row r="10" spans="2:48" ht="19" customHeight="1" x14ac:dyDescent="0.35">
      <c r="B10" s="22" t="s">
        <v>400</v>
      </c>
      <c r="C10" s="20">
        <v>0.37201903872127429</v>
      </c>
      <c r="D10" s="20">
        <v>0.35164512230171852</v>
      </c>
      <c r="E10" s="20">
        <v>0.33133867155257768</v>
      </c>
      <c r="F10" s="20">
        <v>0.39793392871713062</v>
      </c>
      <c r="G10" s="20">
        <v>0.39500895895464172</v>
      </c>
      <c r="H10" s="20">
        <v>0.39045842897164318</v>
      </c>
      <c r="I10" s="20">
        <v>0.36651504246149902</v>
      </c>
      <c r="K10" s="20">
        <v>0.38088048060210061</v>
      </c>
      <c r="L10" s="20">
        <v>0.36388261421172302</v>
      </c>
      <c r="N10" s="20">
        <v>0.37043442915051222</v>
      </c>
      <c r="O10" s="20">
        <v>0.3413217829512169</v>
      </c>
      <c r="P10" s="20">
        <v>0.415975082019717</v>
      </c>
      <c r="Q10" s="20">
        <v>0.35191609060642293</v>
      </c>
      <c r="R10" s="20">
        <v>0.36844237732800089</v>
      </c>
      <c r="S10" s="20">
        <v>0.32474008594128501</v>
      </c>
      <c r="T10" s="20">
        <v>0.36161304899756591</v>
      </c>
      <c r="U10" s="20">
        <v>0.35162348288977008</v>
      </c>
      <c r="V10" s="20">
        <v>0.36821804299493788</v>
      </c>
      <c r="W10" s="20">
        <v>0.42965085416189819</v>
      </c>
      <c r="X10" s="20">
        <v>0.41368235583337493</v>
      </c>
      <c r="Y10" s="20">
        <v>0.32879444347012149</v>
      </c>
      <c r="AA10" s="20">
        <v>0.38438683429386972</v>
      </c>
      <c r="AB10" s="20">
        <v>0.3564884792916076</v>
      </c>
      <c r="AC10" s="20">
        <v>0.38674941171659211</v>
      </c>
      <c r="AD10" s="20">
        <v>0.36118518967016611</v>
      </c>
      <c r="AF10" s="20">
        <v>0.37496530659036298</v>
      </c>
      <c r="AG10" s="20">
        <v>0.36584289826858551</v>
      </c>
      <c r="AI10" s="20">
        <v>0.41194041703875062</v>
      </c>
      <c r="AJ10" s="20">
        <v>0.37438620691074243</v>
      </c>
      <c r="AK10" s="20">
        <v>0.43656738477538348</v>
      </c>
      <c r="AL10" s="20">
        <v>0.34925864780840771</v>
      </c>
      <c r="AM10" s="20">
        <v>0.3550897161845889</v>
      </c>
      <c r="AN10" s="20">
        <v>0.46285232955310468</v>
      </c>
      <c r="AO10" s="20">
        <v>0.33699239276071652</v>
      </c>
      <c r="AP10" s="20">
        <v>0.30565315316492309</v>
      </c>
      <c r="AQ10" s="20">
        <v>0.39364697067307519</v>
      </c>
      <c r="AS10" s="20">
        <v>0.37977939909918629</v>
      </c>
      <c r="AT10" s="20">
        <v>0.22536999309376179</v>
      </c>
    </row>
    <row r="11" spans="2:48" ht="19" customHeight="1" x14ac:dyDescent="0.35">
      <c r="B11" s="22" t="s">
        <v>401</v>
      </c>
      <c r="C11" s="20">
        <v>0.28530552942319892</v>
      </c>
      <c r="D11" s="20">
        <v>0.25738331675040399</v>
      </c>
      <c r="E11" s="20">
        <v>0.24143696162082101</v>
      </c>
      <c r="F11" s="20">
        <v>0.23211226585463751</v>
      </c>
      <c r="G11" s="20">
        <v>0.28179860954609842</v>
      </c>
      <c r="H11" s="20">
        <v>0.31630181823821713</v>
      </c>
      <c r="I11" s="20">
        <v>0.36474148511897703</v>
      </c>
      <c r="K11" s="20">
        <v>0.28824306380151671</v>
      </c>
      <c r="L11" s="20">
        <v>0.28359601960647868</v>
      </c>
      <c r="N11" s="20">
        <v>0.27190853716270608</v>
      </c>
      <c r="O11" s="20">
        <v>0.36044412147580601</v>
      </c>
      <c r="P11" s="20">
        <v>0.30847690017333951</v>
      </c>
      <c r="Q11" s="20">
        <v>0.33391675756514172</v>
      </c>
      <c r="R11" s="20">
        <v>0.25932900862590558</v>
      </c>
      <c r="S11" s="20">
        <v>0.32359351178604101</v>
      </c>
      <c r="T11" s="20">
        <v>0.32581067742441661</v>
      </c>
      <c r="U11" s="20">
        <v>0.31007552346897949</v>
      </c>
      <c r="V11" s="20">
        <v>0.23110798714051939</v>
      </c>
      <c r="W11" s="20">
        <v>0.27913297047324781</v>
      </c>
      <c r="X11" s="20">
        <v>0.2655130325894603</v>
      </c>
      <c r="Y11" s="20">
        <v>0.29140633767376439</v>
      </c>
      <c r="AA11" s="20">
        <v>0.25686056374793509</v>
      </c>
      <c r="AB11" s="20">
        <v>0.33690281071955958</v>
      </c>
      <c r="AC11" s="20">
        <v>0.28969686995685051</v>
      </c>
      <c r="AD11" s="20">
        <v>0.25769126390873243</v>
      </c>
      <c r="AF11" s="20">
        <v>0.30668675495481212</v>
      </c>
      <c r="AG11" s="20">
        <v>0.2032811989468751</v>
      </c>
      <c r="AI11" s="20">
        <v>0.28618372093248778</v>
      </c>
      <c r="AJ11" s="20">
        <v>0.247720381458503</v>
      </c>
      <c r="AK11" s="20">
        <v>0.32792744272239482</v>
      </c>
      <c r="AL11" s="20">
        <v>0.32397968200748273</v>
      </c>
      <c r="AM11" s="20">
        <v>0.31196699550889528</v>
      </c>
      <c r="AN11" s="20">
        <v>0.26430857004079378</v>
      </c>
      <c r="AO11" s="20">
        <v>0.24379981600072531</v>
      </c>
      <c r="AP11" s="20">
        <v>0.27164450676046797</v>
      </c>
      <c r="AQ11" s="20">
        <v>0.30873923779195472</v>
      </c>
      <c r="AS11" s="20">
        <v>0.28723577468371109</v>
      </c>
      <c r="AT11" s="20">
        <v>0.24882930776642739</v>
      </c>
    </row>
    <row r="12" spans="2:48" ht="19" customHeight="1" x14ac:dyDescent="0.35">
      <c r="B12" s="22" t="s">
        <v>402</v>
      </c>
      <c r="C12" s="20">
        <v>8.8750520101071761E-2</v>
      </c>
      <c r="D12" s="20">
        <v>7.9574464268403325E-2</v>
      </c>
      <c r="E12" s="20">
        <v>7.1163103260892785E-2</v>
      </c>
      <c r="F12" s="20">
        <v>8.8698442469160962E-2</v>
      </c>
      <c r="G12" s="20">
        <v>8.9339930651635521E-2</v>
      </c>
      <c r="H12" s="20">
        <v>0.10048306302122401</v>
      </c>
      <c r="I12" s="20">
        <v>0.1008150591974816</v>
      </c>
      <c r="K12" s="20">
        <v>7.7049714288531884E-2</v>
      </c>
      <c r="L12" s="20">
        <v>9.9499393704242725E-2</v>
      </c>
      <c r="N12" s="20">
        <v>9.6904015752381556E-2</v>
      </c>
      <c r="O12" s="20">
        <v>0.18679256887904719</v>
      </c>
      <c r="P12" s="20">
        <v>6.3559302775617055E-2</v>
      </c>
      <c r="Q12" s="20">
        <v>0.1192740987848161</v>
      </c>
      <c r="R12" s="20">
        <v>8.18577677406747E-2</v>
      </c>
      <c r="S12" s="20">
        <v>0.10985044011349</v>
      </c>
      <c r="T12" s="20">
        <v>6.0521555824400032E-2</v>
      </c>
      <c r="U12" s="20">
        <v>9.8969047484373379E-2</v>
      </c>
      <c r="V12" s="20">
        <v>6.8646051203378453E-2</v>
      </c>
      <c r="W12" s="20">
        <v>7.4242950115806478E-2</v>
      </c>
      <c r="X12" s="20">
        <v>7.001646643455206E-2</v>
      </c>
      <c r="Y12" s="20">
        <v>0.1188991887368404</v>
      </c>
      <c r="AA12" s="20">
        <v>7.0592605027977318E-2</v>
      </c>
      <c r="AB12" s="20">
        <v>8.971395361593662E-2</v>
      </c>
      <c r="AC12" s="20">
        <v>0.1022103396672758</v>
      </c>
      <c r="AD12" s="20">
        <v>9.6067033827870518E-2</v>
      </c>
      <c r="AF12" s="20">
        <v>9.2441303959444318E-2</v>
      </c>
      <c r="AG12" s="20">
        <v>7.4005313624242813E-2</v>
      </c>
      <c r="AI12" s="20">
        <v>7.0798278627539124E-2</v>
      </c>
      <c r="AJ12" s="20">
        <v>5.7645342569169707E-2</v>
      </c>
      <c r="AK12" s="20">
        <v>7.3625943790384771E-2</v>
      </c>
      <c r="AL12" s="20">
        <v>8.8000639519169449E-2</v>
      </c>
      <c r="AM12" s="20">
        <v>9.2577485424263098E-2</v>
      </c>
      <c r="AN12" s="20">
        <v>8.688851262919578E-2</v>
      </c>
      <c r="AO12" s="20">
        <v>0.12782008493411071</v>
      </c>
      <c r="AP12" s="20">
        <v>0.1052899281106994</v>
      </c>
      <c r="AQ12" s="20">
        <v>0.17575285332605681</v>
      </c>
      <c r="AS12" s="20">
        <v>8.5528873784517012E-2</v>
      </c>
      <c r="AT12" s="20">
        <v>0.14963059971913531</v>
      </c>
    </row>
    <row r="13" spans="2:48" ht="19" customHeight="1" x14ac:dyDescent="0.35">
      <c r="B13" s="22" t="s">
        <v>197</v>
      </c>
      <c r="C13" s="20">
        <v>6.0686891995637537E-2</v>
      </c>
      <c r="D13" s="20">
        <v>8.6811682242207006E-2</v>
      </c>
      <c r="E13" s="20">
        <v>2.8799736005263379E-2</v>
      </c>
      <c r="F13" s="20">
        <v>7.6435251045776254E-2</v>
      </c>
      <c r="G13" s="20">
        <v>5.8387725934217913E-2</v>
      </c>
      <c r="H13" s="20">
        <v>5.3761285014583583E-2</v>
      </c>
      <c r="I13" s="20">
        <v>6.2808714349696843E-2</v>
      </c>
      <c r="K13" s="20">
        <v>5.0670959815967462E-2</v>
      </c>
      <c r="L13" s="20">
        <v>7.0713190134510898E-2</v>
      </c>
      <c r="N13" s="20">
        <v>6.0232548669162743E-2</v>
      </c>
      <c r="O13" s="20">
        <v>2.9747605182028451E-2</v>
      </c>
      <c r="P13" s="20">
        <v>5.3332551101648827E-2</v>
      </c>
      <c r="Q13" s="20">
        <v>6.9025444107889397E-2</v>
      </c>
      <c r="R13" s="20">
        <v>3.884709206917563E-2</v>
      </c>
      <c r="S13" s="20">
        <v>9.8180142459410369E-2</v>
      </c>
      <c r="T13" s="20">
        <v>6.5368503206640324E-2</v>
      </c>
      <c r="U13" s="20">
        <v>6.0056722428552242E-2</v>
      </c>
      <c r="V13" s="20">
        <v>7.2487520108261372E-2</v>
      </c>
      <c r="W13" s="20">
        <v>4.5231991289049901E-2</v>
      </c>
      <c r="X13" s="20">
        <v>7.0532602599108332E-2</v>
      </c>
      <c r="Y13" s="20">
        <v>5.7322537103066229E-2</v>
      </c>
      <c r="AA13" s="20">
        <v>2.8516108803800989E-2</v>
      </c>
      <c r="AB13" s="20">
        <v>5.967980646209399E-2</v>
      </c>
      <c r="AC13" s="20">
        <v>5.0941842523844733E-2</v>
      </c>
      <c r="AD13" s="20">
        <v>0.10542496895468211</v>
      </c>
      <c r="AF13" s="20">
        <v>6.1843330914843633E-2</v>
      </c>
      <c r="AG13" s="20">
        <v>5.2751647024039457E-2</v>
      </c>
      <c r="AI13" s="20">
        <v>3.0391664643428889E-2</v>
      </c>
      <c r="AJ13" s="20">
        <v>3.6009987709082932E-2</v>
      </c>
      <c r="AK13" s="20">
        <v>3.5817460561505282E-2</v>
      </c>
      <c r="AL13" s="20">
        <v>4.9975807391444367E-2</v>
      </c>
      <c r="AM13" s="20">
        <v>4.158849779705219E-2</v>
      </c>
      <c r="AN13" s="20">
        <v>3.4727726395671669E-2</v>
      </c>
      <c r="AO13" s="20">
        <v>0.14642614342926569</v>
      </c>
      <c r="AP13" s="20">
        <v>0.205629333596206</v>
      </c>
      <c r="AQ13" s="20">
        <v>3.5962497342646373E-2</v>
      </c>
      <c r="AS13" s="20">
        <v>4.5825676526152277E-2</v>
      </c>
      <c r="AT13" s="20">
        <v>0.34152218305608389</v>
      </c>
    </row>
    <row r="15" spans="2:48" x14ac:dyDescent="0.35">
      <c r="B15" t="s">
        <v>409</v>
      </c>
    </row>
    <row r="16" spans="2:48" x14ac:dyDescent="0.35">
      <c r="B16" t="s">
        <v>9</v>
      </c>
    </row>
    <row r="18" spans="2:2" x14ac:dyDescent="0.35">
      <c r="B18"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V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404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399</v>
      </c>
      <c r="C9" s="20">
        <v>0.1657861558640209</v>
      </c>
      <c r="D9" s="20">
        <v>0.18417309563851769</v>
      </c>
      <c r="E9" s="20">
        <v>0.27979348407102972</v>
      </c>
      <c r="F9" s="20">
        <v>0.18629629587129831</v>
      </c>
      <c r="G9" s="20">
        <v>0.1440249113502349</v>
      </c>
      <c r="H9" s="20">
        <v>0.15739705244266269</v>
      </c>
      <c r="I9" s="20">
        <v>6.7762454380798531E-2</v>
      </c>
      <c r="K9" s="20">
        <v>0.17114525665790031</v>
      </c>
      <c r="L9" s="20">
        <v>0.16023188858184109</v>
      </c>
      <c r="N9" s="20">
        <v>0.12979350853964419</v>
      </c>
      <c r="O9" s="20">
        <v>5.6599545566454267E-2</v>
      </c>
      <c r="P9" s="20">
        <v>0.1730461244252105</v>
      </c>
      <c r="Q9" s="20">
        <v>0.16978889654144139</v>
      </c>
      <c r="R9" s="20">
        <v>0.20493294556471661</v>
      </c>
      <c r="S9" s="20">
        <v>0.17015473251884669</v>
      </c>
      <c r="T9" s="20">
        <v>0.1234104853121136</v>
      </c>
      <c r="U9" s="20">
        <v>0.14046174434990291</v>
      </c>
      <c r="V9" s="20">
        <v>0.22622313402400271</v>
      </c>
      <c r="W9" s="20">
        <v>0.14568876309390699</v>
      </c>
      <c r="X9" s="20">
        <v>0.1750136816993321</v>
      </c>
      <c r="Y9" s="20">
        <v>0.16562477150131699</v>
      </c>
      <c r="AA9" s="20">
        <v>0.21209637818392801</v>
      </c>
      <c r="AB9" s="20">
        <v>0.1499811289562013</v>
      </c>
      <c r="AC9" s="20">
        <v>0.15610211292349241</v>
      </c>
      <c r="AD9" s="20">
        <v>0.14188286482272131</v>
      </c>
      <c r="AF9" s="20">
        <v>0.14595305813727821</v>
      </c>
      <c r="AG9" s="20">
        <v>0.24620957432229529</v>
      </c>
      <c r="AI9" s="20">
        <v>0.19714135471864699</v>
      </c>
      <c r="AJ9" s="20">
        <v>0.23717767791293479</v>
      </c>
      <c r="AK9" s="20">
        <v>0.1064120981122272</v>
      </c>
      <c r="AL9" s="20">
        <v>0.16127750818932829</v>
      </c>
      <c r="AM9" s="20">
        <v>0.16148219764802549</v>
      </c>
      <c r="AN9" s="20">
        <v>5.1762632827998277E-2</v>
      </c>
      <c r="AO9" s="20">
        <v>0.1375110095794321</v>
      </c>
      <c r="AP9" s="20">
        <v>7.371311033727998E-2</v>
      </c>
      <c r="AQ9" s="20">
        <v>0.1244956019148571</v>
      </c>
      <c r="AS9" s="20">
        <v>0.17167814689347399</v>
      </c>
      <c r="AT9" s="20">
        <v>5.444405069909812E-2</v>
      </c>
    </row>
    <row r="10" spans="2:48" ht="19" customHeight="1" x14ac:dyDescent="0.35">
      <c r="B10" s="22" t="s">
        <v>400</v>
      </c>
      <c r="C10" s="20">
        <v>0.42379081367281979</v>
      </c>
      <c r="D10" s="20">
        <v>0.44250974563370149</v>
      </c>
      <c r="E10" s="20">
        <v>0.39679085628280059</v>
      </c>
      <c r="F10" s="20">
        <v>0.44083070670269259</v>
      </c>
      <c r="G10" s="20">
        <v>0.41843388283989758</v>
      </c>
      <c r="H10" s="20">
        <v>0.3929476536439937</v>
      </c>
      <c r="I10" s="20">
        <v>0.44435069774785652</v>
      </c>
      <c r="K10" s="20">
        <v>0.44965453311684911</v>
      </c>
      <c r="L10" s="20">
        <v>0.40025804130692783</v>
      </c>
      <c r="N10" s="20">
        <v>0.45203437138552632</v>
      </c>
      <c r="O10" s="20">
        <v>0.40068319005749392</v>
      </c>
      <c r="P10" s="20">
        <v>0.40360426686461792</v>
      </c>
      <c r="Q10" s="20">
        <v>0.35277955275231299</v>
      </c>
      <c r="R10" s="20">
        <v>0.43187197311274822</v>
      </c>
      <c r="S10" s="20">
        <v>0.38657990504019868</v>
      </c>
      <c r="T10" s="20">
        <v>0.44427259437174238</v>
      </c>
      <c r="U10" s="20">
        <v>0.42355131058399131</v>
      </c>
      <c r="V10" s="20">
        <v>0.38896983502643601</v>
      </c>
      <c r="W10" s="20">
        <v>0.48406468584397488</v>
      </c>
      <c r="X10" s="20">
        <v>0.44167333195693631</v>
      </c>
      <c r="Y10" s="20">
        <v>0.40451164895533392</v>
      </c>
      <c r="AA10" s="20">
        <v>0.44840333656155451</v>
      </c>
      <c r="AB10" s="20">
        <v>0.4253038411010393</v>
      </c>
      <c r="AC10" s="20">
        <v>0.43758102721533559</v>
      </c>
      <c r="AD10" s="20">
        <v>0.38299364059751839</v>
      </c>
      <c r="AF10" s="20">
        <v>0.42393879128716039</v>
      </c>
      <c r="AG10" s="20">
        <v>0.41856958247906922</v>
      </c>
      <c r="AI10" s="20">
        <v>0.46404042018807717</v>
      </c>
      <c r="AJ10" s="20">
        <v>0.43666840147357</v>
      </c>
      <c r="AK10" s="20">
        <v>0.45480139968754291</v>
      </c>
      <c r="AL10" s="20">
        <v>0.45718191967693728</v>
      </c>
      <c r="AM10" s="20">
        <v>0.44407493191971797</v>
      </c>
      <c r="AN10" s="20">
        <v>0.4774612465549567</v>
      </c>
      <c r="AO10" s="20">
        <v>0.25772302042535739</v>
      </c>
      <c r="AP10" s="20">
        <v>0.38010006064047602</v>
      </c>
      <c r="AQ10" s="20">
        <v>0.37678937549110419</v>
      </c>
      <c r="AS10" s="20">
        <v>0.43887235342274211</v>
      </c>
      <c r="AT10" s="20">
        <v>0.13879201165654009</v>
      </c>
    </row>
    <row r="11" spans="2:48" ht="19" customHeight="1" x14ac:dyDescent="0.35">
      <c r="B11" s="22" t="s">
        <v>401</v>
      </c>
      <c r="C11" s="20">
        <v>0.2709367774571777</v>
      </c>
      <c r="D11" s="20">
        <v>0.2250371847217609</v>
      </c>
      <c r="E11" s="20">
        <v>0.22259774478280511</v>
      </c>
      <c r="F11" s="20">
        <v>0.22160990790060839</v>
      </c>
      <c r="G11" s="20">
        <v>0.28673220055599669</v>
      </c>
      <c r="H11" s="20">
        <v>0.33468861853929932</v>
      </c>
      <c r="I11" s="20">
        <v>0.32524548464860659</v>
      </c>
      <c r="K11" s="20">
        <v>0.26284316214523551</v>
      </c>
      <c r="L11" s="20">
        <v>0.27687333265431241</v>
      </c>
      <c r="N11" s="20">
        <v>0.28321945954078909</v>
      </c>
      <c r="O11" s="20">
        <v>0.35368318993986841</v>
      </c>
      <c r="P11" s="20">
        <v>0.31658999588208703</v>
      </c>
      <c r="Q11" s="20">
        <v>0.33072695060195623</v>
      </c>
      <c r="R11" s="20">
        <v>0.24582234292811839</v>
      </c>
      <c r="S11" s="20">
        <v>0.25596323623436101</v>
      </c>
      <c r="T11" s="20">
        <v>0.28445123090466479</v>
      </c>
      <c r="U11" s="20">
        <v>0.30122466036213741</v>
      </c>
      <c r="V11" s="20">
        <v>0.23318426400001341</v>
      </c>
      <c r="W11" s="20">
        <v>0.26998769295804098</v>
      </c>
      <c r="X11" s="20">
        <v>0.24732870643919971</v>
      </c>
      <c r="Y11" s="20">
        <v>0.2636489494247013</v>
      </c>
      <c r="AA11" s="20">
        <v>0.24213807794775619</v>
      </c>
      <c r="AB11" s="20">
        <v>0.3003377896911909</v>
      </c>
      <c r="AC11" s="20">
        <v>0.26379694884090432</v>
      </c>
      <c r="AD11" s="20">
        <v>0.27795573722160782</v>
      </c>
      <c r="AF11" s="20">
        <v>0.28566582365571941</v>
      </c>
      <c r="AG11" s="20">
        <v>0.2192565949454966</v>
      </c>
      <c r="AI11" s="20">
        <v>0.25919356189640952</v>
      </c>
      <c r="AJ11" s="20">
        <v>0.22214915716298861</v>
      </c>
      <c r="AK11" s="20">
        <v>0.31666245921152453</v>
      </c>
      <c r="AL11" s="20">
        <v>0.246365713703213</v>
      </c>
      <c r="AM11" s="20">
        <v>0.28291179826132229</v>
      </c>
      <c r="AN11" s="20">
        <v>0.33350314050263641</v>
      </c>
      <c r="AO11" s="20">
        <v>0.32314054118578012</v>
      </c>
      <c r="AP11" s="20">
        <v>0.25801820293251171</v>
      </c>
      <c r="AQ11" s="20">
        <v>0.3505811380638304</v>
      </c>
      <c r="AS11" s="20">
        <v>0.27075886255903481</v>
      </c>
      <c r="AT11" s="20">
        <v>0.27429887003342568</v>
      </c>
    </row>
    <row r="12" spans="2:48" ht="19" customHeight="1" x14ac:dyDescent="0.35">
      <c r="B12" s="22" t="s">
        <v>402</v>
      </c>
      <c r="C12" s="20">
        <v>7.2979748576973105E-2</v>
      </c>
      <c r="D12" s="20">
        <v>6.2654276416647545E-2</v>
      </c>
      <c r="E12" s="20">
        <v>6.844866456835029E-2</v>
      </c>
      <c r="F12" s="20">
        <v>7.0025406816319649E-2</v>
      </c>
      <c r="G12" s="20">
        <v>7.4300215379810533E-2</v>
      </c>
      <c r="H12" s="20">
        <v>7.5928854441069601E-2</v>
      </c>
      <c r="I12" s="20">
        <v>8.288795964162847E-2</v>
      </c>
      <c r="K12" s="20">
        <v>6.1014245473315867E-2</v>
      </c>
      <c r="L12" s="20">
        <v>8.4959586240567583E-2</v>
      </c>
      <c r="N12" s="20">
        <v>5.2076327274334117E-2</v>
      </c>
      <c r="O12" s="20">
        <v>0.1180183845656145</v>
      </c>
      <c r="P12" s="20">
        <v>5.2715892963379959E-2</v>
      </c>
      <c r="Q12" s="20">
        <v>6.3257881085686835E-2</v>
      </c>
      <c r="R12" s="20">
        <v>6.940133901777075E-2</v>
      </c>
      <c r="S12" s="20">
        <v>8.8241055230868282E-2</v>
      </c>
      <c r="T12" s="20">
        <v>6.0943455996568217E-2</v>
      </c>
      <c r="U12" s="20">
        <v>7.0194341037902008E-2</v>
      </c>
      <c r="V12" s="20">
        <v>8.3264733706187491E-2</v>
      </c>
      <c r="W12" s="20">
        <v>5.8454549321405598E-2</v>
      </c>
      <c r="X12" s="20">
        <v>9.2908886370321811E-2</v>
      </c>
      <c r="Y12" s="20">
        <v>8.4817976158809663E-2</v>
      </c>
      <c r="AA12" s="20">
        <v>5.6612331983720017E-2</v>
      </c>
      <c r="AB12" s="20">
        <v>6.3290909160372458E-2</v>
      </c>
      <c r="AC12" s="20">
        <v>7.6024192207443747E-2</v>
      </c>
      <c r="AD12" s="20">
        <v>9.6787250946329062E-2</v>
      </c>
      <c r="AF12" s="20">
        <v>7.5255666940645255E-2</v>
      </c>
      <c r="AG12" s="20">
        <v>6.562950851848863E-2</v>
      </c>
      <c r="AI12" s="20">
        <v>5.9223888888248463E-2</v>
      </c>
      <c r="AJ12" s="20">
        <v>5.8575175494140388E-2</v>
      </c>
      <c r="AK12" s="20">
        <v>6.8732512509641366E-2</v>
      </c>
      <c r="AL12" s="20">
        <v>6.4956869889113616E-2</v>
      </c>
      <c r="AM12" s="20">
        <v>6.9994070256860483E-2</v>
      </c>
      <c r="AN12" s="20">
        <v>3.3709357762697748E-2</v>
      </c>
      <c r="AO12" s="20">
        <v>0.13947482684007501</v>
      </c>
      <c r="AP12" s="20">
        <v>7.6936649466362556E-2</v>
      </c>
      <c r="AQ12" s="20">
        <v>0.11276341373307951</v>
      </c>
      <c r="AS12" s="20">
        <v>6.6950778452311163E-2</v>
      </c>
      <c r="AT12" s="20">
        <v>0.18691037445550479</v>
      </c>
    </row>
    <row r="13" spans="2:48" ht="19" customHeight="1" x14ac:dyDescent="0.35">
      <c r="B13" s="22" t="s">
        <v>197</v>
      </c>
      <c r="C13" s="20">
        <v>6.6506504429008462E-2</v>
      </c>
      <c r="D13" s="20">
        <v>8.5625697589372302E-2</v>
      </c>
      <c r="E13" s="20">
        <v>3.2369250295014293E-2</v>
      </c>
      <c r="F13" s="20">
        <v>8.123768270908098E-2</v>
      </c>
      <c r="G13" s="20">
        <v>7.6508789874060387E-2</v>
      </c>
      <c r="H13" s="20">
        <v>3.903782093297474E-2</v>
      </c>
      <c r="I13" s="20">
        <v>7.9753403581109897E-2</v>
      </c>
      <c r="K13" s="20">
        <v>5.5342802606699271E-2</v>
      </c>
      <c r="L13" s="20">
        <v>7.7677151216351062E-2</v>
      </c>
      <c r="N13" s="20">
        <v>8.2876333259706197E-2</v>
      </c>
      <c r="O13" s="20">
        <v>7.1015689870568915E-2</v>
      </c>
      <c r="P13" s="20">
        <v>5.4043719864704243E-2</v>
      </c>
      <c r="Q13" s="20">
        <v>8.3446719018602636E-2</v>
      </c>
      <c r="R13" s="20">
        <v>4.7971399376646177E-2</v>
      </c>
      <c r="S13" s="20">
        <v>9.9061070975725266E-2</v>
      </c>
      <c r="T13" s="20">
        <v>8.6922233414910913E-2</v>
      </c>
      <c r="U13" s="20">
        <v>6.4567943666066649E-2</v>
      </c>
      <c r="V13" s="20">
        <v>6.8358033243360219E-2</v>
      </c>
      <c r="W13" s="20">
        <v>4.1804308782671433E-2</v>
      </c>
      <c r="X13" s="20">
        <v>4.3075393534210062E-2</v>
      </c>
      <c r="Y13" s="20">
        <v>8.139665395983782E-2</v>
      </c>
      <c r="AA13" s="20">
        <v>4.074987532304139E-2</v>
      </c>
      <c r="AB13" s="20">
        <v>6.1086331091195933E-2</v>
      </c>
      <c r="AC13" s="20">
        <v>6.6495718812824081E-2</v>
      </c>
      <c r="AD13" s="20">
        <v>0.10038050641182331</v>
      </c>
      <c r="AF13" s="20">
        <v>6.9186659979196735E-2</v>
      </c>
      <c r="AG13" s="20">
        <v>5.0334739734650212E-2</v>
      </c>
      <c r="AI13" s="20">
        <v>2.040077430861793E-2</v>
      </c>
      <c r="AJ13" s="20">
        <v>4.5429587956366188E-2</v>
      </c>
      <c r="AK13" s="20">
        <v>5.339153047906408E-2</v>
      </c>
      <c r="AL13" s="20">
        <v>7.0217988541407775E-2</v>
      </c>
      <c r="AM13" s="20">
        <v>4.1537001914073599E-2</v>
      </c>
      <c r="AN13" s="20">
        <v>0.10356362235171079</v>
      </c>
      <c r="AO13" s="20">
        <v>0.14215060196935561</v>
      </c>
      <c r="AP13" s="20">
        <v>0.21123197662336979</v>
      </c>
      <c r="AQ13" s="20">
        <v>3.5370470797128822E-2</v>
      </c>
      <c r="AS13" s="20">
        <v>5.1739858672438042E-2</v>
      </c>
      <c r="AT13" s="20">
        <v>0.34555469315543108</v>
      </c>
    </row>
    <row r="15" spans="2:48" x14ac:dyDescent="0.35">
      <c r="B15" t="s">
        <v>409</v>
      </c>
    </row>
    <row r="16" spans="2:48" x14ac:dyDescent="0.35">
      <c r="B16" t="s">
        <v>9</v>
      </c>
    </row>
    <row r="18" spans="2:2" x14ac:dyDescent="0.35">
      <c r="B18"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V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405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399</v>
      </c>
      <c r="C9" s="20">
        <v>0.16161136481153121</v>
      </c>
      <c r="D9" s="20">
        <v>0.19887541499974601</v>
      </c>
      <c r="E9" s="20">
        <v>0.28299177985746959</v>
      </c>
      <c r="F9" s="20">
        <v>0.17565419280350089</v>
      </c>
      <c r="G9" s="20">
        <v>0.152943006930023</v>
      </c>
      <c r="H9" s="20">
        <v>0.10373803799398471</v>
      </c>
      <c r="I9" s="20">
        <v>7.2848905702521338E-2</v>
      </c>
      <c r="K9" s="20">
        <v>0.16336940904749611</v>
      </c>
      <c r="L9" s="20">
        <v>0.16055115307152859</v>
      </c>
      <c r="N9" s="20">
        <v>0.1220650312830933</v>
      </c>
      <c r="O9" s="20">
        <v>0.10082402273796071</v>
      </c>
      <c r="P9" s="20">
        <v>0.1385133390876469</v>
      </c>
      <c r="Q9" s="20">
        <v>0.14776482070063651</v>
      </c>
      <c r="R9" s="20">
        <v>0.1658960943941625</v>
      </c>
      <c r="S9" s="20">
        <v>0.1406898525127212</v>
      </c>
      <c r="T9" s="20">
        <v>0.1383183439734928</v>
      </c>
      <c r="U9" s="20">
        <v>0.1525216385594409</v>
      </c>
      <c r="V9" s="20">
        <v>0.2397543118940664</v>
      </c>
      <c r="W9" s="20">
        <v>0.15340484376912639</v>
      </c>
      <c r="X9" s="20">
        <v>0.14544607679010321</v>
      </c>
      <c r="Y9" s="20">
        <v>0.18565648581323441</v>
      </c>
      <c r="AA9" s="20">
        <v>0.1959663851412691</v>
      </c>
      <c r="AB9" s="20">
        <v>0.13510032678307071</v>
      </c>
      <c r="AC9" s="20">
        <v>0.1448649504394886</v>
      </c>
      <c r="AD9" s="20">
        <v>0.16793736615552141</v>
      </c>
      <c r="AF9" s="20">
        <v>0.1398209976931851</v>
      </c>
      <c r="AG9" s="20">
        <v>0.2452248640558124</v>
      </c>
      <c r="AI9" s="20">
        <v>0.20715084517249441</v>
      </c>
      <c r="AJ9" s="20">
        <v>0.21498386735298311</v>
      </c>
      <c r="AK9" s="20">
        <v>9.9287595652198066E-2</v>
      </c>
      <c r="AL9" s="20">
        <v>0.18803334411592981</v>
      </c>
      <c r="AM9" s="20">
        <v>0.1554874641658216</v>
      </c>
      <c r="AN9" s="20">
        <v>7.1244723684104852E-2</v>
      </c>
      <c r="AO9" s="20">
        <v>0.11977617501786821</v>
      </c>
      <c r="AP9" s="20">
        <v>8.6569211294518805E-2</v>
      </c>
      <c r="AQ9" s="20">
        <v>0.10292921143600579</v>
      </c>
      <c r="AS9" s="20">
        <v>0.16830098564655849</v>
      </c>
      <c r="AT9" s="20">
        <v>3.5196293436890812E-2</v>
      </c>
    </row>
    <row r="10" spans="2:48" ht="19" customHeight="1" x14ac:dyDescent="0.35">
      <c r="B10" s="22" t="s">
        <v>400</v>
      </c>
      <c r="C10" s="20">
        <v>0.42388438778489779</v>
      </c>
      <c r="D10" s="20">
        <v>0.38943163752824472</v>
      </c>
      <c r="E10" s="20">
        <v>0.44567204269956501</v>
      </c>
      <c r="F10" s="20">
        <v>0.4285277558967111</v>
      </c>
      <c r="G10" s="20">
        <v>0.42873405282411559</v>
      </c>
      <c r="H10" s="20">
        <v>0.45447036147170478</v>
      </c>
      <c r="I10" s="20">
        <v>0.40100089649420029</v>
      </c>
      <c r="K10" s="20">
        <v>0.45405372461538579</v>
      </c>
      <c r="L10" s="20">
        <v>0.39523289154922081</v>
      </c>
      <c r="N10" s="20">
        <v>0.50374284785297119</v>
      </c>
      <c r="O10" s="20">
        <v>0.37200159324035459</v>
      </c>
      <c r="P10" s="20">
        <v>0.41255485694018201</v>
      </c>
      <c r="Q10" s="20">
        <v>0.37541714256758391</v>
      </c>
      <c r="R10" s="20">
        <v>0.44540467678293622</v>
      </c>
      <c r="S10" s="20">
        <v>0.38135346275573162</v>
      </c>
      <c r="T10" s="20">
        <v>0.48376438110793307</v>
      </c>
      <c r="U10" s="20">
        <v>0.41532850628589862</v>
      </c>
      <c r="V10" s="20">
        <v>0.38754000308799191</v>
      </c>
      <c r="W10" s="20">
        <v>0.44633541062370391</v>
      </c>
      <c r="X10" s="20">
        <v>0.4443520071773408</v>
      </c>
      <c r="Y10" s="20">
        <v>0.36833646302010331</v>
      </c>
      <c r="AA10" s="20">
        <v>0.44900048783065122</v>
      </c>
      <c r="AB10" s="20">
        <v>0.42800145364862258</v>
      </c>
      <c r="AC10" s="20">
        <v>0.44750151573412728</v>
      </c>
      <c r="AD10" s="20">
        <v>0.37044120851080642</v>
      </c>
      <c r="AF10" s="20">
        <v>0.42463329482997819</v>
      </c>
      <c r="AG10" s="20">
        <v>0.42264462643134282</v>
      </c>
      <c r="AI10" s="20">
        <v>0.41384129279713838</v>
      </c>
      <c r="AJ10" s="20">
        <v>0.47312776290905562</v>
      </c>
      <c r="AK10" s="20">
        <v>0.45839557450858143</v>
      </c>
      <c r="AL10" s="20">
        <v>0.3827565311084779</v>
      </c>
      <c r="AM10" s="20">
        <v>0.42386297851980659</v>
      </c>
      <c r="AN10" s="20">
        <v>0.57875201075602078</v>
      </c>
      <c r="AO10" s="20">
        <v>0.32792393478007398</v>
      </c>
      <c r="AP10" s="20">
        <v>0.34733258398983241</v>
      </c>
      <c r="AQ10" s="20">
        <v>0.4420406780812477</v>
      </c>
      <c r="AS10" s="20">
        <v>0.43575065825821668</v>
      </c>
      <c r="AT10" s="20">
        <v>0.19964515721731169</v>
      </c>
    </row>
    <row r="11" spans="2:48" ht="19" customHeight="1" x14ac:dyDescent="0.35">
      <c r="B11" s="22" t="s">
        <v>401</v>
      </c>
      <c r="C11" s="20">
        <v>0.27296303276644562</v>
      </c>
      <c r="D11" s="20">
        <v>0.2390982103913806</v>
      </c>
      <c r="E11" s="20">
        <v>0.19098733217714761</v>
      </c>
      <c r="F11" s="20">
        <v>0.2525371117309595</v>
      </c>
      <c r="G11" s="20">
        <v>0.28382837393019339</v>
      </c>
      <c r="H11" s="20">
        <v>0.30531560516803891</v>
      </c>
      <c r="I11" s="20">
        <v>0.34805327055805552</v>
      </c>
      <c r="K11" s="20">
        <v>0.25832304225479508</v>
      </c>
      <c r="L11" s="20">
        <v>0.28522000962133198</v>
      </c>
      <c r="N11" s="20">
        <v>0.25521464895570189</v>
      </c>
      <c r="O11" s="20">
        <v>0.35202759709169279</v>
      </c>
      <c r="P11" s="20">
        <v>0.32197854633155287</v>
      </c>
      <c r="Q11" s="20">
        <v>0.37570951341937781</v>
      </c>
      <c r="R11" s="20">
        <v>0.27718298204795289</v>
      </c>
      <c r="S11" s="20">
        <v>0.27337956201367741</v>
      </c>
      <c r="T11" s="20">
        <v>0.24569992356342629</v>
      </c>
      <c r="U11" s="20">
        <v>0.28680992403332339</v>
      </c>
      <c r="V11" s="20">
        <v>0.21414332536136069</v>
      </c>
      <c r="W11" s="20">
        <v>0.26819094428543949</v>
      </c>
      <c r="X11" s="20">
        <v>0.27424812492956202</v>
      </c>
      <c r="Y11" s="20">
        <v>0.2908254583073519</v>
      </c>
      <c r="AA11" s="20">
        <v>0.24096729407647641</v>
      </c>
      <c r="AB11" s="20">
        <v>0.29870564153606982</v>
      </c>
      <c r="AC11" s="20">
        <v>0.26908438196755857</v>
      </c>
      <c r="AD11" s="20">
        <v>0.28429742731713048</v>
      </c>
      <c r="AF11" s="20">
        <v>0.29221965264083982</v>
      </c>
      <c r="AG11" s="20">
        <v>0.20137608091286999</v>
      </c>
      <c r="AI11" s="20">
        <v>0.25574236148715701</v>
      </c>
      <c r="AJ11" s="20">
        <v>0.2226082234955894</v>
      </c>
      <c r="AK11" s="20">
        <v>0.32344483659244472</v>
      </c>
      <c r="AL11" s="20">
        <v>0.31607277529916328</v>
      </c>
      <c r="AM11" s="20">
        <v>0.30236217229117401</v>
      </c>
      <c r="AN11" s="20">
        <v>0.26069997991932042</v>
      </c>
      <c r="AO11" s="20">
        <v>0.28938747487708077</v>
      </c>
      <c r="AP11" s="20">
        <v>0.25813668683835073</v>
      </c>
      <c r="AQ11" s="20">
        <v>0.28670782194574002</v>
      </c>
      <c r="AS11" s="20">
        <v>0.27569026320351669</v>
      </c>
      <c r="AT11" s="20">
        <v>0.22142602658034771</v>
      </c>
    </row>
    <row r="12" spans="2:48" ht="19" customHeight="1" x14ac:dyDescent="0.35">
      <c r="B12" s="22" t="s">
        <v>402</v>
      </c>
      <c r="C12" s="20">
        <v>7.7370070619125458E-2</v>
      </c>
      <c r="D12" s="20">
        <v>0.1013524841134804</v>
      </c>
      <c r="E12" s="20">
        <v>5.1863313986913233E-2</v>
      </c>
      <c r="F12" s="20">
        <v>7.0055342796993755E-2</v>
      </c>
      <c r="G12" s="20">
        <v>5.6790739997863701E-2</v>
      </c>
      <c r="H12" s="20">
        <v>7.6880980211459074E-2</v>
      </c>
      <c r="I12" s="20">
        <v>0.1049847195356893</v>
      </c>
      <c r="K12" s="20">
        <v>6.7316341047310116E-2</v>
      </c>
      <c r="L12" s="20">
        <v>8.7501034243236048E-2</v>
      </c>
      <c r="N12" s="20">
        <v>8.0187856557370263E-2</v>
      </c>
      <c r="O12" s="20">
        <v>0.1460839133369872</v>
      </c>
      <c r="P12" s="20">
        <v>7.2786879143019526E-2</v>
      </c>
      <c r="Q12" s="20">
        <v>5.7083016475526382E-2</v>
      </c>
      <c r="R12" s="20">
        <v>5.9545299632910463E-2</v>
      </c>
      <c r="S12" s="20">
        <v>8.7918177462920355E-2</v>
      </c>
      <c r="T12" s="20">
        <v>5.2320654459627948E-2</v>
      </c>
      <c r="U12" s="20">
        <v>7.9716808091710042E-2</v>
      </c>
      <c r="V12" s="20">
        <v>8.0329766099597771E-2</v>
      </c>
      <c r="W12" s="20">
        <v>6.9004654024384243E-2</v>
      </c>
      <c r="X12" s="20">
        <v>8.514690545655941E-2</v>
      </c>
      <c r="Y12" s="20">
        <v>9.3545419612645536E-2</v>
      </c>
      <c r="AA12" s="20">
        <v>6.8193282827072654E-2</v>
      </c>
      <c r="AB12" s="20">
        <v>7.8238484623811083E-2</v>
      </c>
      <c r="AC12" s="20">
        <v>7.781785026481812E-2</v>
      </c>
      <c r="AD12" s="20">
        <v>8.5572257452964345E-2</v>
      </c>
      <c r="AF12" s="20">
        <v>8.1061115816539936E-2</v>
      </c>
      <c r="AG12" s="20">
        <v>6.2551074342337004E-2</v>
      </c>
      <c r="AI12" s="20">
        <v>7.6985100573649115E-2</v>
      </c>
      <c r="AJ12" s="20">
        <v>4.9491455029468369E-2</v>
      </c>
      <c r="AK12" s="20">
        <v>6.5074188848158798E-2</v>
      </c>
      <c r="AL12" s="20">
        <v>7.2845336507345357E-2</v>
      </c>
      <c r="AM12" s="20">
        <v>7.9129431437717335E-2</v>
      </c>
      <c r="AN12" s="20">
        <v>5.5402607107451741E-2</v>
      </c>
      <c r="AO12" s="20">
        <v>0.13482138543891131</v>
      </c>
      <c r="AP12" s="20">
        <v>7.1590943915027988E-2</v>
      </c>
      <c r="AQ12" s="20">
        <v>0.14052739440083989</v>
      </c>
      <c r="AS12" s="20">
        <v>7.3397575178933749E-2</v>
      </c>
      <c r="AT12" s="20">
        <v>0.15243909276426859</v>
      </c>
    </row>
    <row r="13" spans="2:48" ht="19" customHeight="1" x14ac:dyDescent="0.35">
      <c r="B13" s="22" t="s">
        <v>197</v>
      </c>
      <c r="C13" s="20">
        <v>6.4171144017999907E-2</v>
      </c>
      <c r="D13" s="20">
        <v>7.1242252967148326E-2</v>
      </c>
      <c r="E13" s="20">
        <v>2.8485531278904588E-2</v>
      </c>
      <c r="F13" s="20">
        <v>7.3225596771834545E-2</v>
      </c>
      <c r="G13" s="20">
        <v>7.7703826317804425E-2</v>
      </c>
      <c r="H13" s="20">
        <v>5.9595015154812581E-2</v>
      </c>
      <c r="I13" s="20">
        <v>7.3112207709533583E-2</v>
      </c>
      <c r="K13" s="20">
        <v>5.6937483035012948E-2</v>
      </c>
      <c r="L13" s="20">
        <v>7.149491151468243E-2</v>
      </c>
      <c r="N13" s="20">
        <v>3.878961535086331E-2</v>
      </c>
      <c r="O13" s="20">
        <v>2.906287359300451E-2</v>
      </c>
      <c r="P13" s="20">
        <v>5.4166378497598401E-2</v>
      </c>
      <c r="Q13" s="20">
        <v>4.4025506836875478E-2</v>
      </c>
      <c r="R13" s="20">
        <v>5.1970947142037878E-2</v>
      </c>
      <c r="S13" s="20">
        <v>0.11665894525494951</v>
      </c>
      <c r="T13" s="20">
        <v>7.989669689552005E-2</v>
      </c>
      <c r="U13" s="20">
        <v>6.5623123029627042E-2</v>
      </c>
      <c r="V13" s="20">
        <v>7.8232593556983102E-2</v>
      </c>
      <c r="W13" s="20">
        <v>6.306414729734594E-2</v>
      </c>
      <c r="X13" s="20">
        <v>5.0806885646434673E-2</v>
      </c>
      <c r="Y13" s="20">
        <v>6.1636173246664448E-2</v>
      </c>
      <c r="AA13" s="20">
        <v>4.5872550124530662E-2</v>
      </c>
      <c r="AB13" s="20">
        <v>5.9954093408425772E-2</v>
      </c>
      <c r="AC13" s="20">
        <v>6.0731301594007393E-2</v>
      </c>
      <c r="AD13" s="20">
        <v>9.1751740563577419E-2</v>
      </c>
      <c r="AF13" s="20">
        <v>6.2264939019456927E-2</v>
      </c>
      <c r="AG13" s="20">
        <v>6.8203354257637752E-2</v>
      </c>
      <c r="AI13" s="20">
        <v>4.6280399969561133E-2</v>
      </c>
      <c r="AJ13" s="20">
        <v>3.9788691212903467E-2</v>
      </c>
      <c r="AK13" s="20">
        <v>5.3797804398617192E-2</v>
      </c>
      <c r="AL13" s="20">
        <v>4.029201296908385E-2</v>
      </c>
      <c r="AM13" s="20">
        <v>3.9157953585480722E-2</v>
      </c>
      <c r="AN13" s="20">
        <v>3.3900678533102191E-2</v>
      </c>
      <c r="AO13" s="20">
        <v>0.1280910298860658</v>
      </c>
      <c r="AP13" s="20">
        <v>0.23637057396226999</v>
      </c>
      <c r="AQ13" s="20">
        <v>2.7794894136166481E-2</v>
      </c>
      <c r="AS13" s="20">
        <v>4.6860517712774358E-2</v>
      </c>
      <c r="AT13" s="20">
        <v>0.39129343000118089</v>
      </c>
    </row>
    <row r="15" spans="2:48" x14ac:dyDescent="0.35">
      <c r="B15" t="s">
        <v>409</v>
      </c>
    </row>
    <row r="16" spans="2:48" x14ac:dyDescent="0.35">
      <c r="B16" t="s">
        <v>9</v>
      </c>
    </row>
    <row r="18" spans="2:2" x14ac:dyDescent="0.35">
      <c r="B18"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V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406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399</v>
      </c>
      <c r="C9" s="20">
        <v>0.1961591888934193</v>
      </c>
      <c r="D9" s="20">
        <v>0.2292100035392359</v>
      </c>
      <c r="E9" s="20">
        <v>0.30277301352094788</v>
      </c>
      <c r="F9" s="20">
        <v>0.2363473497246972</v>
      </c>
      <c r="G9" s="20">
        <v>0.18582747506120109</v>
      </c>
      <c r="H9" s="20">
        <v>0.1339603251373705</v>
      </c>
      <c r="I9" s="20">
        <v>0.1051699497431613</v>
      </c>
      <c r="K9" s="20">
        <v>0.19234408960112101</v>
      </c>
      <c r="L9" s="20">
        <v>0.19976606932802279</v>
      </c>
      <c r="N9" s="20">
        <v>0.16849369591983099</v>
      </c>
      <c r="O9" s="20">
        <v>0.11201055571836591</v>
      </c>
      <c r="P9" s="20">
        <v>0.2170053237977162</v>
      </c>
      <c r="Q9" s="20">
        <v>0.16014053182755231</v>
      </c>
      <c r="R9" s="20">
        <v>0.2078330844751558</v>
      </c>
      <c r="S9" s="20">
        <v>0.13172212469037281</v>
      </c>
      <c r="T9" s="20">
        <v>0.19700929245968801</v>
      </c>
      <c r="U9" s="20">
        <v>0.18186671047926301</v>
      </c>
      <c r="V9" s="20">
        <v>0.2626895435614382</v>
      </c>
      <c r="W9" s="20">
        <v>0.18443929344551821</v>
      </c>
      <c r="X9" s="20">
        <v>0.2216149541829861</v>
      </c>
      <c r="Y9" s="20">
        <v>0.20384782873891</v>
      </c>
      <c r="AA9" s="20">
        <v>0.24719347552856041</v>
      </c>
      <c r="AB9" s="20">
        <v>0.18146935917648449</v>
      </c>
      <c r="AC9" s="20">
        <v>0.15407538812200211</v>
      </c>
      <c r="AD9" s="20">
        <v>0.19473391273867571</v>
      </c>
      <c r="AF9" s="20">
        <v>0.1728397357721301</v>
      </c>
      <c r="AG9" s="20">
        <v>0.28405602218856629</v>
      </c>
      <c r="AI9" s="20">
        <v>0.20193601160599101</v>
      </c>
      <c r="AJ9" s="20">
        <v>0.25099164121379908</v>
      </c>
      <c r="AK9" s="20">
        <v>0.1180156412130869</v>
      </c>
      <c r="AL9" s="20">
        <v>0.22153055438111921</v>
      </c>
      <c r="AM9" s="20">
        <v>0.2029806124197388</v>
      </c>
      <c r="AN9" s="20">
        <v>8.3593024773503208E-2</v>
      </c>
      <c r="AO9" s="20">
        <v>0.17926222248211701</v>
      </c>
      <c r="AP9" s="20">
        <v>0.1248738150137803</v>
      </c>
      <c r="AQ9" s="20">
        <v>0.16654012228287371</v>
      </c>
      <c r="AS9" s="20">
        <v>0.2026841736423689</v>
      </c>
      <c r="AT9" s="20">
        <v>7.2855277790129097E-2</v>
      </c>
    </row>
    <row r="10" spans="2:48" ht="19" customHeight="1" x14ac:dyDescent="0.35">
      <c r="B10" s="22" t="s">
        <v>400</v>
      </c>
      <c r="C10" s="20">
        <v>0.40006993804038898</v>
      </c>
      <c r="D10" s="20">
        <v>0.3674368499029525</v>
      </c>
      <c r="E10" s="20">
        <v>0.39839352623480412</v>
      </c>
      <c r="F10" s="20">
        <v>0.41054742553525408</v>
      </c>
      <c r="G10" s="20">
        <v>0.41573814574219881</v>
      </c>
      <c r="H10" s="20">
        <v>0.40767552694983178</v>
      </c>
      <c r="I10" s="20">
        <v>0.39688023377048037</v>
      </c>
      <c r="K10" s="20">
        <v>0.42776571412982223</v>
      </c>
      <c r="L10" s="20">
        <v>0.37150541817474131</v>
      </c>
      <c r="N10" s="20">
        <v>0.45518952532307427</v>
      </c>
      <c r="O10" s="20">
        <v>0.37635269035737079</v>
      </c>
      <c r="P10" s="20">
        <v>0.37274015407271571</v>
      </c>
      <c r="Q10" s="20">
        <v>0.35987390359700461</v>
      </c>
      <c r="R10" s="20">
        <v>0.45052108402915542</v>
      </c>
      <c r="S10" s="20">
        <v>0.33974383275396253</v>
      </c>
      <c r="T10" s="20">
        <v>0.41442833378796229</v>
      </c>
      <c r="U10" s="20">
        <v>0.39265229410896041</v>
      </c>
      <c r="V10" s="20">
        <v>0.38350080022529082</v>
      </c>
      <c r="W10" s="20">
        <v>0.42761862792874722</v>
      </c>
      <c r="X10" s="20">
        <v>0.41083581135517477</v>
      </c>
      <c r="Y10" s="20">
        <v>0.35046041262969319</v>
      </c>
      <c r="AA10" s="20">
        <v>0.39852954949877317</v>
      </c>
      <c r="AB10" s="20">
        <v>0.39226958474640772</v>
      </c>
      <c r="AC10" s="20">
        <v>0.4186763984560038</v>
      </c>
      <c r="AD10" s="20">
        <v>0.39198856411945199</v>
      </c>
      <c r="AF10" s="20">
        <v>0.40109927341850821</v>
      </c>
      <c r="AG10" s="20">
        <v>0.40201948843073287</v>
      </c>
      <c r="AI10" s="20">
        <v>0.41281946773289041</v>
      </c>
      <c r="AJ10" s="20">
        <v>0.41244077229634069</v>
      </c>
      <c r="AK10" s="20">
        <v>0.54349058731870414</v>
      </c>
      <c r="AL10" s="20">
        <v>0.39731311515687301</v>
      </c>
      <c r="AM10" s="20">
        <v>0.4083576312217353</v>
      </c>
      <c r="AN10" s="20">
        <v>0.49990563187512832</v>
      </c>
      <c r="AO10" s="20">
        <v>0.25089301163762068</v>
      </c>
      <c r="AP10" s="20">
        <v>0.31740729444953603</v>
      </c>
      <c r="AQ10" s="20">
        <v>0.40636557548047741</v>
      </c>
      <c r="AS10" s="20">
        <v>0.41233376428699869</v>
      </c>
      <c r="AT10" s="20">
        <v>0.1683180183839352</v>
      </c>
    </row>
    <row r="11" spans="2:48" ht="19" customHeight="1" x14ac:dyDescent="0.35">
      <c r="B11" s="22" t="s">
        <v>401</v>
      </c>
      <c r="C11" s="20">
        <v>0.27611030031699602</v>
      </c>
      <c r="D11" s="20">
        <v>0.26949604003045941</v>
      </c>
      <c r="E11" s="20">
        <v>0.1914508169697631</v>
      </c>
      <c r="F11" s="20">
        <v>0.22277381606825791</v>
      </c>
      <c r="G11" s="20">
        <v>0.28288139822647301</v>
      </c>
      <c r="H11" s="20">
        <v>0.31872025109529101</v>
      </c>
      <c r="I11" s="20">
        <v>0.35838923999075051</v>
      </c>
      <c r="K11" s="20">
        <v>0.26690077621265479</v>
      </c>
      <c r="L11" s="20">
        <v>0.28622414793048639</v>
      </c>
      <c r="N11" s="20">
        <v>0.26911537480519032</v>
      </c>
      <c r="O11" s="20">
        <v>0.34166703867158038</v>
      </c>
      <c r="P11" s="20">
        <v>0.2853243642215525</v>
      </c>
      <c r="Q11" s="20">
        <v>0.34279212510351392</v>
      </c>
      <c r="R11" s="20">
        <v>0.24917400043325449</v>
      </c>
      <c r="S11" s="20">
        <v>0.31810868710345752</v>
      </c>
      <c r="T11" s="20">
        <v>0.23614376677224791</v>
      </c>
      <c r="U11" s="20">
        <v>0.31569676316697731</v>
      </c>
      <c r="V11" s="20">
        <v>0.22131488556221779</v>
      </c>
      <c r="W11" s="20">
        <v>0.27018839789280369</v>
      </c>
      <c r="X11" s="20">
        <v>0.24336647122709371</v>
      </c>
      <c r="Y11" s="20">
        <v>0.33665540216620288</v>
      </c>
      <c r="AA11" s="20">
        <v>0.24621641994038251</v>
      </c>
      <c r="AB11" s="20">
        <v>0.29728189081884082</v>
      </c>
      <c r="AC11" s="20">
        <v>0.30638895072535072</v>
      </c>
      <c r="AD11" s="20">
        <v>0.25992273796783472</v>
      </c>
      <c r="AF11" s="20">
        <v>0.29156038995410938</v>
      </c>
      <c r="AG11" s="20">
        <v>0.2196734005933435</v>
      </c>
      <c r="AI11" s="20">
        <v>0.28795102977602599</v>
      </c>
      <c r="AJ11" s="20">
        <v>0.2412455283541653</v>
      </c>
      <c r="AK11" s="20">
        <v>0.24637726357093781</v>
      </c>
      <c r="AL11" s="20">
        <v>0.25847114735297327</v>
      </c>
      <c r="AM11" s="20">
        <v>0.29810060749549661</v>
      </c>
      <c r="AN11" s="20">
        <v>0.31445340628873603</v>
      </c>
      <c r="AO11" s="20">
        <v>0.32189416682201499</v>
      </c>
      <c r="AP11" s="20">
        <v>0.2600462865833329</v>
      </c>
      <c r="AQ11" s="20">
        <v>0.30815035226820409</v>
      </c>
      <c r="AS11" s="20">
        <v>0.2769632603420466</v>
      </c>
      <c r="AT11" s="20">
        <v>0.25999174814406811</v>
      </c>
    </row>
    <row r="12" spans="2:48" ht="19" customHeight="1" x14ac:dyDescent="0.35">
      <c r="B12" s="22" t="s">
        <v>402</v>
      </c>
      <c r="C12" s="20">
        <v>6.7727531501983337E-2</v>
      </c>
      <c r="D12" s="20">
        <v>5.962732885799453E-2</v>
      </c>
      <c r="E12" s="20">
        <v>7.5735240266743123E-2</v>
      </c>
      <c r="F12" s="20">
        <v>5.9550576960135097E-2</v>
      </c>
      <c r="G12" s="20">
        <v>4.9043469134073002E-2</v>
      </c>
      <c r="H12" s="20">
        <v>9.0159829215792769E-2</v>
      </c>
      <c r="I12" s="20">
        <v>7.3383649224973008E-2</v>
      </c>
      <c r="K12" s="20">
        <v>6.2469446792194877E-2</v>
      </c>
      <c r="L12" s="20">
        <v>7.3136739256739774E-2</v>
      </c>
      <c r="N12" s="20">
        <v>5.4233612139804169E-2</v>
      </c>
      <c r="O12" s="20">
        <v>0.14022211007065449</v>
      </c>
      <c r="P12" s="20">
        <v>7.3935339506884939E-2</v>
      </c>
      <c r="Q12" s="20">
        <v>7.8161091402035018E-2</v>
      </c>
      <c r="R12" s="20">
        <v>4.9522676290030092E-2</v>
      </c>
      <c r="S12" s="20">
        <v>0.1228871706516013</v>
      </c>
      <c r="T12" s="20">
        <v>6.6064937813793037E-2</v>
      </c>
      <c r="U12" s="20">
        <v>5.439766767129036E-2</v>
      </c>
      <c r="V12" s="20">
        <v>5.02821112760325E-2</v>
      </c>
      <c r="W12" s="20">
        <v>6.3837177234645159E-2</v>
      </c>
      <c r="X12" s="20">
        <v>7.4293054633985237E-2</v>
      </c>
      <c r="Y12" s="20">
        <v>6.3721579442660631E-2</v>
      </c>
      <c r="AA12" s="20">
        <v>6.7777530958831281E-2</v>
      </c>
      <c r="AB12" s="20">
        <v>5.8477290848708029E-2</v>
      </c>
      <c r="AC12" s="20">
        <v>7.2346068397741506E-2</v>
      </c>
      <c r="AD12" s="20">
        <v>7.2765412766647455E-2</v>
      </c>
      <c r="AF12" s="20">
        <v>7.5934235629027805E-2</v>
      </c>
      <c r="AG12" s="20">
        <v>3.723293547258881E-2</v>
      </c>
      <c r="AI12" s="20">
        <v>6.2830458943415018E-2</v>
      </c>
      <c r="AJ12" s="20">
        <v>5.4314176646707457E-2</v>
      </c>
      <c r="AK12" s="20">
        <v>5.5606573608540162E-2</v>
      </c>
      <c r="AL12" s="20">
        <v>8.571620851945573E-2</v>
      </c>
      <c r="AM12" s="20">
        <v>6.5034067177615673E-2</v>
      </c>
      <c r="AN12" s="20">
        <v>7.0260997635965453E-2</v>
      </c>
      <c r="AO12" s="20">
        <v>7.7591375053978132E-2</v>
      </c>
      <c r="AP12" s="20">
        <v>8.0887304131591994E-2</v>
      </c>
      <c r="AQ12" s="20">
        <v>9.1797249059454883E-2</v>
      </c>
      <c r="AS12" s="20">
        <v>6.2559219953596465E-2</v>
      </c>
      <c r="AT12" s="20">
        <v>0.1653941241816039</v>
      </c>
    </row>
    <row r="13" spans="2:48" ht="19" customHeight="1" x14ac:dyDescent="0.35">
      <c r="B13" s="22" t="s">
        <v>197</v>
      </c>
      <c r="C13" s="20">
        <v>5.9933041247212361E-2</v>
      </c>
      <c r="D13" s="20">
        <v>7.4229777669357663E-2</v>
      </c>
      <c r="E13" s="20">
        <v>3.1647403007741701E-2</v>
      </c>
      <c r="F13" s="20">
        <v>7.0780831711655529E-2</v>
      </c>
      <c r="G13" s="20">
        <v>6.650951183605408E-2</v>
      </c>
      <c r="H13" s="20">
        <v>4.9484067601714012E-2</v>
      </c>
      <c r="I13" s="20">
        <v>6.6176927270634761E-2</v>
      </c>
      <c r="K13" s="20">
        <v>5.0519973264207291E-2</v>
      </c>
      <c r="L13" s="20">
        <v>6.9367625310009673E-2</v>
      </c>
      <c r="N13" s="20">
        <v>5.2967791812100241E-2</v>
      </c>
      <c r="O13" s="20">
        <v>2.9747605182028451E-2</v>
      </c>
      <c r="P13" s="20">
        <v>5.0994818401130418E-2</v>
      </c>
      <c r="Q13" s="20">
        <v>5.9032348069894262E-2</v>
      </c>
      <c r="R13" s="20">
        <v>4.2949154772404172E-2</v>
      </c>
      <c r="S13" s="20">
        <v>8.7538184800606003E-2</v>
      </c>
      <c r="T13" s="20">
        <v>8.6353669166308697E-2</v>
      </c>
      <c r="U13" s="20">
        <v>5.5386564573508837E-2</v>
      </c>
      <c r="V13" s="20">
        <v>8.2212659375020522E-2</v>
      </c>
      <c r="W13" s="20">
        <v>5.3916503498285653E-2</v>
      </c>
      <c r="X13" s="20">
        <v>4.9889708600760169E-2</v>
      </c>
      <c r="Y13" s="20">
        <v>4.5314777022533018E-2</v>
      </c>
      <c r="AA13" s="20">
        <v>4.0283024073452613E-2</v>
      </c>
      <c r="AB13" s="20">
        <v>7.0501874409558893E-2</v>
      </c>
      <c r="AC13" s="20">
        <v>4.8513194298902038E-2</v>
      </c>
      <c r="AD13" s="20">
        <v>8.0589372407390211E-2</v>
      </c>
      <c r="AF13" s="20">
        <v>5.8566365226224541E-2</v>
      </c>
      <c r="AG13" s="20">
        <v>5.7018153314768408E-2</v>
      </c>
      <c r="AI13" s="20">
        <v>3.4463031941677658E-2</v>
      </c>
      <c r="AJ13" s="20">
        <v>4.1007881488987361E-2</v>
      </c>
      <c r="AK13" s="20">
        <v>3.6509934288730971E-2</v>
      </c>
      <c r="AL13" s="20">
        <v>3.6968974589578901E-2</v>
      </c>
      <c r="AM13" s="20">
        <v>2.552708168541375E-2</v>
      </c>
      <c r="AN13" s="20">
        <v>3.1786939426667021E-2</v>
      </c>
      <c r="AO13" s="20">
        <v>0.17035922400426931</v>
      </c>
      <c r="AP13" s="20">
        <v>0.2167852998217587</v>
      </c>
      <c r="AQ13" s="20">
        <v>2.714670090898991E-2</v>
      </c>
      <c r="AS13" s="20">
        <v>4.5459581774989162E-2</v>
      </c>
      <c r="AT13" s="20">
        <v>0.33344083150026349</v>
      </c>
    </row>
    <row r="15" spans="2:48" x14ac:dyDescent="0.35">
      <c r="B15" t="s">
        <v>409</v>
      </c>
    </row>
    <row r="16" spans="2:48" x14ac:dyDescent="0.35">
      <c r="B16" t="s">
        <v>9</v>
      </c>
    </row>
    <row r="18" spans="2:2" x14ac:dyDescent="0.35">
      <c r="B18"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AV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407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399</v>
      </c>
      <c r="C9" s="20">
        <v>0.18287578533513249</v>
      </c>
      <c r="D9" s="20">
        <v>0.20990166395824231</v>
      </c>
      <c r="E9" s="20">
        <v>0.30682660773350368</v>
      </c>
      <c r="F9" s="20">
        <v>0.20622255673568721</v>
      </c>
      <c r="G9" s="20">
        <v>0.19005539226359269</v>
      </c>
      <c r="H9" s="20">
        <v>9.9787716632430162E-2</v>
      </c>
      <c r="I9" s="20">
        <v>9.5360956831059399E-2</v>
      </c>
      <c r="K9" s="20">
        <v>0.1989906552477716</v>
      </c>
      <c r="L9" s="20">
        <v>0.16593201412988051</v>
      </c>
      <c r="N9" s="20">
        <v>0.15339371545950289</v>
      </c>
      <c r="O9" s="20">
        <v>8.1052103687102486E-2</v>
      </c>
      <c r="P9" s="20">
        <v>0.23389330889964069</v>
      </c>
      <c r="Q9" s="20">
        <v>0.12698815445039729</v>
      </c>
      <c r="R9" s="20">
        <v>0.21323051894205011</v>
      </c>
      <c r="S9" s="20">
        <v>0.13092286264119371</v>
      </c>
      <c r="T9" s="20">
        <v>0.15673443393192929</v>
      </c>
      <c r="U9" s="20">
        <v>0.17378060196843509</v>
      </c>
      <c r="V9" s="20">
        <v>0.26242472613540901</v>
      </c>
      <c r="W9" s="20">
        <v>0.1429159467064666</v>
      </c>
      <c r="X9" s="20">
        <v>0.17971044311087811</v>
      </c>
      <c r="Y9" s="20">
        <v>0.21820376461307439</v>
      </c>
      <c r="AA9" s="20">
        <v>0.24673305568488471</v>
      </c>
      <c r="AB9" s="20">
        <v>0.1532728907731355</v>
      </c>
      <c r="AC9" s="20">
        <v>0.15431230643440991</v>
      </c>
      <c r="AD9" s="20">
        <v>0.17113582906944871</v>
      </c>
      <c r="AF9" s="20">
        <v>0.15967940084256199</v>
      </c>
      <c r="AG9" s="20">
        <v>0.27238491328283898</v>
      </c>
      <c r="AI9" s="20">
        <v>0.21012478698100909</v>
      </c>
      <c r="AJ9" s="20">
        <v>0.2415256166499492</v>
      </c>
      <c r="AK9" s="20">
        <v>0.1089825840484664</v>
      </c>
      <c r="AL9" s="20">
        <v>0.19757437534566311</v>
      </c>
      <c r="AM9" s="20">
        <v>0.1967017238081685</v>
      </c>
      <c r="AN9" s="20">
        <v>0.1232816482825948</v>
      </c>
      <c r="AO9" s="20">
        <v>0.14531763109324239</v>
      </c>
      <c r="AP9" s="20">
        <v>8.4789276294019153E-2</v>
      </c>
      <c r="AQ9" s="20">
        <v>0.11816777296793091</v>
      </c>
      <c r="AS9" s="20">
        <v>0.18999130690763899</v>
      </c>
      <c r="AT9" s="20">
        <v>4.8412384547700998E-2</v>
      </c>
    </row>
    <row r="10" spans="2:48" ht="19" customHeight="1" x14ac:dyDescent="0.35">
      <c r="B10" s="22" t="s">
        <v>400</v>
      </c>
      <c r="C10" s="20">
        <v>0.35496290952546722</v>
      </c>
      <c r="D10" s="20">
        <v>0.38920056258023322</v>
      </c>
      <c r="E10" s="20">
        <v>0.35790475035074393</v>
      </c>
      <c r="F10" s="20">
        <v>0.38458178508538182</v>
      </c>
      <c r="G10" s="20">
        <v>0.37564393594226347</v>
      </c>
      <c r="H10" s="20">
        <v>0.32950118623263058</v>
      </c>
      <c r="I10" s="20">
        <v>0.30600255070756871</v>
      </c>
      <c r="K10" s="20">
        <v>0.38507885198175401</v>
      </c>
      <c r="L10" s="20">
        <v>0.32488863305436788</v>
      </c>
      <c r="N10" s="20">
        <v>0.42171318821748749</v>
      </c>
      <c r="O10" s="20">
        <v>0.42391437912859459</v>
      </c>
      <c r="P10" s="20">
        <v>0.2847651021134921</v>
      </c>
      <c r="Q10" s="20">
        <v>0.34555473716742602</v>
      </c>
      <c r="R10" s="20">
        <v>0.38112896870860857</v>
      </c>
      <c r="S10" s="20">
        <v>0.33299237958491468</v>
      </c>
      <c r="T10" s="20">
        <v>0.36153213034246873</v>
      </c>
      <c r="U10" s="20">
        <v>0.34805429369578128</v>
      </c>
      <c r="V10" s="20">
        <v>0.31889719683787537</v>
      </c>
      <c r="W10" s="20">
        <v>0.37121380652026831</v>
      </c>
      <c r="X10" s="20">
        <v>0.40631323219798171</v>
      </c>
      <c r="Y10" s="20">
        <v>0.2849068076357687</v>
      </c>
      <c r="AA10" s="20">
        <v>0.3341075979036347</v>
      </c>
      <c r="AB10" s="20">
        <v>0.36382137094207989</v>
      </c>
      <c r="AC10" s="20">
        <v>0.38241186285033563</v>
      </c>
      <c r="AD10" s="20">
        <v>0.34148475377079668</v>
      </c>
      <c r="AF10" s="20">
        <v>0.35332428470174648</v>
      </c>
      <c r="AG10" s="20">
        <v>0.36381098632926051</v>
      </c>
      <c r="AI10" s="20">
        <v>0.36731766265395521</v>
      </c>
      <c r="AJ10" s="20">
        <v>0.38308340049528411</v>
      </c>
      <c r="AK10" s="20">
        <v>0.38802843251894192</v>
      </c>
      <c r="AL10" s="20">
        <v>0.3805397230117476</v>
      </c>
      <c r="AM10" s="20">
        <v>0.33555650325924963</v>
      </c>
      <c r="AN10" s="20">
        <v>0.44317125408963842</v>
      </c>
      <c r="AO10" s="20">
        <v>0.29159229867033792</v>
      </c>
      <c r="AP10" s="20">
        <v>0.31289348813245871</v>
      </c>
      <c r="AQ10" s="20">
        <v>0.31551418941409959</v>
      </c>
      <c r="AS10" s="20">
        <v>0.36794668356579108</v>
      </c>
      <c r="AT10" s="20">
        <v>0.1096059958083862</v>
      </c>
    </row>
    <row r="11" spans="2:48" ht="19" customHeight="1" x14ac:dyDescent="0.35">
      <c r="B11" s="22" t="s">
        <v>401</v>
      </c>
      <c r="C11" s="20">
        <v>0.28573911588770762</v>
      </c>
      <c r="D11" s="20">
        <v>0.22296469928236759</v>
      </c>
      <c r="E11" s="20">
        <v>0.21827539754872791</v>
      </c>
      <c r="F11" s="20">
        <v>0.2501840726474644</v>
      </c>
      <c r="G11" s="20">
        <v>0.2411063479749779</v>
      </c>
      <c r="H11" s="20">
        <v>0.37785496136383401</v>
      </c>
      <c r="I11" s="20">
        <v>0.38553660279492641</v>
      </c>
      <c r="K11" s="20">
        <v>0.26315276667713239</v>
      </c>
      <c r="L11" s="20">
        <v>0.30895355137793001</v>
      </c>
      <c r="N11" s="20">
        <v>0.26020543076975061</v>
      </c>
      <c r="O11" s="20">
        <v>0.30570169287721088</v>
      </c>
      <c r="P11" s="20">
        <v>0.32874168770207463</v>
      </c>
      <c r="Q11" s="20">
        <v>0.37083927653653759</v>
      </c>
      <c r="R11" s="20">
        <v>0.28299169268466817</v>
      </c>
      <c r="S11" s="20">
        <v>0.29847207799320952</v>
      </c>
      <c r="T11" s="20">
        <v>0.31655500688465049</v>
      </c>
      <c r="U11" s="20">
        <v>0.29113914704974531</v>
      </c>
      <c r="V11" s="20">
        <v>0.23075466871178921</v>
      </c>
      <c r="W11" s="20">
        <v>0.31823364334519522</v>
      </c>
      <c r="X11" s="20">
        <v>0.20502082023576421</v>
      </c>
      <c r="Y11" s="20">
        <v>0.31564011162447619</v>
      </c>
      <c r="AA11" s="20">
        <v>0.27510606600170001</v>
      </c>
      <c r="AB11" s="20">
        <v>0.31361013615346012</v>
      </c>
      <c r="AC11" s="20">
        <v>0.28897673799874157</v>
      </c>
      <c r="AD11" s="20">
        <v>0.26633103597009672</v>
      </c>
      <c r="AF11" s="20">
        <v>0.30592886999571861</v>
      </c>
      <c r="AG11" s="20">
        <v>0.20650566418368829</v>
      </c>
      <c r="AI11" s="20">
        <v>0.31690256441274689</v>
      </c>
      <c r="AJ11" s="20">
        <v>0.25155826459582592</v>
      </c>
      <c r="AK11" s="20">
        <v>0.28979270657489481</v>
      </c>
      <c r="AL11" s="20">
        <v>0.24920197829246429</v>
      </c>
      <c r="AM11" s="20">
        <v>0.33194437214564809</v>
      </c>
      <c r="AN11" s="20">
        <v>0.2626205786375479</v>
      </c>
      <c r="AO11" s="20">
        <v>0.21988459206659841</v>
      </c>
      <c r="AP11" s="20">
        <v>0.25304351385220741</v>
      </c>
      <c r="AQ11" s="20">
        <v>0.36808291919881192</v>
      </c>
      <c r="AS11" s="20">
        <v>0.28533681099614178</v>
      </c>
      <c r="AT11" s="20">
        <v>0.29334154999209933</v>
      </c>
    </row>
    <row r="12" spans="2:48" ht="19" customHeight="1" x14ac:dyDescent="0.35">
      <c r="B12" s="22" t="s">
        <v>402</v>
      </c>
      <c r="C12" s="20">
        <v>0.1054830230160007</v>
      </c>
      <c r="D12" s="20">
        <v>7.6693760589664026E-2</v>
      </c>
      <c r="E12" s="20">
        <v>9.2808217449791397E-2</v>
      </c>
      <c r="F12" s="20">
        <v>8.8150355105988579E-2</v>
      </c>
      <c r="G12" s="20">
        <v>0.108700910098929</v>
      </c>
      <c r="H12" s="20">
        <v>0.12931027411751131</v>
      </c>
      <c r="I12" s="20">
        <v>0.1304485889250542</v>
      </c>
      <c r="K12" s="20">
        <v>9.3552246145824913E-2</v>
      </c>
      <c r="L12" s="20">
        <v>0.1175609659054221</v>
      </c>
      <c r="N12" s="20">
        <v>0.1158340885875323</v>
      </c>
      <c r="O12" s="20">
        <v>0.17424918618540131</v>
      </c>
      <c r="P12" s="20">
        <v>7.3274152798412068E-2</v>
      </c>
      <c r="Q12" s="20">
        <v>0.12172591915877561</v>
      </c>
      <c r="R12" s="20">
        <v>6.5505451610629858E-2</v>
      </c>
      <c r="S12" s="20">
        <v>0.16565004427765709</v>
      </c>
      <c r="T12" s="20">
        <v>6.491437480197032E-2</v>
      </c>
      <c r="U12" s="20">
        <v>0.1160342623069751</v>
      </c>
      <c r="V12" s="20">
        <v>8.874195810532097E-2</v>
      </c>
      <c r="W12" s="20">
        <v>0.11229984855485831</v>
      </c>
      <c r="X12" s="20">
        <v>0.10258275819021009</v>
      </c>
      <c r="Y12" s="20">
        <v>0.118126015628941</v>
      </c>
      <c r="AA12" s="20">
        <v>9.6278159147238918E-2</v>
      </c>
      <c r="AB12" s="20">
        <v>0.1059407679461941</v>
      </c>
      <c r="AC12" s="20">
        <v>9.9401520572581906E-2</v>
      </c>
      <c r="AD12" s="20">
        <v>0.1202475240066697</v>
      </c>
      <c r="AF12" s="20">
        <v>0.1081837201953821</v>
      </c>
      <c r="AG12" s="20">
        <v>9.7146486414383768E-2</v>
      </c>
      <c r="AI12" s="20">
        <v>6.8051900140070412E-2</v>
      </c>
      <c r="AJ12" s="20">
        <v>8.2411677678168385E-2</v>
      </c>
      <c r="AK12" s="20">
        <v>0.126869350414992</v>
      </c>
      <c r="AL12" s="20">
        <v>0.1214091716938496</v>
      </c>
      <c r="AM12" s="20">
        <v>8.5338377644758517E-2</v>
      </c>
      <c r="AN12" s="20">
        <v>0.13954433436019911</v>
      </c>
      <c r="AO12" s="20">
        <v>0.17842729880632741</v>
      </c>
      <c r="AP12" s="20">
        <v>0.13649864882481039</v>
      </c>
      <c r="AQ12" s="20">
        <v>0.15022517449523909</v>
      </c>
      <c r="AS12" s="20">
        <v>0.1016950611718956</v>
      </c>
      <c r="AT12" s="20">
        <v>0.17706487775725299</v>
      </c>
    </row>
    <row r="13" spans="2:48" ht="19" customHeight="1" x14ac:dyDescent="0.35">
      <c r="B13" s="22" t="s">
        <v>197</v>
      </c>
      <c r="C13" s="20">
        <v>7.0939166235691936E-2</v>
      </c>
      <c r="D13" s="20">
        <v>0.1012393135894928</v>
      </c>
      <c r="E13" s="20">
        <v>2.4185026917233132E-2</v>
      </c>
      <c r="F13" s="20">
        <v>7.0861230425477859E-2</v>
      </c>
      <c r="G13" s="20">
        <v>8.4493413720236901E-2</v>
      </c>
      <c r="H13" s="20">
        <v>6.3545861653594007E-2</v>
      </c>
      <c r="I13" s="20">
        <v>8.2651300741391306E-2</v>
      </c>
      <c r="K13" s="20">
        <v>5.9225479947517118E-2</v>
      </c>
      <c r="L13" s="20">
        <v>8.2664835532399381E-2</v>
      </c>
      <c r="N13" s="20">
        <v>4.8853576965726557E-2</v>
      </c>
      <c r="O13" s="20">
        <v>1.508263812169071E-2</v>
      </c>
      <c r="P13" s="20">
        <v>7.9325748486380271E-2</v>
      </c>
      <c r="Q13" s="20">
        <v>3.4891912686863522E-2</v>
      </c>
      <c r="R13" s="20">
        <v>5.7143368054043187E-2</v>
      </c>
      <c r="S13" s="20">
        <v>7.1962635503024966E-2</v>
      </c>
      <c r="T13" s="20">
        <v>0.1002640540389813</v>
      </c>
      <c r="U13" s="20">
        <v>7.0991694979063186E-2</v>
      </c>
      <c r="V13" s="20">
        <v>9.918145020960524E-2</v>
      </c>
      <c r="W13" s="20">
        <v>5.5336754873211567E-2</v>
      </c>
      <c r="X13" s="20">
        <v>0.106372746265166</v>
      </c>
      <c r="Y13" s="20">
        <v>6.3123300497739232E-2</v>
      </c>
      <c r="AA13" s="20">
        <v>4.7775121262541728E-2</v>
      </c>
      <c r="AB13" s="20">
        <v>6.3354834185130465E-2</v>
      </c>
      <c r="AC13" s="20">
        <v>7.4897572143931043E-2</v>
      </c>
      <c r="AD13" s="20">
        <v>0.1008008571829881</v>
      </c>
      <c r="AF13" s="20">
        <v>7.2883724264590929E-2</v>
      </c>
      <c r="AG13" s="20">
        <v>6.0151949789828331E-2</v>
      </c>
      <c r="AI13" s="20">
        <v>3.760308581221853E-2</v>
      </c>
      <c r="AJ13" s="20">
        <v>4.1421040580772443E-2</v>
      </c>
      <c r="AK13" s="20">
        <v>8.6326926442704913E-2</v>
      </c>
      <c r="AL13" s="20">
        <v>5.127475165627559E-2</v>
      </c>
      <c r="AM13" s="20">
        <v>5.0459023142175492E-2</v>
      </c>
      <c r="AN13" s="20">
        <v>3.1382184630019808E-2</v>
      </c>
      <c r="AO13" s="20">
        <v>0.16477817936349401</v>
      </c>
      <c r="AP13" s="20">
        <v>0.21277507289650421</v>
      </c>
      <c r="AQ13" s="20">
        <v>4.8009943923918379E-2</v>
      </c>
      <c r="AS13" s="20">
        <v>5.5030137358532391E-2</v>
      </c>
      <c r="AT13" s="20">
        <v>0.37157519189456051</v>
      </c>
    </row>
    <row r="15" spans="2:48" x14ac:dyDescent="0.35">
      <c r="B15" t="s">
        <v>409</v>
      </c>
    </row>
    <row r="16" spans="2:48" x14ac:dyDescent="0.35">
      <c r="B16" t="s">
        <v>9</v>
      </c>
    </row>
    <row r="18" spans="2:2" x14ac:dyDescent="0.35">
      <c r="B18"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AV18"/>
  <sheetViews>
    <sheetView showGridLines="0" workbookViewId="0">
      <pane xSplit="2" topLeftCell="C1" activePane="topRight" state="frozen"/>
      <selection pane="topRight"/>
    </sheetView>
  </sheetViews>
  <sheetFormatPr defaultRowHeight="14.5" x14ac:dyDescent="0.35"/>
  <cols>
    <col min="1" max="1" width="5" customWidth="1"/>
    <col min="2" max="2" width="25" customWidth="1"/>
    <col min="3" max="9" width="10" customWidth="1"/>
    <col min="10" max="10" width="1.453125" customWidth="1"/>
    <col min="11" max="12" width="10" customWidth="1"/>
    <col min="13" max="13" width="1.453125" customWidth="1"/>
    <col min="14" max="25" width="10" customWidth="1"/>
    <col min="26" max="26" width="1.453125" customWidth="1"/>
    <col min="27" max="30" width="10" customWidth="1"/>
    <col min="31" max="31" width="1.453125" customWidth="1"/>
    <col min="32" max="33" width="10" customWidth="1"/>
    <col min="34" max="34" width="1.453125" customWidth="1"/>
    <col min="35" max="43" width="10" customWidth="1"/>
    <col min="44" max="44" width="1.453125" customWidth="1"/>
    <col min="45" max="46" width="10" customWidth="1"/>
  </cols>
  <sheetData>
    <row r="2" spans="2:48" ht="40" customHeight="1" x14ac:dyDescent="0.35">
      <c r="D2" s="30" t="s">
        <v>408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row>
    <row r="5" spans="2:48" x14ac:dyDescent="0.35">
      <c r="D5" s="28" t="s">
        <v>22</v>
      </c>
      <c r="E5" s="29"/>
      <c r="F5" s="29"/>
      <c r="G5" s="29"/>
      <c r="H5" s="29"/>
      <c r="I5" s="29"/>
      <c r="K5" s="28" t="s">
        <v>23</v>
      </c>
      <c r="L5" s="29"/>
      <c r="N5" s="28" t="s">
        <v>24</v>
      </c>
      <c r="O5" s="29"/>
      <c r="P5" s="29"/>
      <c r="Q5" s="29"/>
      <c r="R5" s="29"/>
      <c r="S5" s="29"/>
      <c r="T5" s="29"/>
      <c r="U5" s="29"/>
      <c r="V5" s="29"/>
      <c r="W5" s="29"/>
      <c r="X5" s="29"/>
      <c r="Y5" s="29"/>
      <c r="AA5" s="28" t="s">
        <v>25</v>
      </c>
      <c r="AB5" s="29"/>
      <c r="AC5" s="29"/>
      <c r="AD5" s="29"/>
      <c r="AF5" s="28" t="s">
        <v>26</v>
      </c>
      <c r="AG5" s="29"/>
      <c r="AI5" s="28" t="s">
        <v>27</v>
      </c>
      <c r="AJ5" s="29"/>
      <c r="AK5" s="29"/>
      <c r="AL5" s="29"/>
      <c r="AM5" s="29"/>
      <c r="AN5" s="29"/>
      <c r="AO5" s="29"/>
      <c r="AP5" s="29"/>
      <c r="AQ5" s="29"/>
      <c r="AS5" s="28" t="s">
        <v>28</v>
      </c>
      <c r="AT5" s="29"/>
    </row>
    <row r="6" spans="2:48" ht="43.5" x14ac:dyDescent="0.35">
      <c r="C6" s="11" t="s">
        <v>29</v>
      </c>
      <c r="D6" s="12" t="s">
        <v>30</v>
      </c>
      <c r="E6" s="12" t="s">
        <v>31</v>
      </c>
      <c r="F6" s="12" t="s">
        <v>32</v>
      </c>
      <c r="G6" s="12" t="s">
        <v>33</v>
      </c>
      <c r="H6" s="12" t="s">
        <v>34</v>
      </c>
      <c r="I6" s="12" t="s">
        <v>35</v>
      </c>
      <c r="K6" s="12" t="s">
        <v>36</v>
      </c>
      <c r="L6" s="12" t="s">
        <v>37</v>
      </c>
      <c r="N6" s="12" t="s">
        <v>38</v>
      </c>
      <c r="O6" s="12" t="s">
        <v>39</v>
      </c>
      <c r="P6" s="12" t="s">
        <v>40</v>
      </c>
      <c r="Q6" s="12" t="s">
        <v>41</v>
      </c>
      <c r="R6" s="12" t="s">
        <v>42</v>
      </c>
      <c r="S6" s="12" t="s">
        <v>43</v>
      </c>
      <c r="T6" s="12" t="s">
        <v>44</v>
      </c>
      <c r="U6" s="12" t="s">
        <v>45</v>
      </c>
      <c r="V6" s="12" t="s">
        <v>46</v>
      </c>
      <c r="W6" s="12" t="s">
        <v>47</v>
      </c>
      <c r="X6" s="12" t="s">
        <v>48</v>
      </c>
      <c r="Y6" s="12" t="s">
        <v>49</v>
      </c>
      <c r="AA6" s="12" t="s">
        <v>50</v>
      </c>
      <c r="AB6" s="12" t="s">
        <v>51</v>
      </c>
      <c r="AC6" s="12" t="s">
        <v>52</v>
      </c>
      <c r="AD6" s="12" t="s">
        <v>53</v>
      </c>
      <c r="AF6" s="12" t="s">
        <v>54</v>
      </c>
      <c r="AG6" s="12" t="s">
        <v>55</v>
      </c>
      <c r="AI6" s="12" t="s">
        <v>56</v>
      </c>
      <c r="AJ6" s="12" t="s">
        <v>57</v>
      </c>
      <c r="AK6" s="12" t="s">
        <v>58</v>
      </c>
      <c r="AL6" s="12" t="s">
        <v>59</v>
      </c>
      <c r="AM6" s="12" t="s">
        <v>60</v>
      </c>
      <c r="AN6" s="12" t="s">
        <v>61</v>
      </c>
      <c r="AO6" s="12" t="s">
        <v>62</v>
      </c>
      <c r="AP6" s="12" t="s">
        <v>63</v>
      </c>
      <c r="AQ6" s="12" t="s">
        <v>64</v>
      </c>
      <c r="AS6" s="12" t="s">
        <v>65</v>
      </c>
      <c r="AT6" s="12" t="s">
        <v>66</v>
      </c>
    </row>
    <row r="7" spans="2:48" x14ac:dyDescent="0.35">
      <c r="B7" s="10" t="s">
        <v>67</v>
      </c>
      <c r="C7" s="14">
        <v>2180</v>
      </c>
      <c r="D7" s="14">
        <v>338</v>
      </c>
      <c r="E7" s="14">
        <v>389</v>
      </c>
      <c r="F7" s="14">
        <v>373</v>
      </c>
      <c r="G7" s="14">
        <v>387</v>
      </c>
      <c r="H7" s="14">
        <v>288</v>
      </c>
      <c r="I7" s="14">
        <v>405</v>
      </c>
      <c r="K7" s="14">
        <v>1088</v>
      </c>
      <c r="L7" s="14">
        <v>1088</v>
      </c>
      <c r="N7" s="14">
        <v>185</v>
      </c>
      <c r="O7" s="14">
        <v>69</v>
      </c>
      <c r="P7" s="14">
        <v>111</v>
      </c>
      <c r="Q7" s="14">
        <v>89</v>
      </c>
      <c r="R7" s="14">
        <v>236</v>
      </c>
      <c r="S7" s="14">
        <v>182</v>
      </c>
      <c r="T7" s="14">
        <v>151</v>
      </c>
      <c r="U7" s="14">
        <v>200</v>
      </c>
      <c r="V7" s="14">
        <v>304</v>
      </c>
      <c r="W7" s="14">
        <v>290</v>
      </c>
      <c r="X7" s="14">
        <v>165</v>
      </c>
      <c r="Y7" s="14">
        <v>198</v>
      </c>
      <c r="AA7" s="14">
        <v>615</v>
      </c>
      <c r="AB7" s="14">
        <v>569</v>
      </c>
      <c r="AC7" s="14">
        <v>475</v>
      </c>
      <c r="AD7" s="14">
        <v>513</v>
      </c>
      <c r="AF7" s="14">
        <v>1708</v>
      </c>
      <c r="AG7" s="14">
        <v>463</v>
      </c>
      <c r="AI7" s="14">
        <v>300</v>
      </c>
      <c r="AJ7" s="14">
        <v>518</v>
      </c>
      <c r="AK7" s="14">
        <v>140</v>
      </c>
      <c r="AL7" s="14">
        <v>213</v>
      </c>
      <c r="AM7" s="14">
        <v>461</v>
      </c>
      <c r="AN7" s="14">
        <v>57</v>
      </c>
      <c r="AO7" s="14">
        <v>167</v>
      </c>
      <c r="AP7" s="14">
        <v>181</v>
      </c>
      <c r="AQ7" s="14">
        <v>143</v>
      </c>
      <c r="AS7" s="14">
        <v>2070</v>
      </c>
      <c r="AT7" s="14">
        <v>110</v>
      </c>
    </row>
    <row r="8" spans="2:48" x14ac:dyDescent="0.35">
      <c r="B8" s="7" t="s">
        <v>68</v>
      </c>
      <c r="C8" s="16">
        <v>2183</v>
      </c>
      <c r="D8" s="16">
        <v>305</v>
      </c>
      <c r="E8" s="16">
        <v>371</v>
      </c>
      <c r="F8" s="16">
        <v>372</v>
      </c>
      <c r="G8" s="16">
        <v>371</v>
      </c>
      <c r="H8" s="16">
        <v>307</v>
      </c>
      <c r="I8" s="16">
        <v>458</v>
      </c>
      <c r="K8" s="16">
        <v>1077</v>
      </c>
      <c r="L8" s="16">
        <v>1103</v>
      </c>
      <c r="N8" s="16">
        <v>196</v>
      </c>
      <c r="O8" s="16">
        <v>65</v>
      </c>
      <c r="P8" s="16">
        <v>109</v>
      </c>
      <c r="Q8" s="16">
        <v>87</v>
      </c>
      <c r="R8" s="16">
        <v>240</v>
      </c>
      <c r="S8" s="16">
        <v>175</v>
      </c>
      <c r="T8" s="16">
        <v>153</v>
      </c>
      <c r="U8" s="16">
        <v>196</v>
      </c>
      <c r="V8" s="16">
        <v>305</v>
      </c>
      <c r="W8" s="16">
        <v>284</v>
      </c>
      <c r="X8" s="16">
        <v>174</v>
      </c>
      <c r="Y8" s="16">
        <v>196</v>
      </c>
      <c r="AA8" s="16">
        <v>588</v>
      </c>
      <c r="AB8" s="16">
        <v>567</v>
      </c>
      <c r="AC8" s="16">
        <v>480</v>
      </c>
      <c r="AD8" s="16">
        <v>545</v>
      </c>
      <c r="AF8" s="16">
        <v>1729</v>
      </c>
      <c r="AG8" s="16">
        <v>445</v>
      </c>
      <c r="AI8" s="16">
        <v>303</v>
      </c>
      <c r="AJ8" s="16">
        <v>509</v>
      </c>
      <c r="AK8" s="16">
        <v>140</v>
      </c>
      <c r="AL8" s="16">
        <v>203</v>
      </c>
      <c r="AM8" s="16">
        <v>472</v>
      </c>
      <c r="AN8" s="16">
        <v>60</v>
      </c>
      <c r="AO8" s="16">
        <v>168</v>
      </c>
      <c r="AP8" s="16">
        <v>187</v>
      </c>
      <c r="AQ8" s="16">
        <v>140</v>
      </c>
      <c r="AS8" s="16">
        <v>2074</v>
      </c>
      <c r="AT8" s="16">
        <v>110</v>
      </c>
    </row>
    <row r="9" spans="2:48" ht="19" customHeight="1" x14ac:dyDescent="0.35">
      <c r="B9" s="22" t="s">
        <v>399</v>
      </c>
      <c r="C9" s="20">
        <v>0.20737653983879609</v>
      </c>
      <c r="D9" s="20">
        <v>0.25057423555999819</v>
      </c>
      <c r="E9" s="20">
        <v>0.33112581782781009</v>
      </c>
      <c r="F9" s="20">
        <v>0.20814964684597551</v>
      </c>
      <c r="G9" s="20">
        <v>0.16795406514678421</v>
      </c>
      <c r="H9" s="20">
        <v>0.1628633059358193</v>
      </c>
      <c r="I9" s="20">
        <v>0.13947839954383351</v>
      </c>
      <c r="K9" s="20">
        <v>0.2144186141447085</v>
      </c>
      <c r="L9" s="20">
        <v>0.2002276094514582</v>
      </c>
      <c r="N9" s="20">
        <v>0.1981565841439045</v>
      </c>
      <c r="O9" s="20">
        <v>0.1362226719146743</v>
      </c>
      <c r="P9" s="20">
        <v>0.19287102112835369</v>
      </c>
      <c r="Q9" s="20">
        <v>0.16537744034674001</v>
      </c>
      <c r="R9" s="20">
        <v>0.22732295257918331</v>
      </c>
      <c r="S9" s="20">
        <v>0.17816011945081081</v>
      </c>
      <c r="T9" s="20">
        <v>0.16130914688456741</v>
      </c>
      <c r="U9" s="20">
        <v>0.16224249477529359</v>
      </c>
      <c r="V9" s="20">
        <v>0.29995971062180737</v>
      </c>
      <c r="W9" s="20">
        <v>0.20853320730385691</v>
      </c>
      <c r="X9" s="20">
        <v>0.2148936401211386</v>
      </c>
      <c r="Y9" s="20">
        <v>0.19724004494930561</v>
      </c>
      <c r="AA9" s="20">
        <v>0.2585503567372035</v>
      </c>
      <c r="AB9" s="20">
        <v>0.1960385025469403</v>
      </c>
      <c r="AC9" s="20">
        <v>0.198304774701833</v>
      </c>
      <c r="AD9" s="20">
        <v>0.1725568805117679</v>
      </c>
      <c r="AF9" s="20">
        <v>0.18496259320180461</v>
      </c>
      <c r="AG9" s="20">
        <v>0.2940309599536714</v>
      </c>
      <c r="AI9" s="20">
        <v>0.22339128723883009</v>
      </c>
      <c r="AJ9" s="20">
        <v>0.2731431788049255</v>
      </c>
      <c r="AK9" s="20">
        <v>0.13223042666109999</v>
      </c>
      <c r="AL9" s="20">
        <v>0.26214272607394901</v>
      </c>
      <c r="AM9" s="20">
        <v>0.19790318501393039</v>
      </c>
      <c r="AN9" s="20">
        <v>0.19947166555486129</v>
      </c>
      <c r="AO9" s="20">
        <v>0.13623206889311651</v>
      </c>
      <c r="AP9" s="20">
        <v>0.14123753188599031</v>
      </c>
      <c r="AQ9" s="20">
        <v>0.13851966183478209</v>
      </c>
      <c r="AS9" s="20">
        <v>0.21373486624762669</v>
      </c>
      <c r="AT9" s="20">
        <v>8.722200393641788E-2</v>
      </c>
    </row>
    <row r="10" spans="2:48" ht="19" customHeight="1" x14ac:dyDescent="0.35">
      <c r="B10" s="22" t="s">
        <v>400</v>
      </c>
      <c r="C10" s="20">
        <v>0.38342694836492702</v>
      </c>
      <c r="D10" s="20">
        <v>0.3558327812406768</v>
      </c>
      <c r="E10" s="20">
        <v>0.37164241802227133</v>
      </c>
      <c r="F10" s="20">
        <v>0.40017156940273468</v>
      </c>
      <c r="G10" s="20">
        <v>0.38496791120905599</v>
      </c>
      <c r="H10" s="20">
        <v>0.4120842741240151</v>
      </c>
      <c r="I10" s="20">
        <v>0.37730625305727628</v>
      </c>
      <c r="K10" s="20">
        <v>0.41510247282153512</v>
      </c>
      <c r="L10" s="20">
        <v>0.35314045247248499</v>
      </c>
      <c r="N10" s="20">
        <v>0.38239032550348201</v>
      </c>
      <c r="O10" s="20">
        <v>0.32108822421420219</v>
      </c>
      <c r="P10" s="20">
        <v>0.38102218966118229</v>
      </c>
      <c r="Q10" s="20">
        <v>0.29487728013274878</v>
      </c>
      <c r="R10" s="20">
        <v>0.43432558234544799</v>
      </c>
      <c r="S10" s="20">
        <v>0.39019639498445169</v>
      </c>
      <c r="T10" s="20">
        <v>0.43139468009089849</v>
      </c>
      <c r="U10" s="20">
        <v>0.38852997382890792</v>
      </c>
      <c r="V10" s="20">
        <v>0.3317131269726028</v>
      </c>
      <c r="W10" s="20">
        <v>0.39859938201572143</v>
      </c>
      <c r="X10" s="20">
        <v>0.39671595956038103</v>
      </c>
      <c r="Y10" s="20">
        <v>0.38155470036744921</v>
      </c>
      <c r="AA10" s="20">
        <v>0.42640926773633769</v>
      </c>
      <c r="AB10" s="20">
        <v>0.35763407118478308</v>
      </c>
      <c r="AC10" s="20">
        <v>0.40552944089579801</v>
      </c>
      <c r="AD10" s="20">
        <v>0.34457732163880722</v>
      </c>
      <c r="AF10" s="20">
        <v>0.39083230409610992</v>
      </c>
      <c r="AG10" s="20">
        <v>0.3534594413507039</v>
      </c>
      <c r="AI10" s="20">
        <v>0.39797665600358301</v>
      </c>
      <c r="AJ10" s="20">
        <v>0.41010802669718932</v>
      </c>
      <c r="AK10" s="20">
        <v>0.45351999890424161</v>
      </c>
      <c r="AL10" s="20">
        <v>0.32295327886919478</v>
      </c>
      <c r="AM10" s="20">
        <v>0.39456143309051528</v>
      </c>
      <c r="AN10" s="20">
        <v>0.44703736982827308</v>
      </c>
      <c r="AO10" s="20">
        <v>0.32093634971343182</v>
      </c>
      <c r="AP10" s="20">
        <v>0.30369548809904467</v>
      </c>
      <c r="AQ10" s="20">
        <v>0.38852801397653869</v>
      </c>
      <c r="AS10" s="20">
        <v>0.3937920381378941</v>
      </c>
      <c r="AT10" s="20">
        <v>0.18755582266623669</v>
      </c>
    </row>
    <row r="11" spans="2:48" ht="19" customHeight="1" x14ac:dyDescent="0.35">
      <c r="B11" s="22" t="s">
        <v>401</v>
      </c>
      <c r="C11" s="20">
        <v>0.25964559520671171</v>
      </c>
      <c r="D11" s="20">
        <v>0.24693764126391471</v>
      </c>
      <c r="E11" s="20">
        <v>0.19291331224719291</v>
      </c>
      <c r="F11" s="20">
        <v>0.221551118408845</v>
      </c>
      <c r="G11" s="20">
        <v>0.2879253292143949</v>
      </c>
      <c r="H11" s="20">
        <v>0.27621219629161231</v>
      </c>
      <c r="I11" s="20">
        <v>0.31911454942462519</v>
      </c>
      <c r="K11" s="20">
        <v>0.24700925886898009</v>
      </c>
      <c r="L11" s="20">
        <v>0.2720437534851497</v>
      </c>
      <c r="N11" s="20">
        <v>0.29336253906931198</v>
      </c>
      <c r="O11" s="20">
        <v>0.32006537154372883</v>
      </c>
      <c r="P11" s="20">
        <v>0.30613073364758442</v>
      </c>
      <c r="Q11" s="20">
        <v>0.44047432753567911</v>
      </c>
      <c r="R11" s="20">
        <v>0.2131378209054543</v>
      </c>
      <c r="S11" s="20">
        <v>0.2386420750528071</v>
      </c>
      <c r="T11" s="20">
        <v>0.24662402554775581</v>
      </c>
      <c r="U11" s="20">
        <v>0.29135157107299858</v>
      </c>
      <c r="V11" s="20">
        <v>0.22401627064198551</v>
      </c>
      <c r="W11" s="20">
        <v>0.24621425680792999</v>
      </c>
      <c r="X11" s="20">
        <v>0.2316657919771779</v>
      </c>
      <c r="Y11" s="20">
        <v>0.25367827383199498</v>
      </c>
      <c r="AA11" s="20">
        <v>0.21987663032887689</v>
      </c>
      <c r="AB11" s="20">
        <v>0.28844171816639802</v>
      </c>
      <c r="AC11" s="20">
        <v>0.23744980218325951</v>
      </c>
      <c r="AD11" s="20">
        <v>0.29212690846170292</v>
      </c>
      <c r="AF11" s="20">
        <v>0.27127303685853971</v>
      </c>
      <c r="AG11" s="20">
        <v>0.21772091790950801</v>
      </c>
      <c r="AI11" s="20">
        <v>0.25542369107167351</v>
      </c>
      <c r="AJ11" s="20">
        <v>0.2279394436463123</v>
      </c>
      <c r="AK11" s="20">
        <v>0.25144987500044558</v>
      </c>
      <c r="AL11" s="20">
        <v>0.28337685988302702</v>
      </c>
      <c r="AM11" s="20">
        <v>0.30009336458495811</v>
      </c>
      <c r="AN11" s="20">
        <v>0.24800269040880349</v>
      </c>
      <c r="AO11" s="20">
        <v>0.23445180020799791</v>
      </c>
      <c r="AP11" s="20">
        <v>0.23732526295139411</v>
      </c>
      <c r="AQ11" s="20">
        <v>0.28659108221944379</v>
      </c>
      <c r="AS11" s="20">
        <v>0.26340600663713892</v>
      </c>
      <c r="AT11" s="20">
        <v>0.18858436601321341</v>
      </c>
    </row>
    <row r="12" spans="2:48" ht="19" customHeight="1" x14ac:dyDescent="0.35">
      <c r="B12" s="22" t="s">
        <v>402</v>
      </c>
      <c r="C12" s="20">
        <v>8.7230312917146724E-2</v>
      </c>
      <c r="D12" s="20">
        <v>7.7870457274895735E-2</v>
      </c>
      <c r="E12" s="20">
        <v>7.2407179677340699E-2</v>
      </c>
      <c r="F12" s="20">
        <v>8.5730794958626094E-2</v>
      </c>
      <c r="G12" s="20">
        <v>9.5477323805697137E-2</v>
      </c>
      <c r="H12" s="20">
        <v>9.1531978664823266E-2</v>
      </c>
      <c r="I12" s="20">
        <v>9.7132254702222115E-2</v>
      </c>
      <c r="K12" s="20">
        <v>7.3452055974781216E-2</v>
      </c>
      <c r="L12" s="20">
        <v>0.1000014895187414</v>
      </c>
      <c r="N12" s="20">
        <v>7.4581557077486121E-2</v>
      </c>
      <c r="O12" s="20">
        <v>0.1630064617314704</v>
      </c>
      <c r="P12" s="20">
        <v>6.4851446195973342E-2</v>
      </c>
      <c r="Q12" s="20">
        <v>5.4268972303375351E-2</v>
      </c>
      <c r="R12" s="20">
        <v>7.7099848558105602E-2</v>
      </c>
      <c r="S12" s="20">
        <v>9.8822282983577717E-2</v>
      </c>
      <c r="T12" s="20">
        <v>7.9630371248698387E-2</v>
      </c>
      <c r="U12" s="20">
        <v>8.2656674463917654E-2</v>
      </c>
      <c r="V12" s="20">
        <v>8.9804489273328972E-2</v>
      </c>
      <c r="W12" s="20">
        <v>8.587548064913049E-2</v>
      </c>
      <c r="X12" s="20">
        <v>9.9343930054393265E-2</v>
      </c>
      <c r="Y12" s="20">
        <v>0.1015897987311976</v>
      </c>
      <c r="AA12" s="20">
        <v>6.642968507182824E-2</v>
      </c>
      <c r="AB12" s="20">
        <v>9.2344072669862054E-2</v>
      </c>
      <c r="AC12" s="20">
        <v>0.10591563010256461</v>
      </c>
      <c r="AD12" s="20">
        <v>8.6738798816794027E-2</v>
      </c>
      <c r="AF12" s="20">
        <v>9.1368554003218444E-2</v>
      </c>
      <c r="AG12" s="20">
        <v>7.293718426563596E-2</v>
      </c>
      <c r="AI12" s="20">
        <v>9.5875223384601096E-2</v>
      </c>
      <c r="AJ12" s="20">
        <v>5.7477650819408747E-2</v>
      </c>
      <c r="AK12" s="20">
        <v>8.7626418206067994E-2</v>
      </c>
      <c r="AL12" s="20">
        <v>0.1032887735433554</v>
      </c>
      <c r="AM12" s="20">
        <v>7.8578433620284938E-2</v>
      </c>
      <c r="AN12" s="20">
        <v>8.8586881585469429E-2</v>
      </c>
      <c r="AO12" s="20">
        <v>0.1405599182476602</v>
      </c>
      <c r="AP12" s="20">
        <v>8.9499029602303021E-2</v>
      </c>
      <c r="AQ12" s="20">
        <v>0.1145194899217571</v>
      </c>
      <c r="AS12" s="20">
        <v>8.2362490166953337E-2</v>
      </c>
      <c r="AT12" s="20">
        <v>0.179218510093092</v>
      </c>
    </row>
    <row r="13" spans="2:48" ht="19" customHeight="1" x14ac:dyDescent="0.35">
      <c r="B13" s="22" t="s">
        <v>197</v>
      </c>
      <c r="C13" s="20">
        <v>6.2320603672418498E-2</v>
      </c>
      <c r="D13" s="20">
        <v>6.8784884660514536E-2</v>
      </c>
      <c r="E13" s="20">
        <v>3.1911272225385028E-2</v>
      </c>
      <c r="F13" s="20">
        <v>8.4396870383818573E-2</v>
      </c>
      <c r="G13" s="20">
        <v>6.3675370624067792E-2</v>
      </c>
      <c r="H13" s="20">
        <v>5.7308244983730272E-2</v>
      </c>
      <c r="I13" s="20">
        <v>6.6968543272042727E-2</v>
      </c>
      <c r="K13" s="20">
        <v>5.0017598189995217E-2</v>
      </c>
      <c r="L13" s="20">
        <v>7.4586695072165421E-2</v>
      </c>
      <c r="N13" s="20">
        <v>5.1508994205815319E-2</v>
      </c>
      <c r="O13" s="20">
        <v>5.9617270595924178E-2</v>
      </c>
      <c r="P13" s="20">
        <v>5.5124609366905809E-2</v>
      </c>
      <c r="Q13" s="20">
        <v>4.5001979681456909E-2</v>
      </c>
      <c r="R13" s="20">
        <v>4.8113795611808903E-2</v>
      </c>
      <c r="S13" s="20">
        <v>9.4179127528352682E-2</v>
      </c>
      <c r="T13" s="20">
        <v>8.1041776228080162E-2</v>
      </c>
      <c r="U13" s="20">
        <v>7.5219285858882254E-2</v>
      </c>
      <c r="V13" s="20">
        <v>5.4506402490275198E-2</v>
      </c>
      <c r="W13" s="20">
        <v>6.0777673223361223E-2</v>
      </c>
      <c r="X13" s="20">
        <v>5.7380678286909167E-2</v>
      </c>
      <c r="Y13" s="20">
        <v>6.5937182120052396E-2</v>
      </c>
      <c r="AA13" s="20">
        <v>2.8734060125753611E-2</v>
      </c>
      <c r="AB13" s="20">
        <v>6.5541635432016562E-2</v>
      </c>
      <c r="AC13" s="20">
        <v>5.2800352116544928E-2</v>
      </c>
      <c r="AD13" s="20">
        <v>0.10400009057092791</v>
      </c>
      <c r="AF13" s="20">
        <v>6.1563511840327378E-2</v>
      </c>
      <c r="AG13" s="20">
        <v>6.185149652048063E-2</v>
      </c>
      <c r="AI13" s="20">
        <v>2.733314230131232E-2</v>
      </c>
      <c r="AJ13" s="20">
        <v>3.1331700032164123E-2</v>
      </c>
      <c r="AK13" s="20">
        <v>7.5173281228144817E-2</v>
      </c>
      <c r="AL13" s="20">
        <v>2.8238361630473909E-2</v>
      </c>
      <c r="AM13" s="20">
        <v>2.8863583690311261E-2</v>
      </c>
      <c r="AN13" s="20">
        <v>1.6901392622592552E-2</v>
      </c>
      <c r="AO13" s="20">
        <v>0.16781986293779391</v>
      </c>
      <c r="AP13" s="20">
        <v>0.2282426874612678</v>
      </c>
      <c r="AQ13" s="20">
        <v>7.1841752047478086E-2</v>
      </c>
      <c r="AS13" s="20">
        <v>4.6704598810387028E-2</v>
      </c>
      <c r="AT13" s="20">
        <v>0.35741929729103988</v>
      </c>
    </row>
    <row r="15" spans="2:48" x14ac:dyDescent="0.35">
      <c r="B15" t="s">
        <v>409</v>
      </c>
    </row>
    <row r="16" spans="2:48" x14ac:dyDescent="0.35">
      <c r="B16" t="s">
        <v>9</v>
      </c>
    </row>
    <row r="18" spans="2:2" x14ac:dyDescent="0.35">
      <c r="B18" s="5" t="str">
        <f>HYPERLINK("#Contents!A1", "Return to Contents")</f>
        <v>Return to Contents</v>
      </c>
    </row>
  </sheetData>
  <mergeCells count="8">
    <mergeCell ref="D2:AV2"/>
    <mergeCell ref="D5:I5"/>
    <mergeCell ref="K5:L5"/>
    <mergeCell ref="AF5:AG5"/>
    <mergeCell ref="AI5:AQ5"/>
    <mergeCell ref="N5:Y5"/>
    <mergeCell ref="AS5:AT5"/>
    <mergeCell ref="AA5:AD5"/>
  </mergeCells>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134</vt:i4>
      </vt:variant>
    </vt:vector>
  </HeadingPairs>
  <TitlesOfParts>
    <vt:vector size="134"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Adam Drummond</cp:lastModifiedBy>
  <dcterms:created xsi:type="dcterms:W3CDTF">2026-07-27T07:43:29Z</dcterms:created>
  <dcterms:modified xsi:type="dcterms:W3CDTF">2026-07-29T17:05:08Z</dcterms:modified>
</cp:coreProperties>
</file>