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JulesWalkden\Public First Dropbox\Policy and Research Team\Polling\Archived Work\2024\05 - Pears Family Charitable Foundation (CCoCC)\Parent Survey\"/>
    </mc:Choice>
  </mc:AlternateContent>
  <xr:revisionPtr revIDLastSave="0" documentId="13_ncr:1_{0176FA2C-DFC5-4AA6-9718-109FE57E34D7}" xr6:coauthVersionLast="47" xr6:coauthVersionMax="47" xr10:uidLastSave="{00000000-0000-0000-0000-000000000000}"/>
  <bookViews>
    <workbookView xWindow="-108" yWindow="-108" windowWidth="23256" windowHeight="12456" firstSheet="2"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59" i="3" l="1"/>
  <c r="B16" i="78"/>
  <c r="B18" i="77"/>
  <c r="B18" i="76"/>
  <c r="B18" i="75"/>
  <c r="B18" i="74"/>
  <c r="B18" i="73"/>
  <c r="B18" i="72"/>
  <c r="B18" i="71"/>
  <c r="B18" i="70"/>
  <c r="B18" i="69"/>
  <c r="B18" i="68"/>
  <c r="B26" i="67"/>
  <c r="B16" i="66"/>
  <c r="B20" i="65"/>
  <c r="B22" i="64"/>
  <c r="B22" i="63"/>
  <c r="B22" i="62"/>
  <c r="B21" i="61"/>
  <c r="B22" i="60"/>
  <c r="B22" i="59"/>
  <c r="B22" i="58"/>
  <c r="B22" i="57"/>
  <c r="B17" i="56"/>
  <c r="B18" i="55"/>
  <c r="B17" i="54"/>
  <c r="B20" i="53"/>
  <c r="B20" i="52"/>
  <c r="B19" i="51"/>
  <c r="B37" i="50"/>
  <c r="B37" i="49"/>
  <c r="B19" i="48"/>
  <c r="B22" i="47"/>
  <c r="B17" i="46"/>
  <c r="B17" i="45"/>
  <c r="B17" i="44"/>
  <c r="B17" i="43"/>
  <c r="B17" i="42"/>
  <c r="B17" i="41"/>
  <c r="B17" i="40"/>
  <c r="B18" i="39"/>
  <c r="B16" i="38"/>
  <c r="B21" i="37"/>
  <c r="B16" i="36"/>
  <c r="B16" i="35"/>
  <c r="B18" i="34"/>
  <c r="B18" i="33"/>
  <c r="B18" i="32"/>
  <c r="B18" i="31"/>
  <c r="B18" i="30"/>
  <c r="B18" i="29"/>
  <c r="B17" i="28"/>
  <c r="B17" i="27"/>
  <c r="B17" i="26"/>
  <c r="B17" i="25"/>
  <c r="B17" i="24"/>
  <c r="B17" i="23"/>
  <c r="B17" i="22"/>
  <c r="B17" i="21"/>
  <c r="B16" i="20"/>
  <c r="B16" i="19"/>
  <c r="B16" i="18"/>
  <c r="B16" i="17"/>
  <c r="B16" i="16"/>
  <c r="B16" i="15"/>
  <c r="B16" i="14"/>
  <c r="B16" i="13"/>
  <c r="B16" i="12"/>
  <c r="B23" i="11"/>
  <c r="B35" i="10"/>
  <c r="B29" i="9"/>
  <c r="B24" i="8"/>
  <c r="B24" i="7"/>
  <c r="B24" i="6"/>
  <c r="B20" i="5"/>
  <c r="B27" i="4"/>
  <c r="E83" i="2"/>
  <c r="D83" i="2"/>
  <c r="E82" i="2"/>
  <c r="D82" i="2"/>
  <c r="E81" i="2"/>
  <c r="D81" i="2"/>
  <c r="E80" i="2"/>
  <c r="D80" i="2"/>
  <c r="E79" i="2"/>
  <c r="D79" i="2"/>
  <c r="E78" i="2"/>
  <c r="D78" i="2"/>
  <c r="E77" i="2"/>
  <c r="D77" i="2"/>
  <c r="E76" i="2"/>
  <c r="D76" i="2"/>
  <c r="E75" i="2"/>
  <c r="D75" i="2"/>
  <c r="E74" i="2"/>
  <c r="D74" i="2"/>
  <c r="D73" i="2"/>
  <c r="E72" i="2"/>
  <c r="D72" i="2"/>
  <c r="E71" i="2"/>
  <c r="D71" i="2"/>
  <c r="E70" i="2"/>
  <c r="D70" i="2"/>
  <c r="E69" i="2"/>
  <c r="D69" i="2"/>
  <c r="E68" i="2"/>
  <c r="D68" i="2"/>
  <c r="D67" i="2"/>
  <c r="E66" i="2"/>
  <c r="D66" i="2"/>
  <c r="E65" i="2"/>
  <c r="D65" i="2"/>
  <c r="E64" i="2"/>
  <c r="D64" i="2"/>
  <c r="E63" i="2"/>
  <c r="D63"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D45" i="2"/>
  <c r="E44" i="2"/>
  <c r="D44" i="2"/>
  <c r="E43" i="2"/>
  <c r="D43" i="2"/>
  <c r="E42" i="2"/>
  <c r="D42" i="2"/>
  <c r="E41" i="2"/>
  <c r="D41" i="2"/>
  <c r="E40" i="2"/>
  <c r="D40" i="2"/>
  <c r="E39" i="2"/>
  <c r="D39" i="2"/>
  <c r="E38" i="2"/>
  <c r="D38" i="2"/>
  <c r="E37" i="2"/>
  <c r="D37" i="2"/>
  <c r="E36" i="2"/>
  <c r="D36" i="2"/>
  <c r="E35" i="2"/>
  <c r="D35" i="2"/>
  <c r="D34" i="2"/>
  <c r="E33" i="2"/>
  <c r="D33" i="2"/>
  <c r="E32" i="2"/>
  <c r="D32" i="2"/>
  <c r="E31" i="2"/>
  <c r="D31" i="2"/>
  <c r="E30" i="2"/>
  <c r="D30" i="2"/>
  <c r="E29" i="2"/>
  <c r="D29" i="2"/>
  <c r="E28" i="2"/>
  <c r="D28" i="2"/>
  <c r="E27" i="2"/>
  <c r="D27" i="2"/>
  <c r="D26" i="2"/>
  <c r="E25" i="2"/>
  <c r="D25" i="2"/>
  <c r="E24" i="2"/>
  <c r="D24" i="2"/>
  <c r="E23" i="2"/>
  <c r="D23" i="2"/>
  <c r="E22" i="2"/>
  <c r="D22" i="2"/>
  <c r="E21" i="2"/>
  <c r="D21" i="2"/>
  <c r="E20" i="2"/>
  <c r="D20" i="2"/>
  <c r="E19" i="2"/>
  <c r="D19"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<sst xmlns="http://schemas.openxmlformats.org/spreadsheetml/2006/main" count="5499" uniqueCount="370">
  <si>
    <t>Public First Poll for CCOCC (parents survey)</t>
  </si>
  <si>
    <t>Fieldwork:</t>
  </si>
  <si>
    <t>10th Jul - 19th Jul 2024</t>
  </si>
  <si>
    <t xml:space="preserve">Interview Method: </t>
  </si>
  <si>
    <t>Online Survey</t>
  </si>
  <si>
    <t>Population represented:</t>
  </si>
  <si>
    <t>UK parents of 11-18 year olds in full-time education</t>
  </si>
  <si>
    <t>Sample size:</t>
  </si>
  <si>
    <t>Methodology:</t>
  </si>
  <si>
    <t>All results are weighted using Iterative Proportional Fitting, or 'Raking'. The results are  weighted by interlocking gender and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</si>
  <si>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</si>
  <si>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</si>
  <si>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</si>
  <si>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</si>
  <si>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</si>
  <si>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</si>
  <si>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</si>
  <si>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</si>
  <si>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</si>
  <si>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</si>
  <si>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</si>
  <si>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</si>
  <si>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</si>
  <si>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</si>
  <si>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</si>
  <si>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</si>
  <si>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</si>
  <si>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</si>
  <si>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</si>
  <si>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</si>
  <si>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</si>
  <si>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</si>
  <si>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</si>
  <si>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</si>
  <si>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</si>
  <si>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</si>
  <si>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</si>
  <si>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</si>
  <si>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</si>
  <si>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</si>
  <si>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</si>
  <si>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</si>
  <si>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</si>
  <si>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London</t>
  </si>
  <si>
    <t>South East</t>
  </si>
  <si>
    <t>South West</t>
  </si>
  <si>
    <t>East of England</t>
  </si>
  <si>
    <t>East Midlands</t>
  </si>
  <si>
    <t>West Midlands</t>
  </si>
  <si>
    <t>Yorkshire and the Humber</t>
  </si>
  <si>
    <t>North East</t>
  </si>
  <si>
    <t>North West</t>
  </si>
  <si>
    <t>Scotland</t>
  </si>
  <si>
    <t>Wales</t>
  </si>
  <si>
    <t>Northern Ireland</t>
  </si>
  <si>
    <t>1</t>
  </si>
  <si>
    <t>2</t>
  </si>
  <si>
    <t>3</t>
  </si>
  <si>
    <t>4</t>
  </si>
  <si>
    <t>5+</t>
  </si>
  <si>
    <t>State school</t>
  </si>
  <si>
    <t>Private school</t>
  </si>
  <si>
    <t>Grammar school</t>
  </si>
  <si>
    <t>Married/Civil Partnership</t>
  </si>
  <si>
    <t>In a relationship - cohabiting</t>
  </si>
  <si>
    <t>In a relationship - live separately</t>
  </si>
  <si>
    <t>Single - previously married</t>
  </si>
  <si>
    <t>Single - never married</t>
  </si>
  <si>
    <t>Gender</t>
  </si>
  <si>
    <t>Age</t>
  </si>
  <si>
    <t>Income</t>
  </si>
  <si>
    <t>Region</t>
  </si>
  <si>
    <t>No of children</t>
  </si>
  <si>
    <t>Type of school child attends</t>
  </si>
  <si>
    <t>Marital/living status</t>
  </si>
  <si>
    <t>Pressure of exams and assessments</t>
  </si>
  <si>
    <t>Lack of teaching staff and teaching turnover</t>
  </si>
  <si>
    <t>Dealing with poor behaviour</t>
  </si>
  <si>
    <t>Bullying</t>
  </si>
  <si>
    <t>Poor pupil mental health</t>
  </si>
  <si>
    <t>Lack of learning resources</t>
  </si>
  <si>
    <t>Poor facilities in the school</t>
  </si>
  <si>
    <t>Attendance rates and absenteeism</t>
  </si>
  <si>
    <t>Lack of resource for pupils with Special Educational Needs</t>
  </si>
  <si>
    <t>Conspiracy theories and fake news among pupils</t>
  </si>
  <si>
    <t>AI impact on school work and home work</t>
  </si>
  <si>
    <t>Don’t Know</t>
  </si>
  <si>
    <t>Drug misuse among pupils</t>
  </si>
  <si>
    <t>Other (Please Specify)</t>
  </si>
  <si>
    <t>In your view, what are the main issues affecting your child’s school at the moment? Select up to three of the following If you have multiple children please think of your oldest who is at school.</t>
  </si>
  <si>
    <t>BASE: All Respondents</t>
  </si>
  <si>
    <t>Fieldwork:  10th Jul - 19th Jul 2024</t>
  </si>
  <si>
    <t>Data weighted by interlocking gender and region to Nationally Representative Proportions</t>
  </si>
  <si>
    <t>Very interested</t>
  </si>
  <si>
    <t>Somewhat interested</t>
  </si>
  <si>
    <t>Not very interested</t>
  </si>
  <si>
    <t>Not at all interested</t>
  </si>
  <si>
    <t>Don’t know</t>
  </si>
  <si>
    <t>Total Interested:</t>
  </si>
  <si>
    <t>Net:</t>
  </si>
  <si>
    <t xml:space="preserve"> How interested would you say you are in politics and current events? </t>
  </si>
  <si>
    <t xml:space="preserve"> Everyone should have the right to share their opinions, no matter how extreme they are</t>
  </si>
  <si>
    <t xml:space="preserve"> People should be allowed to share extreme views as long as they don’t incite violence</t>
  </si>
  <si>
    <t>Strongly agree</t>
  </si>
  <si>
    <t>Moderately agree</t>
  </si>
  <si>
    <t>Agree a little</t>
  </si>
  <si>
    <t>Neither agree nor disagree</t>
  </si>
  <si>
    <t>Disagree a little</t>
  </si>
  <si>
    <t>Moderately disagree</t>
  </si>
  <si>
    <t>Strongly disagree</t>
  </si>
  <si>
    <t>Total Agree:</t>
  </si>
  <si>
    <t>Total Disagree:</t>
  </si>
  <si>
    <t>Grid Summary: To what extent do you agree or disagree with the following statements?</t>
  </si>
  <si>
    <t>To what extent do you agree or disagree with the following statements?: Everyone should have the right to share their opinions, no matter how extreme they are</t>
  </si>
  <si>
    <t>To what extent do you agree or disagree with the following statements?: People should be allowed to share extreme views as long as they don’t incite violence</t>
  </si>
  <si>
    <t>National TV news broadcasts</t>
  </si>
  <si>
    <t>A national newspaper website / app (or newspaper websites / apps)</t>
  </si>
  <si>
    <t>National radio news broadcasts</t>
  </si>
  <si>
    <t>Local radio</t>
  </si>
  <si>
    <t>Commentary on social media (like TikTok, Facebook, Twitter / X, and so on)</t>
  </si>
  <si>
    <t>Links on social media to news stories on other platforms</t>
  </si>
  <si>
    <t>Word of mouth from family and friends</t>
  </si>
  <si>
    <t>Local newspaper</t>
  </si>
  <si>
    <t>Other news websites</t>
  </si>
  <si>
    <t>A national newspaper (or newspapers), which I buy in a shop</t>
  </si>
  <si>
    <t>Podcasts</t>
  </si>
  <si>
    <t>News blogs</t>
  </si>
  <si>
    <t>WhatsApp or other web / phone-based apps that I am a member of</t>
  </si>
  <si>
    <t>N/A - I don't pay attention to the news</t>
  </si>
  <si>
    <t>Where do you tend to get your news? Select any which apply</t>
  </si>
  <si>
    <t>BBC News</t>
  </si>
  <si>
    <t>ITV News</t>
  </si>
  <si>
    <t>Sky News</t>
  </si>
  <si>
    <t>Daily Mail / Mail on Sunday</t>
  </si>
  <si>
    <t>Channel 4 News</t>
  </si>
  <si>
    <t>Channel 5 News</t>
  </si>
  <si>
    <t>Guardian / Observer</t>
  </si>
  <si>
    <t>The Sun / Sun on Sunday</t>
  </si>
  <si>
    <t>Metro</t>
  </si>
  <si>
    <t>The Times / Sunday Times</t>
  </si>
  <si>
    <t>Daily Telegraph / Sunday Telegraph</t>
  </si>
  <si>
    <t>Mirror</t>
  </si>
  <si>
    <t>GB News</t>
  </si>
  <si>
    <t>Al Jazeera</t>
  </si>
  <si>
    <t>Financial Times</t>
  </si>
  <si>
    <t>Independent / The i</t>
  </si>
  <si>
    <t>Talk TV</t>
  </si>
  <si>
    <t>Express</t>
  </si>
  <si>
    <t>City AM</t>
  </si>
  <si>
    <t>Star</t>
  </si>
  <si>
    <t>None of the above</t>
  </si>
  <si>
    <t>Which of the following news sources have you read or watched content from in the last month, if any? This could be through their newspapers, television, radio, websites or posts on social media. Select any that apply.</t>
  </si>
  <si>
    <t>If it calls into doubt mainstream sources of information</t>
  </si>
  <si>
    <t>If it claims that people are being lied to</t>
  </si>
  <si>
    <t>If it attempts to divide people</t>
  </si>
  <si>
    <t>If it is not true</t>
  </si>
  <si>
    <t>If it can’t be easily disproved</t>
  </si>
  <si>
    <t>If many experts say it is not true</t>
  </si>
  <si>
    <t>If it blames a small group for events</t>
  </si>
  <si>
    <t>If it accuses a person or people of wrongdoing</t>
  </si>
  <si>
    <t>In this survey we are going to ask some questions about “conspiracy theories”. We are interested in understanding what you understand these to be, and whether you have encountered them. Please answer as honestly as you can. Which of the following do you think make something a “conspiracy theory”? Select any which apply</t>
  </si>
  <si>
    <t>A “conspiracy theory” is by definition false</t>
  </si>
  <si>
    <t>A “conspiracy theory” can sometimes be true</t>
  </si>
  <si>
    <t xml:space="preserve"> Which of the following comes closest to your view?</t>
  </si>
  <si>
    <t xml:space="preserve"> The Government is implanting microchips into people with the Covid vaccines</t>
  </si>
  <si>
    <t xml:space="preserve"> The Government is trying to move to a cashless society to make it easier to control people</t>
  </si>
  <si>
    <t xml:space="preserve"> Humans never landed on the moon</t>
  </si>
  <si>
    <t xml:space="preserve"> A small and secretive group runs many of the world’s institutions</t>
  </si>
  <si>
    <t xml:space="preserve"> Young men are being deliberately excluded by society</t>
  </si>
  <si>
    <t xml:space="preserve"> Paper contains chemicals which are designed to alter people’s DNA</t>
  </si>
  <si>
    <t xml:space="preserve"> There is a deliberate effort to replace native British people with immigrants from non-western countries</t>
  </si>
  <si>
    <t>I would call this a conspiracy theory</t>
  </si>
  <si>
    <t>I would not call this a conspiracy theory</t>
  </si>
  <si>
    <t>Grid Summary: Below are some things which people have claimed to be true about the world today. For each of these please indicate whether you would call these “conspiracy theories”?</t>
  </si>
  <si>
    <t>Below are some things which people have claimed to be true about the world today. For each of these please indicate whether you would call these “conspiracy theories”?: The Government is implanting microchips into people with the Covid vaccines</t>
  </si>
  <si>
    <t>Below are some things which people have claimed to be true about the world today. For each of these please indicate whether you would call these “conspiracy theories”?: The Government is trying to move to a cashless society to make it easier to control people</t>
  </si>
  <si>
    <t>Below are some things which people have claimed to be true about the world today. For each of these please indicate whether you would call these “conspiracy theories”?: Humans never landed on the moon</t>
  </si>
  <si>
    <t>Below are some things which people have claimed to be true about the world today. For each of these please indicate whether you would call these “conspiracy theories”?: A small and secretive group runs many of the world’s institutions</t>
  </si>
  <si>
    <t>Below are some things which people have claimed to be true about the world today. For each of these please indicate whether you would call these “conspiracy theories”?: Young men are being deliberately excluded by society</t>
  </si>
  <si>
    <t>Below are some things which people have claimed to be true about the world today. For each of these please indicate whether you would call these “conspiracy theories”?: Paper contains chemicals which are designed to alter people’s DNA</t>
  </si>
  <si>
    <t>Below are some things which people have claimed to be true about the world today. For each of these please indicate whether you would call these “conspiracy theories”?: There is a deliberate effort to replace native British people with immigrants from non-western countries</t>
  </si>
  <si>
    <t>People believing this is very harmful</t>
  </si>
  <si>
    <t>People believing this is somewhat harmful</t>
  </si>
  <si>
    <t>People believing this is not harmful</t>
  </si>
  <si>
    <t>Grid Summary: Looking at those same examples, would you say that people believing this is harmful or not?</t>
  </si>
  <si>
    <t>Looking at those same examples, would you say that people believing this is harmful or not?: The Government is implanting microchips into people with the Covid vaccines</t>
  </si>
  <si>
    <t>Looking at those same examples, would you say that people believing this is harmful or not?: The Government is trying to move to a cashless society to make it easier to control people</t>
  </si>
  <si>
    <t>Looking at those same examples, would you say that people believing this is harmful or not?: Humans never landed on the moon</t>
  </si>
  <si>
    <t>Looking at those same examples, would you say that people believing this is harmful or not?: A small and secretive group runs many of the world’s institutions</t>
  </si>
  <si>
    <t>Looking at those same examples, would you say that people believing this is harmful or not?: Young men are being deliberately excluded by society</t>
  </si>
  <si>
    <t>Looking at those same examples, would you say that people believing this is harmful or not?: Paper contains chemicals which are designed to alter people’s DNA</t>
  </si>
  <si>
    <t>Looking at those same examples, would you say that people believing this is harmful or not?: There is a deliberate effort to replace native British people with immigrants from non-western countries</t>
  </si>
  <si>
    <t xml:space="preserve"> Young people|Old people</t>
  </si>
  <si>
    <t xml:space="preserve"> More open-minded people|Less open-minded people</t>
  </si>
  <si>
    <t xml:space="preserve"> Those with higher levels of education|Those with lower levels of education</t>
  </si>
  <si>
    <t xml:space="preserve"> Those who are less financially comfortable|Those who are more financially comfortable</t>
  </si>
  <si>
    <t>-2</t>
  </si>
  <si>
    <t>-1</t>
  </si>
  <si>
    <t>0</t>
  </si>
  <si>
    <t>Grid Summary: In your view, which of the following groups of people are more likely to believe in conspiracy theories?</t>
  </si>
  <si>
    <t>In your view, which of the following groups of people are more likely to believe in conspiracy theories?: Young people|Old people</t>
  </si>
  <si>
    <t>In your view, which of the following groups of people are more likely to believe in conspiracy theories?: More open-minded people|Less open-minded people</t>
  </si>
  <si>
    <t>In your view, which of the following groups of people are more likely to believe in conspiracy theories?: Those with higher levels of education|Those with lower levels of education</t>
  </si>
  <si>
    <t>In your view, which of the following groups of people are more likely to believe in conspiracy theories?: Those who are less financially comfortable|Those who are more financially comfortable</t>
  </si>
  <si>
    <t>Extremely concerned</t>
  </si>
  <si>
    <t>Moderately concerned</t>
  </si>
  <si>
    <t>Slightly concerned</t>
  </si>
  <si>
    <t>Not concerned at all</t>
  </si>
  <si>
    <t xml:space="preserve"> How concerned are you about the influence of conspiracy theories on your child’s education?</t>
  </si>
  <si>
    <t>Yes</t>
  </si>
  <si>
    <t>No</t>
  </si>
  <si>
    <t xml:space="preserve"> Has your child ever mentioned their belief in a conspiracy theory to you?</t>
  </si>
  <si>
    <t xml:space="preserve"> Have any of your child’s friends or peers ever mentioned their belief in a conspiracy theory to you?</t>
  </si>
  <si>
    <t>From friends at school</t>
  </si>
  <si>
    <t>From social media or the internet</t>
  </si>
  <si>
    <t>From friends outside of school</t>
  </si>
  <si>
    <t>From a film or tv show</t>
  </si>
  <si>
    <t>From a book</t>
  </si>
  <si>
    <t>From a relative</t>
  </si>
  <si>
    <t>Other (please specify)</t>
  </si>
  <si>
    <t>And, as far as you know, where did your child hear about this conspiracy theory? Select any which apply</t>
  </si>
  <si>
    <t>BASE: Question displayed when the Question "Has your child ever mentioned their belief in a conspiracy theory to you?" is one of the following answers ("Yes")</t>
  </si>
  <si>
    <t>Yes, I would consider the conspiracy theory to be harmful</t>
  </si>
  <si>
    <t>No, I would consider the conspiracy theory to be harmless</t>
  </si>
  <si>
    <t xml:space="preserve"> Would you say that the conspiracy theory your child mentioned is harmful to believe in?</t>
  </si>
  <si>
    <t>My child definitely believed the conspiracy theory they mentioned</t>
  </si>
  <si>
    <t>My child probably believed the conspiracy theory they mentioned</t>
  </si>
  <si>
    <t>My child probably did not believe the conspiracy theory they mentioned</t>
  </si>
  <si>
    <t>My child definitely did not believe the conspiracy theory they mentioned</t>
  </si>
  <si>
    <t xml:space="preserve"> As far as you know, did your child believe the conspiracy theory they mentioned?</t>
  </si>
  <si>
    <t>Yes, multiple conversations</t>
  </si>
  <si>
    <t>Yes, a conversation</t>
  </si>
  <si>
    <t>No, I have not spoken to my child about this</t>
  </si>
  <si>
    <t>Grid Summary: Below are some things which people have claimed to be true about the world today, but many say are conspiracy theories. Have you ever had a conversation with your child on the following topics? </t>
  </si>
  <si>
    <t>Below are some things which people have claimed to be true about the world today, but many say are conspiracy theories. Have you ever had a conversation with your child on the following topics? : The Government is implanting microchips into people with the Covid vaccines</t>
  </si>
  <si>
    <t>Below are some things which people have claimed to be true about the world today, but many say are conspiracy theories. Have you ever had a conversation with your child on the following topics? : The Government is trying to move to a cashless society to make it easier to control people</t>
  </si>
  <si>
    <t>Below are some things which people have claimed to be true about the world today, but many say are conspiracy theories. Have you ever had a conversation with your child on the following topics? : Humans never landed on the moon</t>
  </si>
  <si>
    <t>Below are some things which people have claimed to be true about the world today, but many say are conspiracy theories. Have you ever had a conversation with your child on the following topics? : A small and secretive group runs many of the world’s institutions</t>
  </si>
  <si>
    <t>Below are some things which people have claimed to be true about the world today, but many say are conspiracy theories. Have you ever had a conversation with your child on the following topics? : Young men are being deliberately excluded by society</t>
  </si>
  <si>
    <t>Below are some things which people have claimed to be true about the world today, but many say are conspiracy theories. Have you ever had a conversation with your child on the following topics? : There is a deliberate effort to replace native British people with immigrants from non-western countries</t>
  </si>
  <si>
    <t>Very confident</t>
  </si>
  <si>
    <t>Somewhat confident</t>
  </si>
  <si>
    <t>Neither confident nor unconfident</t>
  </si>
  <si>
    <t>Somewhat unconfident</t>
  </si>
  <si>
    <t>Very unconfident</t>
  </si>
  <si>
    <t>Total Confident:</t>
  </si>
  <si>
    <t>Total Unconfident:</t>
  </si>
  <si>
    <t xml:space="preserve"> How confident are you in your child’s school’s ability to address conspiracy theories spreading in the classroom?</t>
  </si>
  <si>
    <t>Much more likely</t>
  </si>
  <si>
    <t>Somewhat more likely</t>
  </si>
  <si>
    <t>Neither more or less likely</t>
  </si>
  <si>
    <t>Somewhat less likely</t>
  </si>
  <si>
    <t>Much less likely</t>
  </si>
  <si>
    <t xml:space="preserve"> Do you think children between the ages of 11 and 18 are more or less likely to believe in conspiracy theories than children the same age 10 years ago?</t>
  </si>
  <si>
    <t>Princess Diana was murdered by powerful individuals who were seeking to silence her</t>
  </si>
  <si>
    <t>Covid 19 was a bioweapon designed by the governments of other countries</t>
  </si>
  <si>
    <t>Humans have never been to the moon</t>
  </si>
  <si>
    <t>Vaccines can cause autism</t>
  </si>
  <si>
    <t>The earth is flat</t>
  </si>
  <si>
    <t>The effects of climate change are being exaggerated or faked</t>
  </si>
  <si>
    <t>The attacks on the World Trade Centre on 11th of September 2001 were organised by the US government or its allies</t>
  </si>
  <si>
    <t>The rollout of 5G technology is associated with increased health risks and/or the spread of Covid 19</t>
  </si>
  <si>
    <t>The government have evidence of alien presence on earth but keep it hidden from the public</t>
  </si>
  <si>
    <t>President John F Kennedy’s assassination was organised by the CIA</t>
  </si>
  <si>
    <t>We have already made contact with alien life but it is being kept secret</t>
  </si>
  <si>
    <t>The 2020 US election was rigged in favour of Joe Biden</t>
  </si>
  <si>
    <t>Scientists have discovered a cure for cancer but the government are keeping it hidden from the public</t>
  </si>
  <si>
    <t>The Holocaust in WWII has been exaggerated</t>
  </si>
  <si>
    <t>A secretive global elite are attempting to establish a totalitarian world government</t>
  </si>
  <si>
    <t>Trails left by aeroplanes are actually chemical agents sprayed by governments</t>
  </si>
  <si>
    <t>A secret group of powerful elites are attempting to replace the population of western countries with immigrants from non-western countries</t>
  </si>
  <si>
    <t>Women often make up complaints about men to further themselves</t>
  </si>
  <si>
    <t>Some celebrities and elite figures are actually from a species of humanoid reptiles</t>
  </si>
  <si>
    <t>Men are being systematically disadvantaged to the benefit of women</t>
  </si>
  <si>
    <t>Paper contains chemicals that are designed to change people’s DNA</t>
  </si>
  <si>
    <t>Below is a list of things which some people have called “conspiracy theories”. It is important to note that these are all things which the vast majority of people and experts say are not true. Which of the following “conspiracy theories” have you encountered either online or in person? Select any which apply</t>
  </si>
  <si>
    <t>And from that same list, which of those conspiracy theories, if believed by one of your child's friends, would make you want your child to stop being friends with them? Select any that apply</t>
  </si>
  <si>
    <t>11-12</t>
  </si>
  <si>
    <t>13-14</t>
  </si>
  <si>
    <t>15-16</t>
  </si>
  <si>
    <t>17-18</t>
  </si>
  <si>
    <t>NA - children aren’t vulnerable to believing in conspiracy theories at any age</t>
  </si>
  <si>
    <t xml:space="preserve"> At what age do you think secondary school-aged children are most vulnerable to believing in conspiracy theories?</t>
  </si>
  <si>
    <t>It provides information more quickly</t>
  </si>
  <si>
    <t>It is easier to see what other people say about the news stories</t>
  </si>
  <si>
    <t>It provides information with a greater range of views</t>
  </si>
  <si>
    <t>It is easier to hear from people who have my views</t>
  </si>
  <si>
    <t>It provides information which you can be more confident in</t>
  </si>
  <si>
    <t>More people are getting their news from social media these days than they used to in the past. In your view, what advantages does social media have over traditional sources of news, if any? Select any which apply</t>
  </si>
  <si>
    <t>And what advantages do traditional news sources have over social media if any? Select any which apply</t>
  </si>
  <si>
    <t>Social media makes it easier for people to find out what is really going on</t>
  </si>
  <si>
    <t>Social media has not had an impact on how easy or hard it is to find out what is really going on</t>
  </si>
  <si>
    <t>Social media has made it harder for people to find out what is really going on</t>
  </si>
  <si>
    <t>“Conspiracy theories” are a massive problem in my school</t>
  </si>
  <si>
    <t>“Conspiracy theories” are a problem in my school, but not a big one</t>
  </si>
  <si>
    <t>“Conspiracy theories” are not that much of a problem in my school</t>
  </si>
  <si>
    <t>“Conspiracy theories” are not a problem at all in my school</t>
  </si>
  <si>
    <t xml:space="preserve"> As far as you know, in general, would you say that “conspiracy theories” are a problem in your child’s school or not?</t>
  </si>
  <si>
    <t>It’s receiving too much attention</t>
  </si>
  <si>
    <t>It’s receiving the right amount of attention</t>
  </si>
  <si>
    <t>It’s receiving too little attention</t>
  </si>
  <si>
    <t xml:space="preserve"> Do you believe that the issue of conspiracy theories spreading among pupils is receiving the appropriate amount of attention by decision-makers at your child’s school?</t>
  </si>
  <si>
    <t xml:space="preserve"> It is important for parents to educate their children about common conspiracy theories.</t>
  </si>
  <si>
    <t xml:space="preserve"> Exposure to conspiracy theories negatively impacts children's critical thinking skills.</t>
  </si>
  <si>
    <t xml:space="preserve"> I would encourage my child to avoid friends who spread conspiracy theories.</t>
  </si>
  <si>
    <t>Somewhat agree</t>
  </si>
  <si>
    <t>Somewhat disagree</t>
  </si>
  <si>
    <t>Grid Summary: To what extent do you agree with the following statements?</t>
  </si>
  <si>
    <t>To what extent do you agree with the following statements?: Exposure to conspiracy theories negatively impacts children's critical thinking skills.</t>
  </si>
  <si>
    <t>To what extent do you agree with the following statements?: I would encourage my child to avoid friends who spread conspiracy theories.</t>
  </si>
  <si>
    <t>To what extent do you agree with the following statements?: It is important for parents to educate their children about common conspiracy theories.</t>
  </si>
  <si>
    <t>Teachers</t>
  </si>
  <si>
    <t>Parents</t>
  </si>
  <si>
    <t>School support staff</t>
  </si>
  <si>
    <t>The UK Government</t>
  </si>
  <si>
    <t>School pupils themselves</t>
  </si>
  <si>
    <t>N/A - It is nobody’s responsibility</t>
  </si>
  <si>
    <t>Other (Please specify)</t>
  </si>
  <si>
    <t>In your view, whose responsibility is it to deal with “conspiracy theories” being shared in schools? Select as many as apply</t>
  </si>
  <si>
    <t xml:space="preserve"> Schools should actively teach students how to critically evaluate information to combat conspiracy theories</t>
  </si>
  <si>
    <t xml:space="preserve"> Schools should provide more resources and training for teachers to address conspiracy theories effectively</t>
  </si>
  <si>
    <t>Don't know</t>
  </si>
  <si>
    <t>To what extent do you agree with the following statements?: Schools should actively teach students how to critically evaluate information to combat conspiracy theories</t>
  </si>
  <si>
    <t>To what extent do you agree with the following statements?: Schools should provide more resources and training for teachers to address conspiracy theories effectively</t>
  </si>
  <si>
    <t>Lessons on how to evaluate whether a source of information is reliable</t>
  </si>
  <si>
    <t>Lessons on how to identify misleading or false information online</t>
  </si>
  <si>
    <t>Lessons on how to check whether information is true or false</t>
  </si>
  <si>
    <t>Lessons on where to find reliable information</t>
  </si>
  <si>
    <t>Lessons on the damage which “conspiracy theories” can do</t>
  </si>
  <si>
    <t>None of the above would benefit my child</t>
  </si>
  <si>
    <t>Which of the following, if any, do you think your child would benefit from at school? Select any which apply</t>
  </si>
  <si>
    <t>Understanding how to evaluate whether information is true or false is something which my children pick up through other normal lessons</t>
  </si>
  <si>
    <t>Understanding how to evaluate whether information is true or false is something which my children need specific lessons on</t>
  </si>
  <si>
    <t>encourage the student to think critically about the sources and evidence.</t>
  </si>
  <si>
    <t>provide factual information to counter the conspiracy theory.</t>
  </si>
  <si>
    <t>ask the class for their opinions and facilitate a discussion.</t>
  </si>
  <si>
    <t>listen and acknowledge the student's statement.</t>
  </si>
  <si>
    <t>address the issue privately with the student after class.</t>
  </si>
  <si>
    <t>contact the student's parents or guardians to discuss the situation.</t>
  </si>
  <si>
    <t>redirect the conversation to a more relevant topic.</t>
  </si>
  <si>
    <t>express personal disagreement with the conspiracy theory.</t>
  </si>
  <si>
    <t>ignore the comment and continue with the lesson.</t>
  </si>
  <si>
    <t>tell-off or reprimand the student for bringing up the conspiracy theory.</t>
  </si>
  <si>
    <t>If a pupil was to raise a conspiracy theory in your child’s classroom, how would you want the teacher to respond? Select any that applyI would want the teacher to…</t>
  </si>
  <si>
    <t xml:space="preserve"> Providing factual information to counter the conspiracy theory.</t>
  </si>
  <si>
    <t xml:space="preserve"> Encouraging the pupil to think critically about the sources and evidence.</t>
  </si>
  <si>
    <t xml:space="preserve"> Redirecting the conversation to a more relevant topic.</t>
  </si>
  <si>
    <t xml:space="preserve"> Addressing the issue privately with the student after class.</t>
  </si>
  <si>
    <t xml:space="preserve"> Contacting the student's parents or guardians to discuss the situation.</t>
  </si>
  <si>
    <t xml:space="preserve"> Ignoring the comment and continuing with the lesson.</t>
  </si>
  <si>
    <t xml:space="preserve"> Expressing personal disagreement with the conspiracy theory.</t>
  </si>
  <si>
    <t xml:space="preserve"> Asking the class for their opinions and facilitating a discussion.</t>
  </si>
  <si>
    <t xml:space="preserve"> Telling off the student for bringing up the conspiracy theory.</t>
  </si>
  <si>
    <t>Very effective</t>
  </si>
  <si>
    <t>Moderately effective</t>
  </si>
  <si>
    <t>Slightly effective</t>
  </si>
  <si>
    <t>Not effective at all</t>
  </si>
  <si>
    <t>Grid Summary: Below is a list of ways teachers and school staff could respond to a pupil mentioning a conspiracy theory at school. For each, please rate how effective you think they would be at preventing the further spread of conspiracy theories among pupils at school.</t>
  </si>
  <si>
    <t>Below is a list of ways teachers and school staff could respond to a pupil mentioning a conspiracy theory at school. For each, please rate how effective you think they would be at preventing the further spread of conspiracy theories among pupils at school.: Providing factual information to counter the conspiracy theory.</t>
  </si>
  <si>
    <t>Below is a list of ways teachers and school staff could respond to a pupil mentioning a conspiracy theory at school. For each, please rate how effective you think they would be at preventing the further spread of conspiracy theories among pupils at school.: Encouraging the pupil to think critically about the sources and evidence.</t>
  </si>
  <si>
    <t>Below is a list of ways teachers and school staff could respond to a pupil mentioning a conspiracy theory at school. For each, please rate how effective you think they would be at preventing the further spread of conspiracy theories among pupils at school.: Redirecting the conversation to a more relevant topic.</t>
  </si>
  <si>
    <t>Below is a list of ways teachers and school staff could respond to a pupil mentioning a conspiracy theory at school. For each, please rate how effective you think they would be at preventing the further spread of conspiracy theories among pupils at school.: Addressing the issue privately with the student after class.</t>
  </si>
  <si>
    <t>Below is a list of ways teachers and school staff could respond to a pupil mentioning a conspiracy theory at school. For each, please rate how effective you think they would be at preventing the further spread of conspiracy theories among pupils at school.: Contacting the student's parents or guardians to discuss the situation.</t>
  </si>
  <si>
    <t>Below is a list of ways teachers and school staff could respond to a pupil mentioning a conspiracy theory at school. For each, please rate how effective you think they would be at preventing the further spread of conspiracy theories among pupils at school.: Ignoring the comment and continuing with the lesson.</t>
  </si>
  <si>
    <t>Below is a list of ways teachers and school staff could respond to a pupil mentioning a conspiracy theory at school. For each, please rate how effective you think they would be at preventing the further spread of conspiracy theories among pupils at school.: Expressing personal disagreement with the conspiracy theory.</t>
  </si>
  <si>
    <t>Below is a list of ways teachers and school staff could respond to a pupil mentioning a conspiracy theory at school. For each, please rate how effective you think they would be at preventing the further spread of conspiracy theories among pupils at school.: Asking the class for their opinions and facilitating a discussion.</t>
  </si>
  <si>
    <t>Below is a list of ways teachers and school staff could respond to a pupil mentioning a conspiracy theory at school. For each, please rate how effective you think they would be at preventing the further spread of conspiracy theories among pupils at school.: Telling off the student for bringing up the conspiracy theory.</t>
  </si>
  <si>
    <t>Punishing students for spreading conspiracy theories would just make the problem worse</t>
  </si>
  <si>
    <t>Punishing students for spreading conspiracy theories would help stop them circulating</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</si>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</sst>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opLeftCell="A2" workbookViewId="0">
      <selection activeCell="E30" sqref="D30:E30"/>
    </sheetView>
  </sheetViews>
  <sheetFormatPr defaultColWidth="11.5546875" defaultRowHeight="14.4" x14ac:dyDescent="0.3"/>
  <sheetData>
    <row r="7" spans="6:12" ht="40.049999999999997" customHeight="1" x14ac:dyDescent="0.3">
      <c r="F7" s="25" t="s">
        <v>0</v>
      </c>
      <c r="G7" s="26"/>
      <c r="H7" s="26"/>
      <c r="I7" s="26"/>
      <c r="J7" s="26"/>
      <c r="K7" s="26"/>
      <c r="L7" s="26"/>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2009</v>
      </c>
    </row>
    <row r="14" spans="6:12" ht="18" x14ac:dyDescent="0.35">
      <c r="F14" s="2"/>
    </row>
    <row r="15" spans="6:12" ht="18" x14ac:dyDescent="0.35">
      <c r="F15" s="2"/>
    </row>
    <row r="16" spans="6:12" ht="18" x14ac:dyDescent="0.35">
      <c r="F16" s="2" t="s">
        <v>8</v>
      </c>
    </row>
    <row r="17" spans="6:13" ht="49.95" customHeight="1" x14ac:dyDescent="0.3">
      <c r="F17" s="27" t="s">
        <v>9</v>
      </c>
      <c r="G17" s="26"/>
      <c r="H17" s="26"/>
      <c r="I17" s="26"/>
      <c r="J17" s="26"/>
      <c r="K17" s="26"/>
      <c r="L17" s="26"/>
      <c r="M17" s="26"/>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3"/>
  <sheetViews>
    <sheetView showGridLines="0" topLeftCell="A76" workbookViewId="0">
      <selection activeCell="D83" sqref="D83"/>
    </sheetView>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"In your view, what are the main issues affecting your child’s school at the moment? Select up to three of the following If you have multiple children please think of your oldest who is at school.")</f>
        <v>In your view, what are the main issues affecting your child’s school at the moment? Select up to three of the following If you have multiple children please think of your oldest who is at school.</v>
      </c>
      <c r="E9" s="14" t="str">
        <f>HYPERLINK("#'Full Results'!A11", "11")</f>
        <v>11</v>
      </c>
      <c r="F9" t="s">
        <v>90</v>
      </c>
    </row>
    <row r="10" spans="3:6" x14ac:dyDescent="0.3">
      <c r="C10">
        <v>2</v>
      </c>
      <c r="D10" s="8" t="str">
        <f>HYPERLINK("#'Table 2'!A1", " How interested would you say you are in politics and current events? ")</f>
        <v xml:space="preserve"> How interested would you say you are in politics and current events? </v>
      </c>
      <c r="E10" s="14" t="str">
        <f>HYPERLINK("#'Full Results'!A28", "28")</f>
        <v>28</v>
      </c>
      <c r="F10" t="s">
        <v>90</v>
      </c>
    </row>
    <row r="11" spans="3:6" x14ac:dyDescent="0.3">
      <c r="C11">
        <v>3</v>
      </c>
      <c r="D11" s="8" t="str">
        <f>HYPERLINK("#'Table 3'!A1", "Grid Summary: To what extent do you agree or disagree with the following statements?")</f>
        <v>Grid Summary: To what extent do you agree or disagree with the following statements?</v>
      </c>
      <c r="E11" s="7"/>
      <c r="F11" t="s">
        <v>90</v>
      </c>
    </row>
    <row r="12" spans="3:6" x14ac:dyDescent="0.3">
      <c r="C12">
        <v>4</v>
      </c>
      <c r="D12" s="8" t="str">
        <f>HYPERLINK("#'Table 4'!A1", "To what extent do you agree or disagree with the following statements?: Everyone should have the right to share their opinions, no matter how extreme they are")</f>
        <v>To what extent do you agree or disagree with the following statements?: Everyone should have the right to share their opinions, no matter how extreme they are</v>
      </c>
      <c r="E12" s="14" t="str">
        <f>HYPERLINK("#'Full Results'!A38", "38")</f>
        <v>38</v>
      </c>
      <c r="F12" t="s">
        <v>90</v>
      </c>
    </row>
    <row r="13" spans="3:6" x14ac:dyDescent="0.3">
      <c r="C13">
        <v>5</v>
      </c>
      <c r="D13" s="8" t="str">
        <f>HYPERLINK("#'Table 5'!A1", "To what extent do you agree or disagree with the following statements?: People should be allowed to share extreme views as long as they don’t incite violence")</f>
        <v>To what extent do you agree or disagree with the following statements?: People should be allowed to share extreme views as long as they don’t incite violence</v>
      </c>
      <c r="E13" s="14" t="str">
        <f>HYPERLINK("#'Full Results'!A52", "52")</f>
        <v>52</v>
      </c>
      <c r="F13" t="s">
        <v>90</v>
      </c>
    </row>
    <row r="14" spans="3:6" x14ac:dyDescent="0.3">
      <c r="C14">
        <v>6</v>
      </c>
      <c r="D14" s="8" t="str">
        <f>HYPERLINK("#'Table 6'!A1", "Where do you tend to get your news? Select any which apply")</f>
        <v>Where do you tend to get your news? Select any which apply</v>
      </c>
      <c r="E14" s="14" t="str">
        <f>HYPERLINK("#'Full Results'!A66", "66")</f>
        <v>66</v>
      </c>
      <c r="F14" t="s">
        <v>90</v>
      </c>
    </row>
    <row r="15" spans="3:6" x14ac:dyDescent="0.3">
      <c r="C15">
        <v>7</v>
      </c>
      <c r="D15" s="8" t="str">
        <f>HYPERLINK("#'Table 7'!A1", "Which of the following news sources have you read or watched content from in the last month, if any? This could be through their newspapers, television, radio, websites or posts on social media. Select any that apply.")</f>
        <v>Which of the following news sources have you read or watched content from in the last month, if any? This could be through their newspapers, television, radio, websites or posts on social media. Select any that apply.</v>
      </c>
      <c r="E15" s="14" t="str">
        <f>HYPERLINK("#'Full Results'!A85", "85")</f>
        <v>85</v>
      </c>
      <c r="F15" t="s">
        <v>90</v>
      </c>
    </row>
    <row r="16" spans="3:6" x14ac:dyDescent="0.3">
      <c r="C16">
        <v>8</v>
      </c>
      <c r="D16" s="8" t="str">
        <f>HYPERLINK("#'Table 8'!A1", "In this survey we are going to ask some questions about “conspiracy theories”. We are interested in understanding what you understand these to be, and whether you have encountered them. Please answer as honestly as you can. Which of the following...")</f>
        <v>In this survey we are going to ask some questions about “conspiracy theories”. We are interested in understanding what you understand these to be, and whether you have encountered them. Please answer as honestly as you can. Which of the following...</v>
      </c>
      <c r="E16" s="14" t="str">
        <f>HYPERLINK("#'Full Results'!A110", "110")</f>
        <v>110</v>
      </c>
      <c r="F16" t="s">
        <v>90</v>
      </c>
    </row>
    <row r="17" spans="3:6" x14ac:dyDescent="0.3">
      <c r="C17">
        <v>9</v>
      </c>
      <c r="D17" s="8" t="str">
        <f>HYPERLINK("#'Table 9'!A1", " Which of the following comes closest to your view?")</f>
        <v xml:space="preserve"> Which of the following comes closest to your view?</v>
      </c>
      <c r="E17" s="14" t="str">
        <f>HYPERLINK("#'Full Results'!A123", "123")</f>
        <v>123</v>
      </c>
      <c r="F17" t="s">
        <v>90</v>
      </c>
    </row>
    <row r="18" spans="3:6" x14ac:dyDescent="0.3">
      <c r="C18">
        <v>10</v>
      </c>
      <c r="D18" s="8" t="str">
        <f>HYPERLINK("#'Table 10'!A1", "Grid Summary: Below are some things which people have claimed to be true about the world today. For each of these please indicate whether you would call these “conspiracy theories”?")</f>
        <v>Grid Summary: Below are some things which people have claimed to be true about the world today. For each of these please indicate whether you would call these “conspiracy theories”?</v>
      </c>
      <c r="E18" s="7"/>
      <c r="F18" t="s">
        <v>90</v>
      </c>
    </row>
    <row r="19" spans="3:6" x14ac:dyDescent="0.3">
      <c r="C19">
        <v>11</v>
      </c>
      <c r="D19" s="8" t="str">
        <f>HYPERLINK("#'Table 11'!A1", "Below are some things which people have claimed to be true about the world today. For each of these please indicate whether you would call these “conspiracy theories”?: The Government is implanting microchips into people with the Covid vaccines")</f>
        <v>Below are some things which people have claimed to be true about the world today. For each of these please indicate whether you would call these “conspiracy theories”?: The Government is implanting microchips into people with the Covid vaccines</v>
      </c>
      <c r="E19" s="14" t="str">
        <f>HYPERLINK("#'Full Results'!A129", "129")</f>
        <v>129</v>
      </c>
      <c r="F19" t="s">
        <v>90</v>
      </c>
    </row>
    <row r="20" spans="3:6" x14ac:dyDescent="0.3">
      <c r="C20">
        <v>12</v>
      </c>
      <c r="D20" s="8" t="str">
        <f>HYPERLINK("#'Table 12'!A1", "Below are some things which people have claimed to be true about the world today. For each of these please indicate whether you would call these “conspiracy theories”?: The Government is trying to move to a cashless society to make it easier to c...")</f>
        <v>Below are some things which people have claimed to be true about the world today. For each of these please indicate whether you would call these “conspiracy theories”?: The Government is trying to move to a cashless society to make it easier to c...</v>
      </c>
      <c r="E20" s="14" t="str">
        <f>HYPERLINK("#'Full Results'!A135", "135")</f>
        <v>135</v>
      </c>
      <c r="F20" t="s">
        <v>90</v>
      </c>
    </row>
    <row r="21" spans="3:6" x14ac:dyDescent="0.3">
      <c r="C21">
        <v>13</v>
      </c>
      <c r="D21" s="8" t="str">
        <f>HYPERLINK("#'Table 13'!A1", "Below are some things which people have claimed to be true about the world today. For each of these please indicate whether you would call these “conspiracy theories”?: Humans never landed on the moon")</f>
        <v>Below are some things which people have claimed to be true about the world today. For each of these please indicate whether you would call these “conspiracy theories”?: Humans never landed on the moon</v>
      </c>
      <c r="E21" s="14" t="str">
        <f>HYPERLINK("#'Full Results'!A141", "141")</f>
        <v>141</v>
      </c>
      <c r="F21" t="s">
        <v>90</v>
      </c>
    </row>
    <row r="22" spans="3:6" x14ac:dyDescent="0.3">
      <c r="C22">
        <v>14</v>
      </c>
      <c r="D22" s="8" t="str">
        <f>HYPERLINK("#'Table 14'!A1", "Below are some things which people have claimed to be true about the world today. For each of these please indicate whether you would call these “conspiracy theories”?: A small and secretive group runs many of the world’s institutions")</f>
        <v>Below are some things which people have claimed to be true about the world today. For each of these please indicate whether you would call these “conspiracy theories”?: A small and secretive group runs many of the world’s institutions</v>
      </c>
      <c r="E22" s="14" t="str">
        <f>HYPERLINK("#'Full Results'!A147", "147")</f>
        <v>147</v>
      </c>
      <c r="F22" t="s">
        <v>90</v>
      </c>
    </row>
    <row r="23" spans="3:6" x14ac:dyDescent="0.3">
      <c r="C23">
        <v>15</v>
      </c>
      <c r="D23" s="8" t="str">
        <f>HYPERLINK("#'Table 15'!A1", "Below are some things which people have claimed to be true about the world today. For each of these please indicate whether you would call these “conspiracy theories”?: Young men are being deliberately excluded by society")</f>
        <v>Below are some things which people have claimed to be true about the world today. For each of these please indicate whether you would call these “conspiracy theories”?: Young men are being deliberately excluded by society</v>
      </c>
      <c r="E23" s="14" t="str">
        <f>HYPERLINK("#'Full Results'!A153", "153")</f>
        <v>153</v>
      </c>
      <c r="F23" t="s">
        <v>90</v>
      </c>
    </row>
    <row r="24" spans="3:6" x14ac:dyDescent="0.3">
      <c r="C24">
        <v>16</v>
      </c>
      <c r="D24" s="8" t="str">
        <f>HYPERLINK("#'Table 16'!A1", "Below are some things which people have claimed to be true about the world today. For each of these please indicate whether you would call these “conspiracy theories”?: Paper contains chemicals which are designed to alter people’s DNA")</f>
        <v>Below are some things which people have claimed to be true about the world today. For each of these please indicate whether you would call these “conspiracy theories”?: Paper contains chemicals which are designed to alter people’s DNA</v>
      </c>
      <c r="E24" s="14" t="str">
        <f>HYPERLINK("#'Full Results'!A159", "159")</f>
        <v>159</v>
      </c>
      <c r="F24" t="s">
        <v>90</v>
      </c>
    </row>
    <row r="25" spans="3:6" x14ac:dyDescent="0.3">
      <c r="C25">
        <v>17</v>
      </c>
      <c r="D25" s="8" t="str">
        <f>HYPERLINK("#'Table 17'!A1", "Below are some things which people have claimed to be true about the world today. For each of these please indicate whether you would call these “conspiracy theories”?: There is a deliberate effort to replace native British people with immigrants...")</f>
        <v>Below are some things which people have claimed to be true about the world today. For each of these please indicate whether you would call these “conspiracy theories”?: There is a deliberate effort to replace native British people with immigrants...</v>
      </c>
      <c r="E25" s="14" t="str">
        <f>HYPERLINK("#'Full Results'!A165", "165")</f>
        <v>165</v>
      </c>
      <c r="F25" t="s">
        <v>90</v>
      </c>
    </row>
    <row r="26" spans="3:6" x14ac:dyDescent="0.3">
      <c r="C26">
        <v>18</v>
      </c>
      <c r="D26" s="8" t="str">
        <f>HYPERLINK("#'Table 18'!A1", "Grid Summary: Looking at those same examples, would you say that people believing this is harmful or not?")</f>
        <v>Grid Summary: Looking at those same examples, would you say that people believing this is harmful or not?</v>
      </c>
      <c r="E26" s="7"/>
      <c r="F26" t="s">
        <v>90</v>
      </c>
    </row>
    <row r="27" spans="3:6" x14ac:dyDescent="0.3">
      <c r="C27">
        <v>19</v>
      </c>
      <c r="D27" s="8" t="str">
        <f>HYPERLINK("#'Table 19'!A1", "Looking at those same examples, would you say that people believing this is harmful or not?: The Government is implanting microchips into people with the Covid vaccines")</f>
        <v>Looking at those same examples, would you say that people believing this is harmful or not?: The Government is implanting microchips into people with the Covid vaccines</v>
      </c>
      <c r="E27" s="14" t="str">
        <f>HYPERLINK("#'Full Results'!A171", "171")</f>
        <v>171</v>
      </c>
      <c r="F27" t="s">
        <v>90</v>
      </c>
    </row>
    <row r="28" spans="3:6" x14ac:dyDescent="0.3">
      <c r="C28">
        <v>20</v>
      </c>
      <c r="D28" s="8" t="str">
        <f>HYPERLINK("#'Table 20'!A1", "Looking at those same examples, would you say that people believing this is harmful or not?: The Government is trying to move to a cashless society to make it easier to control people")</f>
        <v>Looking at those same examples, would you say that people believing this is harmful or not?: The Government is trying to move to a cashless society to make it easier to control people</v>
      </c>
      <c r="E28" s="14" t="str">
        <f>HYPERLINK("#'Full Results'!A178", "178")</f>
        <v>178</v>
      </c>
      <c r="F28" t="s">
        <v>90</v>
      </c>
    </row>
    <row r="29" spans="3:6" x14ac:dyDescent="0.3">
      <c r="C29">
        <v>21</v>
      </c>
      <c r="D29" s="8" t="str">
        <f>HYPERLINK("#'Table 21'!A1", "Looking at those same examples, would you say that people believing this is harmful or not?: Humans never landed on the moon")</f>
        <v>Looking at those same examples, would you say that people believing this is harmful or not?: Humans never landed on the moon</v>
      </c>
      <c r="E29" s="14" t="str">
        <f>HYPERLINK("#'Full Results'!A185", "185")</f>
        <v>185</v>
      </c>
      <c r="F29" t="s">
        <v>90</v>
      </c>
    </row>
    <row r="30" spans="3:6" x14ac:dyDescent="0.3">
      <c r="C30">
        <v>22</v>
      </c>
      <c r="D30" s="8" t="str">
        <f>HYPERLINK("#'Table 22'!A1", "Looking at those same examples, would you say that people believing this is harmful or not?: A small and secretive group runs many of the world’s institutions")</f>
        <v>Looking at those same examples, would you say that people believing this is harmful or not?: A small and secretive group runs many of the world’s institutions</v>
      </c>
      <c r="E30" s="14" t="str">
        <f>HYPERLINK("#'Full Results'!A192", "192")</f>
        <v>192</v>
      </c>
      <c r="F30" t="s">
        <v>90</v>
      </c>
    </row>
    <row r="31" spans="3:6" x14ac:dyDescent="0.3">
      <c r="C31">
        <v>23</v>
      </c>
      <c r="D31" s="8" t="str">
        <f>HYPERLINK("#'Table 23'!A1", "Looking at those same examples, would you say that people believing this is harmful or not?: Young men are being deliberately excluded by society")</f>
        <v>Looking at those same examples, would you say that people believing this is harmful or not?: Young men are being deliberately excluded by society</v>
      </c>
      <c r="E31" s="14" t="str">
        <f>HYPERLINK("#'Full Results'!A199", "199")</f>
        <v>199</v>
      </c>
      <c r="F31" t="s">
        <v>90</v>
      </c>
    </row>
    <row r="32" spans="3:6" x14ac:dyDescent="0.3">
      <c r="C32">
        <v>24</v>
      </c>
      <c r="D32" s="8" t="str">
        <f>HYPERLINK("#'Table 24'!A1", "Looking at those same examples, would you say that people believing this is harmful or not?: Paper contains chemicals which are designed to alter people’s DNA")</f>
        <v>Looking at those same examples, would you say that people believing this is harmful or not?: Paper contains chemicals which are designed to alter people’s DNA</v>
      </c>
      <c r="E32" s="14" t="str">
        <f>HYPERLINK("#'Full Results'!A206", "206")</f>
        <v>206</v>
      </c>
      <c r="F32" t="s">
        <v>90</v>
      </c>
    </row>
    <row r="33" spans="3:6" x14ac:dyDescent="0.3">
      <c r="C33">
        <v>25</v>
      </c>
      <c r="D33" s="8" t="str">
        <f>HYPERLINK("#'Table 25'!A1", "Looking at those same examples, would you say that people believing this is harmful or not?: There is a deliberate effort to replace native British people with immigrants from non-western countries")</f>
        <v>Looking at those same examples, would you say that people believing this is harmful or not?: There is a deliberate effort to replace native British people with immigrants from non-western countries</v>
      </c>
      <c r="E33" s="14" t="str">
        <f>HYPERLINK("#'Full Results'!A213", "213")</f>
        <v>213</v>
      </c>
      <c r="F33" t="s">
        <v>90</v>
      </c>
    </row>
    <row r="34" spans="3:6" x14ac:dyDescent="0.3">
      <c r="C34">
        <v>26</v>
      </c>
      <c r="D34" s="8" t="str">
        <f>HYPERLINK("#'Table 26'!A1", "Grid Summary: In your view, which of the following groups of people are more likely to believe in conspiracy theories?")</f>
        <v>Grid Summary: In your view, which of the following groups of people are more likely to believe in conspiracy theories?</v>
      </c>
      <c r="E34" s="7"/>
      <c r="F34" t="s">
        <v>90</v>
      </c>
    </row>
    <row r="35" spans="3:6" x14ac:dyDescent="0.3">
      <c r="C35">
        <v>27</v>
      </c>
      <c r="D35" s="8" t="str">
        <f>HYPERLINK("#'Table 27'!A1", "In your view, which of the following groups of people are more likely to believe in conspiracy theories?: Young people|Old people")</f>
        <v>In your view, which of the following groups of people are more likely to believe in conspiracy theories?: Young people|Old people</v>
      </c>
      <c r="E35" s="14" t="str">
        <f>HYPERLINK("#'Full Results'!A220", "220")</f>
        <v>220</v>
      </c>
      <c r="F35" t="s">
        <v>90</v>
      </c>
    </row>
    <row r="36" spans="3:6" x14ac:dyDescent="0.3">
      <c r="C36">
        <v>28</v>
      </c>
      <c r="D36" s="8" t="str">
        <f>HYPERLINK("#'Table 28'!A1", "In your view, which of the following groups of people are more likely to believe in conspiracy theories?: More open-minded people|Less open-minded people")</f>
        <v>In your view, which of the following groups of people are more likely to believe in conspiracy theories?: More open-minded people|Less open-minded people</v>
      </c>
      <c r="E36" s="14" t="str">
        <f>HYPERLINK("#'Full Results'!A228", "228")</f>
        <v>228</v>
      </c>
      <c r="F36" t="s">
        <v>90</v>
      </c>
    </row>
    <row r="37" spans="3:6" x14ac:dyDescent="0.3">
      <c r="C37">
        <v>29</v>
      </c>
      <c r="D37" s="8" t="str">
        <f>HYPERLINK("#'Table 29'!A1", "In your view, which of the following groups of people are more likely to believe in conspiracy theories?: Those with higher levels of education|Those with lower levels of education")</f>
        <v>In your view, which of the following groups of people are more likely to believe in conspiracy theories?: Those with higher levels of education|Those with lower levels of education</v>
      </c>
      <c r="E37" s="14" t="str">
        <f>HYPERLINK("#'Full Results'!A236", "236")</f>
        <v>236</v>
      </c>
      <c r="F37" t="s">
        <v>90</v>
      </c>
    </row>
    <row r="38" spans="3:6" x14ac:dyDescent="0.3">
      <c r="C38">
        <v>30</v>
      </c>
      <c r="D38" s="8" t="str">
        <f>HYPERLINK("#'Table 30'!A1", "In your view, which of the following groups of people are more likely to believe in conspiracy theories?: Those who are less financially comfortable|Those who are more financially comfortable")</f>
        <v>In your view, which of the following groups of people are more likely to believe in conspiracy theories?: Those who are less financially comfortable|Those who are more financially comfortable</v>
      </c>
      <c r="E38" s="14" t="str">
        <f>HYPERLINK("#'Full Results'!A244", "244")</f>
        <v>244</v>
      </c>
      <c r="F38" t="s">
        <v>90</v>
      </c>
    </row>
    <row r="39" spans="3:6" x14ac:dyDescent="0.3">
      <c r="C39">
        <v>31</v>
      </c>
      <c r="D39" s="8" t="str">
        <f>HYPERLINK("#'Table 31'!A1", " How concerned are you about the influence of conspiracy theories on your child’s education?")</f>
        <v xml:space="preserve"> How concerned are you about the influence of conspiracy theories on your child’s education?</v>
      </c>
      <c r="E39" s="14" t="str">
        <f>HYPERLINK("#'Full Results'!A252", "252")</f>
        <v>252</v>
      </c>
      <c r="F39" t="s">
        <v>90</v>
      </c>
    </row>
    <row r="40" spans="3:6" x14ac:dyDescent="0.3">
      <c r="C40">
        <v>32</v>
      </c>
      <c r="D40" s="8" t="str">
        <f>HYPERLINK("#'Table 32'!A1", " Has your child ever mentioned their belief in a conspiracy theory to you?")</f>
        <v xml:space="preserve"> Has your child ever mentioned their belief in a conspiracy theory to you?</v>
      </c>
      <c r="E40" s="14" t="str">
        <f>HYPERLINK("#'Full Results'!A260", "260")</f>
        <v>260</v>
      </c>
      <c r="F40" t="s">
        <v>90</v>
      </c>
    </row>
    <row r="41" spans="3:6" x14ac:dyDescent="0.3">
      <c r="C41">
        <v>33</v>
      </c>
      <c r="D41" s="8" t="str">
        <f>HYPERLINK("#'Table 33'!A1", " Have any of your child’s friends or peers ever mentioned their belief in a conspiracy theory to you?")</f>
        <v xml:space="preserve"> Have any of your child’s friends or peers ever mentioned their belief in a conspiracy theory to you?</v>
      </c>
      <c r="E41" s="14" t="str">
        <f>HYPERLINK("#'Full Results'!A266", "266")</f>
        <v>266</v>
      </c>
      <c r="F41" t="s">
        <v>90</v>
      </c>
    </row>
    <row r="42" spans="3:6" x14ac:dyDescent="0.3">
      <c r="C42">
        <v>34</v>
      </c>
      <c r="D42" s="8" t="str">
        <f>HYPERLINK("#'Table 34'!A1", "And, as far as you know, where did your child hear about this conspiracy theory? Select any which apply")</f>
        <v>And, as far as you know, where did your child hear about this conspiracy theory? Select any which apply</v>
      </c>
      <c r="E42" s="14" t="str">
        <f>HYPERLINK("#'Full Results'!A272", "272")</f>
        <v>272</v>
      </c>
      <c r="F42" t="s">
        <v>221</v>
      </c>
    </row>
    <row r="43" spans="3:6" x14ac:dyDescent="0.3">
      <c r="C43">
        <v>35</v>
      </c>
      <c r="D43" s="8" t="str">
        <f>HYPERLINK("#'Table 35'!A1", " Would you say that the conspiracy theory your child mentioned is harmful to believe in?")</f>
        <v xml:space="preserve"> Would you say that the conspiracy theory your child mentioned is harmful to believe in?</v>
      </c>
      <c r="E43" s="14" t="str">
        <f>HYPERLINK("#'Full Results'!A283", "283")</f>
        <v>283</v>
      </c>
      <c r="F43" t="s">
        <v>221</v>
      </c>
    </row>
    <row r="44" spans="3:6" x14ac:dyDescent="0.3">
      <c r="C44">
        <v>36</v>
      </c>
      <c r="D44" s="8" t="str">
        <f>HYPERLINK("#'Table 36'!A1", " As far as you know, did your child believe the conspiracy theory they mentioned?")</f>
        <v xml:space="preserve"> As far as you know, did your child believe the conspiracy theory they mentioned?</v>
      </c>
      <c r="E44" s="14" t="str">
        <f>HYPERLINK("#'Full Results'!A289", "289")</f>
        <v>289</v>
      </c>
      <c r="F44" t="s">
        <v>221</v>
      </c>
    </row>
    <row r="45" spans="3:6" x14ac:dyDescent="0.3">
      <c r="C45">
        <v>37</v>
      </c>
      <c r="D45" s="8" t="str">
        <f>HYPERLINK("#'Table 37'!A1", "Grid Summary: Below are some things which people have claimed to be true about the world today, but many say are conspiracy theories. Have you ever had a conversation with your child on the following topics? ")</f>
        <v>Grid Summary: Below are some things which people have claimed to be true about the world today, but many say are conspiracy theories. Have you ever had a conversation with your child on the following topics? </v>
      </c>
      <c r="E45" s="7"/>
      <c r="F45" t="s">
        <v>90</v>
      </c>
    </row>
    <row r="46" spans="3:6" x14ac:dyDescent="0.3">
      <c r="C46">
        <v>38</v>
      </c>
      <c r="D46" s="8" t="str">
        <f>HYPERLINK("#'Table 38'!A1", "Below are some things which people have claimed to be true about the world today, but many say are conspiracy theories. Have you ever had a conversation with your child on the following topics? : The Government is implanting microchips into peopl...")</f>
        <v>Below are some things which people have claimed to be true about the world today, but many say are conspiracy theories. Have you ever had a conversation with your child on the following topics? : The Government is implanting microchips into peopl...</v>
      </c>
      <c r="E46" s="14" t="str">
        <f>HYPERLINK("#'Full Results'!A297", "297")</f>
        <v>297</v>
      </c>
      <c r="F46" t="s">
        <v>90</v>
      </c>
    </row>
    <row r="47" spans="3:6" x14ac:dyDescent="0.3">
      <c r="C47">
        <v>39</v>
      </c>
      <c r="D47" s="8" t="str">
        <f>HYPERLINK("#'Table 39'!A1", "Below are some things which people have claimed to be true about the world today, but many say are conspiracy theories. Have you ever had a conversation with your child on the following topics? : The Government is trying to move to a cashless soc...")</f>
        <v>Below are some things which people have claimed to be true about the world today, but many say are conspiracy theories. Have you ever had a conversation with your child on the following topics? : The Government is trying to move to a cashless soc...</v>
      </c>
      <c r="E47" s="14" t="str">
        <f>HYPERLINK("#'Full Results'!A304", "304")</f>
        <v>304</v>
      </c>
      <c r="F47" t="s">
        <v>90</v>
      </c>
    </row>
    <row r="48" spans="3:6" x14ac:dyDescent="0.3">
      <c r="C48">
        <v>40</v>
      </c>
      <c r="D48" s="8" t="str">
        <f>HYPERLINK("#'Table 40'!A1", "Below are some things which people have claimed to be true about the world today, but many say are conspiracy theories. Have you ever had a conversation with your child on the following topics? : Humans never landed on the moon")</f>
        <v>Below are some things which people have claimed to be true about the world today, but many say are conspiracy theories. Have you ever had a conversation with your child on the following topics? : Humans never landed on the moon</v>
      </c>
      <c r="E48" s="14" t="str">
        <f>HYPERLINK("#'Full Results'!A311", "311")</f>
        <v>311</v>
      </c>
      <c r="F48" t="s">
        <v>90</v>
      </c>
    </row>
    <row r="49" spans="3:6" x14ac:dyDescent="0.3">
      <c r="C49">
        <v>41</v>
      </c>
      <c r="D49" s="8" t="str">
        <f>HYPERLINK("#'Table 41'!A1", "Below are some things which people have claimed to be true about the world today, but many say are conspiracy theories. Have you ever had a conversation with your child on the following topics? : A small and secretive group runs many of the world...")</f>
        <v>Below are some things which people have claimed to be true about the world today, but many say are conspiracy theories. Have you ever had a conversation with your child on the following topics? : A small and secretive group runs many of the world...</v>
      </c>
      <c r="E49" s="14" t="str">
        <f>HYPERLINK("#'Full Results'!A318", "318")</f>
        <v>318</v>
      </c>
      <c r="F49" t="s">
        <v>90</v>
      </c>
    </row>
    <row r="50" spans="3:6" x14ac:dyDescent="0.3">
      <c r="C50">
        <v>42</v>
      </c>
      <c r="D50" s="8" t="str">
        <f>HYPERLINK("#'Table 42'!A1", "Below are some things which people have claimed to be true about the world today, but many say are conspiracy theories. Have you ever had a conversation with your child on the following topics? : Young men are being deliberately excluded by society")</f>
        <v>Below are some things which people have claimed to be true about the world today, but many say are conspiracy theories. Have you ever had a conversation with your child on the following topics? : Young men are being deliberately excluded by society</v>
      </c>
      <c r="E50" s="14" t="str">
        <f>HYPERLINK("#'Full Results'!A325", "325")</f>
        <v>325</v>
      </c>
      <c r="F50" t="s">
        <v>90</v>
      </c>
    </row>
    <row r="51" spans="3:6" x14ac:dyDescent="0.3">
      <c r="C51">
        <v>43</v>
      </c>
      <c r="D51" s="8" t="str">
        <f>HYPERLINK("#'Table 43'!A1", "Below are some things which people have claimed to be true about the world today, but many say are conspiracy theories. Have you ever had a conversation with your child on the following topics? : There is a deliberate effort to replace native Bri...")</f>
        <v>Below are some things which people have claimed to be true about the world today, but many say are conspiracy theories. Have you ever had a conversation with your child on the following topics? : There is a deliberate effort to replace native Bri...</v>
      </c>
      <c r="E51" s="14" t="str">
        <f>HYPERLINK("#'Full Results'!A332", "332")</f>
        <v>332</v>
      </c>
      <c r="F51" t="s">
        <v>90</v>
      </c>
    </row>
    <row r="52" spans="3:6" x14ac:dyDescent="0.3">
      <c r="C52">
        <v>44</v>
      </c>
      <c r="D52" s="8" t="str">
        <f>HYPERLINK("#'Table 44'!A1", " How confident are you in your child’s school’s ability to address conspiracy theories spreading in the classroom?")</f>
        <v xml:space="preserve"> How confident are you in your child’s school’s ability to address conspiracy theories spreading in the classroom?</v>
      </c>
      <c r="E52" s="14" t="str">
        <f>HYPERLINK("#'Full Results'!A339", "339")</f>
        <v>339</v>
      </c>
      <c r="F52" t="s">
        <v>90</v>
      </c>
    </row>
    <row r="53" spans="3:6" x14ac:dyDescent="0.3">
      <c r="C53">
        <v>45</v>
      </c>
      <c r="D53" s="8" t="str">
        <f>HYPERLINK("#'Table 45'!A1", " Do you think children between the ages of 11 and 18 are more or less likely to believe in conspiracy theories than children the same age 10 years ago?")</f>
        <v xml:space="preserve"> Do you think children between the ages of 11 and 18 are more or less likely to believe in conspiracy theories than children the same age 10 years ago?</v>
      </c>
      <c r="E53" s="14" t="str">
        <f>HYPERLINK("#'Full Results'!A351", "351")</f>
        <v>351</v>
      </c>
      <c r="F53" t="s">
        <v>90</v>
      </c>
    </row>
    <row r="54" spans="3:6" x14ac:dyDescent="0.3">
      <c r="C54">
        <v>46</v>
      </c>
      <c r="D54" s="8" t="str">
        <f>HYPERLINK("#'Table 46'!A1", "Below is a list of things which some people have called “conspiracy theories”. It is important to note that these are all things which the vast majority of people and experts say are not true. Which of the following “conspiracy theories” have you...")</f>
        <v>Below is a list of things which some people have called “conspiracy theories”. It is important to note that these are all things which the vast majority of people and experts say are not true. Which of the following “conspiracy theories” have you...</v>
      </c>
      <c r="E54" s="14" t="str">
        <f>HYPERLINK("#'Full Results'!A360", "360")</f>
        <v>360</v>
      </c>
      <c r="F54" t="s">
        <v>90</v>
      </c>
    </row>
    <row r="55" spans="3:6" x14ac:dyDescent="0.3">
      <c r="C55">
        <v>47</v>
      </c>
      <c r="D55" s="8" t="str">
        <f>HYPERLINK("#'Table 47'!A1", "And from that same list, which of those conspiracy theories, if believed by one of your child's friends, would make you want your child to stop being friends with them? Select any that apply")</f>
        <v>And from that same list, which of those conspiracy theories, if believed by one of your child's friends, would make you want your child to stop being friends with them? Select any that apply</v>
      </c>
      <c r="E55" s="14" t="str">
        <f>HYPERLINK("#'Full Results'!A387", "387")</f>
        <v>387</v>
      </c>
      <c r="F55" t="s">
        <v>90</v>
      </c>
    </row>
    <row r="56" spans="3:6" x14ac:dyDescent="0.3">
      <c r="C56">
        <v>48</v>
      </c>
      <c r="D56" s="8" t="str">
        <f>HYPERLINK("#'Table 48'!A1", " At what age do you think secondary school-aged children are most vulnerable to believing in conspiracy theories?")</f>
        <v xml:space="preserve"> At what age do you think secondary school-aged children are most vulnerable to believing in conspiracy theories?</v>
      </c>
      <c r="E56" s="14" t="str">
        <f>HYPERLINK("#'Full Results'!A414", "414")</f>
        <v>414</v>
      </c>
      <c r="F56" t="s">
        <v>90</v>
      </c>
    </row>
    <row r="57" spans="3:6" x14ac:dyDescent="0.3">
      <c r="C57">
        <v>49</v>
      </c>
      <c r="D57" s="8" t="str">
        <f>HYPERLINK("#'Table 49'!A1", "More people are getting their news from social media these days than they used to in the past. In your view, what advantages does social media have over traditional sources of news, if any? Select any which apply")</f>
        <v>More people are getting their news from social media these days than they used to in the past. In your view, what advantages does social media have over traditional sources of news, if any? Select any which apply</v>
      </c>
      <c r="E57" s="14" t="str">
        <f>HYPERLINK("#'Full Results'!A423", "423")</f>
        <v>423</v>
      </c>
      <c r="F57" t="s">
        <v>90</v>
      </c>
    </row>
    <row r="58" spans="3:6" x14ac:dyDescent="0.3">
      <c r="C58">
        <v>50</v>
      </c>
      <c r="D58" s="8" t="str">
        <f>HYPERLINK("#'Table 50'!A1", "And what advantages do traditional news sources have over social media if any? Select any which apply")</f>
        <v>And what advantages do traditional news sources have over social media if any? Select any which apply</v>
      </c>
      <c r="E58" s="14" t="str">
        <f>HYPERLINK("#'Full Results'!A433", "433")</f>
        <v>433</v>
      </c>
      <c r="F58" t="s">
        <v>90</v>
      </c>
    </row>
    <row r="59" spans="3:6" x14ac:dyDescent="0.3">
      <c r="C59">
        <v>51</v>
      </c>
      <c r="D59" s="8" t="str">
        <f>HYPERLINK("#'Table 51'!A1", " Which of the following comes closest to your view?")</f>
        <v xml:space="preserve"> Which of the following comes closest to your view?</v>
      </c>
      <c r="E59" s="14" t="str">
        <f>HYPERLINK("#'Full Results'!A443", "443")</f>
        <v>443</v>
      </c>
      <c r="F59" t="s">
        <v>90</v>
      </c>
    </row>
    <row r="60" spans="3:6" x14ac:dyDescent="0.3">
      <c r="C60">
        <v>52</v>
      </c>
      <c r="D60" s="8" t="str">
        <f>HYPERLINK("#'Table 52'!A1", " As far as you know, in general, would you say that “conspiracy theories” are a problem in your child’s school or not?")</f>
        <v xml:space="preserve"> As far as you know, in general, would you say that “conspiracy theories” are a problem in your child’s school or not?</v>
      </c>
      <c r="E60" s="14" t="str">
        <f>HYPERLINK("#'Full Results'!A450", "450")</f>
        <v>450</v>
      </c>
      <c r="F60" t="s">
        <v>90</v>
      </c>
    </row>
    <row r="61" spans="3:6" x14ac:dyDescent="0.3">
      <c r="C61">
        <v>53</v>
      </c>
      <c r="D61" s="8" t="str">
        <f>HYPERLINK("#'Table 53'!A1", " Do you believe that the issue of conspiracy theories spreading among pupils is receiving the appropriate amount of attention by decision-makers at your child’s school?")</f>
        <v xml:space="preserve"> Do you believe that the issue of conspiracy theories spreading among pupils is receiving the appropriate amount of attention by decision-makers at your child’s school?</v>
      </c>
      <c r="E61" s="14" t="str">
        <f>HYPERLINK("#'Full Results'!A458", "458")</f>
        <v>458</v>
      </c>
      <c r="F61" t="s">
        <v>90</v>
      </c>
    </row>
    <row r="62" spans="3:6" x14ac:dyDescent="0.3">
      <c r="C62">
        <v>54</v>
      </c>
      <c r="D62" s="8" t="str">
        <f>HYPERLINK("#'Table 54'!A1", "Grid Summary: To what extent do you agree with the following statements?")</f>
        <v>Grid Summary: To what extent do you agree with the following statements?</v>
      </c>
      <c r="E62" s="7"/>
      <c r="F62" t="s">
        <v>90</v>
      </c>
    </row>
    <row r="63" spans="3:6" x14ac:dyDescent="0.3">
      <c r="C63">
        <v>55</v>
      </c>
      <c r="D63" s="8" t="str">
        <f>HYPERLINK("#'Table 55'!A1", "To what extent do you agree with the following statements?: Exposure to conspiracy theories negatively impacts children's critical thinking skills.")</f>
        <v>To what extent do you agree with the following statements?: Exposure to conspiracy theories negatively impacts children's critical thinking skills.</v>
      </c>
      <c r="E63" s="14" t="str">
        <f>HYPERLINK("#'Full Results'!A465", "465")</f>
        <v>465</v>
      </c>
      <c r="F63" t="s">
        <v>90</v>
      </c>
    </row>
    <row r="64" spans="3:6" x14ac:dyDescent="0.3">
      <c r="C64">
        <v>56</v>
      </c>
      <c r="D64" s="8" t="str">
        <f>HYPERLINK("#'Table 56'!A1", "To what extent do you agree with the following statements?: I would encourage my child to avoid friends who spread conspiracy theories.")</f>
        <v>To what extent do you agree with the following statements?: I would encourage my child to avoid friends who spread conspiracy theories.</v>
      </c>
      <c r="E64" s="14" t="str">
        <f>HYPERLINK("#'Full Results'!A477", "477")</f>
        <v>477</v>
      </c>
      <c r="F64" t="s">
        <v>90</v>
      </c>
    </row>
    <row r="65" spans="3:6" x14ac:dyDescent="0.3">
      <c r="C65">
        <v>57</v>
      </c>
      <c r="D65" s="8" t="str">
        <f>HYPERLINK("#'Table 57'!A1", "To what extent do you agree with the following statements?: It is important for parents to educate their children about common conspiracy theories.")</f>
        <v>To what extent do you agree with the following statements?: It is important for parents to educate their children about common conspiracy theories.</v>
      </c>
      <c r="E65" s="14" t="str">
        <f>HYPERLINK("#'Full Results'!A489", "489")</f>
        <v>489</v>
      </c>
      <c r="F65" t="s">
        <v>90</v>
      </c>
    </row>
    <row r="66" spans="3:6" x14ac:dyDescent="0.3">
      <c r="C66">
        <v>58</v>
      </c>
      <c r="D66" s="8" t="str">
        <f>HYPERLINK("#'Table 58'!A1", "In your view, whose responsibility is it to deal with “conspiracy theories” being shared in schools? Select as many as apply")</f>
        <v>In your view, whose responsibility is it to deal with “conspiracy theories” being shared in schools? Select as many as apply</v>
      </c>
      <c r="E66" s="14" t="str">
        <f>HYPERLINK("#'Full Results'!A501", "501")</f>
        <v>501</v>
      </c>
      <c r="F66" t="s">
        <v>90</v>
      </c>
    </row>
    <row r="67" spans="3:6" x14ac:dyDescent="0.3">
      <c r="C67">
        <v>59</v>
      </c>
      <c r="D67" s="8" t="str">
        <f>HYPERLINK("#'Table 59'!A1", "Grid Summary: To what extent do you agree with the following statements?")</f>
        <v>Grid Summary: To what extent do you agree with the following statements?</v>
      </c>
      <c r="E67" s="7"/>
      <c r="F67" t="s">
        <v>90</v>
      </c>
    </row>
    <row r="68" spans="3:6" x14ac:dyDescent="0.3">
      <c r="C68">
        <v>60</v>
      </c>
      <c r="D68" s="8" t="str">
        <f>HYPERLINK("#'Table 60'!A1", "To what extent do you agree with the following statements?: Schools should actively teach students how to critically evaluate information to combat conspiracy theories")</f>
        <v>To what extent do you agree with the following statements?: Schools should actively teach students how to critically evaluate information to combat conspiracy theories</v>
      </c>
      <c r="E68" s="14" t="str">
        <f>HYPERLINK("#'Full Results'!A512", "512")</f>
        <v>512</v>
      </c>
      <c r="F68" t="s">
        <v>90</v>
      </c>
    </row>
    <row r="69" spans="3:6" x14ac:dyDescent="0.3">
      <c r="C69">
        <v>61</v>
      </c>
      <c r="D69" s="8" t="str">
        <f>HYPERLINK("#'Table 61'!A1", "To what extent do you agree with the following statements?: Schools should provide more resources and training for teachers to address conspiracy theories effectively")</f>
        <v>To what extent do you agree with the following statements?: Schools should provide more resources and training for teachers to address conspiracy theories effectively</v>
      </c>
      <c r="E69" s="14" t="str">
        <f>HYPERLINK("#'Full Results'!A524", "524")</f>
        <v>524</v>
      </c>
      <c r="F69" t="s">
        <v>90</v>
      </c>
    </row>
    <row r="70" spans="3:6" x14ac:dyDescent="0.3">
      <c r="C70">
        <v>62</v>
      </c>
      <c r="D70" s="8" t="str">
        <f>HYPERLINK("#'Table 62'!A1", "Which of the following, if any, do you think your child would benefit from at school? Select any which apply")</f>
        <v>Which of the following, if any, do you think your child would benefit from at school? Select any which apply</v>
      </c>
      <c r="E70" s="14" t="str">
        <f>HYPERLINK("#'Full Results'!A536", "536")</f>
        <v>536</v>
      </c>
      <c r="F70" t="s">
        <v>90</v>
      </c>
    </row>
    <row r="71" spans="3:6" x14ac:dyDescent="0.3">
      <c r="C71">
        <v>63</v>
      </c>
      <c r="D71" s="8" t="str">
        <f>HYPERLINK("#'Table 63'!A1", " Which of the following comes closest to your view?")</f>
        <v xml:space="preserve"> Which of the following comes closest to your view?</v>
      </c>
      <c r="E71" s="14" t="str">
        <f>HYPERLINK("#'Full Results'!A546", "546")</f>
        <v>546</v>
      </c>
      <c r="F71" t="s">
        <v>90</v>
      </c>
    </row>
    <row r="72" spans="3:6" x14ac:dyDescent="0.3">
      <c r="C72">
        <v>64</v>
      </c>
      <c r="D72" s="8" t="str">
        <f>HYPERLINK("#'Table 64'!A1", "If a pupil was to raise a conspiracy theory in your child’s classroom, how would you want the teacher to respond? Select any that applyI would want the teacher to…")</f>
        <v>If a pupil was to raise a conspiracy theory in your child’s classroom, how would you want the teacher to respond? Select any that applyI would want the teacher to…</v>
      </c>
      <c r="E72" s="14" t="str">
        <f>HYPERLINK("#'Full Results'!A552", "552")</f>
        <v>552</v>
      </c>
      <c r="F72" t="s">
        <v>90</v>
      </c>
    </row>
    <row r="73" spans="3:6" x14ac:dyDescent="0.3">
      <c r="C73">
        <v>65</v>
      </c>
      <c r="D73" s="8" t="str">
        <f>HYPERLINK("#'Table 65'!A1", "Grid Summary: Below is a list of ways teachers and school staff could respond to a pupil mentioning a conspiracy theory at school. For each, please rate how effective you think they would be at preventing the further spread of conspiracy theories...")</f>
        <v>Grid Summary: Below is a list of ways teachers and school staff could respond to a pupil mentioning a conspiracy theory at school. For each, please rate how effective you think they would be at preventing the further spread of conspiracy theories...</v>
      </c>
      <c r="E73" s="7"/>
      <c r="F73" t="s">
        <v>90</v>
      </c>
    </row>
    <row r="74" spans="3:6" x14ac:dyDescent="0.3">
      <c r="C74">
        <v>66</v>
      </c>
      <c r="D74" s="8" t="str">
        <f>HYPERLINK("#'Table 66'!A1",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74" s="14" t="str">
        <f>HYPERLINK("#'Full Results'!A568", "568")</f>
        <v>568</v>
      </c>
      <c r="F74" t="s">
        <v>90</v>
      </c>
    </row>
    <row r="75" spans="3:6" x14ac:dyDescent="0.3">
      <c r="C75">
        <v>67</v>
      </c>
      <c r="D75" s="8" t="str">
        <f>HYPERLINK("#'Table 67'!A1",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75" s="14" t="str">
        <f>HYPERLINK("#'Full Results'!A576", "576")</f>
        <v>576</v>
      </c>
      <c r="F75" t="s">
        <v>90</v>
      </c>
    </row>
    <row r="76" spans="3:6" x14ac:dyDescent="0.3">
      <c r="C76">
        <v>68</v>
      </c>
      <c r="D76" s="8" t="str">
        <f>HYPERLINK("#'Table 68'!A1",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76" s="14" t="str">
        <f>HYPERLINK("#'Full Results'!A584", "584")</f>
        <v>584</v>
      </c>
      <c r="F76" t="s">
        <v>90</v>
      </c>
    </row>
    <row r="77" spans="3:6" x14ac:dyDescent="0.3">
      <c r="C77">
        <v>69</v>
      </c>
      <c r="D77" s="8" t="str">
        <f>HYPERLINK("#'Table 69'!A1",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77" s="14" t="str">
        <f>HYPERLINK("#'Full Results'!A592", "592")</f>
        <v>592</v>
      </c>
      <c r="F77" t="s">
        <v>90</v>
      </c>
    </row>
    <row r="78" spans="3:6" x14ac:dyDescent="0.3">
      <c r="C78">
        <v>70</v>
      </c>
      <c r="D78" s="8" t="str">
        <f>HYPERLINK("#'Table 70'!A1",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78" s="14" t="str">
        <f>HYPERLINK("#'Full Results'!A600", "600")</f>
        <v>600</v>
      </c>
      <c r="F78" t="s">
        <v>90</v>
      </c>
    </row>
    <row r="79" spans="3:6" x14ac:dyDescent="0.3">
      <c r="C79">
        <v>71</v>
      </c>
      <c r="D79" s="8" t="str">
        <f>HYPERLINK("#'Table 71'!A1",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79" s="14" t="str">
        <f>HYPERLINK("#'Full Results'!A608", "608")</f>
        <v>608</v>
      </c>
      <c r="F79" t="s">
        <v>90</v>
      </c>
    </row>
    <row r="80" spans="3:6" x14ac:dyDescent="0.3">
      <c r="C80">
        <v>72</v>
      </c>
      <c r="D80" s="8" t="str">
        <f>HYPERLINK("#'Table 72'!A1",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80" s="14" t="str">
        <f>HYPERLINK("#'Full Results'!A616", "616")</f>
        <v>616</v>
      </c>
      <c r="F80" t="s">
        <v>90</v>
      </c>
    </row>
    <row r="81" spans="3:6" x14ac:dyDescent="0.3">
      <c r="C81">
        <v>73</v>
      </c>
      <c r="D81" s="8" t="str">
        <f>HYPERLINK("#'Table 73'!A1",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81" s="14" t="str">
        <f>HYPERLINK("#'Full Results'!A624", "624")</f>
        <v>624</v>
      </c>
      <c r="F81" t="s">
        <v>90</v>
      </c>
    </row>
    <row r="82" spans="3:6" x14ac:dyDescent="0.3">
      <c r="C82">
        <v>74</v>
      </c>
      <c r="D82" s="8" t="str">
        <f>HYPERLINK("#'Table 74'!A1", "Below is a list of ways teachers and school staff could respond to a pupil mentioning a conspiracy theory at school. For each, please rate how effective you think they would be at preventing the further spread of conspiracy theories among pupils ...")</f>
        <v>Below is a list of ways teachers and school staff could respond to a pupil mentioning a conspiracy theory at school. For each, please rate how effective you think they would be at preventing the further spread of conspiracy theories among pupils ...</v>
      </c>
      <c r="E82" s="14" t="str">
        <f>HYPERLINK("#'Full Results'!A632", "632")</f>
        <v>632</v>
      </c>
      <c r="F82" t="s">
        <v>90</v>
      </c>
    </row>
    <row r="83" spans="3:6" x14ac:dyDescent="0.3">
      <c r="C83">
        <v>75</v>
      </c>
      <c r="D83" s="8" t="str">
        <f>HYPERLINK("#'Table 75'!A1", " Which of the following comes closest to your view?")</f>
        <v xml:space="preserve"> Which of the following comes closest to your view?</v>
      </c>
      <c r="E83" s="14" t="str">
        <f>HYPERLINK("#'Full Results'!A640", "640")</f>
        <v>640</v>
      </c>
      <c r="F83" t="s">
        <v>90</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F646"/>
  <sheetViews>
    <sheetView showGridLines="0" tabSelected="1" workbookViewId="0">
      <pane xSplit="2" ySplit="8" topLeftCell="C9" activePane="bottomRight" state="frozen"/>
      <selection pane="topRight"/>
      <selection pane="bottomLeft"/>
      <selection pane="bottomRight"/>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25"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3"/>
      <c r="C5" s="13"/>
      <c r="D5" s="28" t="s">
        <v>68</v>
      </c>
      <c r="E5" s="28"/>
      <c r="F5" s="13"/>
      <c r="G5" s="28" t="s">
        <v>69</v>
      </c>
      <c r="H5" s="28"/>
      <c r="I5" s="28"/>
      <c r="J5" s="28"/>
      <c r="K5" s="28"/>
      <c r="L5" s="28"/>
      <c r="M5" s="13"/>
      <c r="N5" s="28" t="s">
        <v>70</v>
      </c>
      <c r="O5" s="28"/>
      <c r="P5" s="28"/>
      <c r="Q5" s="28"/>
      <c r="R5" s="28"/>
      <c r="S5" s="28"/>
      <c r="T5" s="28"/>
      <c r="U5" s="28"/>
      <c r="V5" s="28"/>
      <c r="W5" s="28"/>
      <c r="X5" s="28"/>
      <c r="Y5" s="28"/>
      <c r="Z5" s="28"/>
      <c r="AA5" s="28"/>
      <c r="AB5" s="28"/>
      <c r="AC5" s="28"/>
      <c r="AD5" s="13"/>
      <c r="AE5" s="28" t="s">
        <v>71</v>
      </c>
      <c r="AF5" s="28"/>
      <c r="AG5" s="28"/>
      <c r="AH5" s="28"/>
      <c r="AI5" s="28"/>
      <c r="AJ5" s="28"/>
      <c r="AK5" s="28"/>
      <c r="AL5" s="28"/>
      <c r="AM5" s="28"/>
      <c r="AN5" s="28"/>
      <c r="AO5" s="28"/>
      <c r="AP5" s="28"/>
      <c r="AQ5" s="13"/>
      <c r="AR5" s="28" t="s">
        <v>72</v>
      </c>
      <c r="AS5" s="28"/>
      <c r="AT5" s="28"/>
      <c r="AU5" s="28"/>
      <c r="AV5" s="28"/>
      <c r="AW5" s="13"/>
      <c r="AX5" s="28" t="s">
        <v>73</v>
      </c>
      <c r="AY5" s="28"/>
      <c r="AZ5" s="28"/>
      <c r="BA5" s="13"/>
      <c r="BB5" s="28" t="s">
        <v>74</v>
      </c>
      <c r="BC5" s="28"/>
      <c r="BD5" s="28"/>
      <c r="BE5" s="28"/>
      <c r="BF5" s="28"/>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19.95"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19.95"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11" spans="2:58" x14ac:dyDescent="0.3">
      <c r="B11" s="6" t="s">
        <v>89</v>
      </c>
    </row>
    <row r="12" spans="2:58" x14ac:dyDescent="0.3">
      <c r="B12" s="24" t="s">
        <v>90</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row>
    <row r="13" spans="2:58" x14ac:dyDescent="0.3">
      <c r="B13" t="s">
        <v>75</v>
      </c>
      <c r="C13" s="17">
        <v>0.37101632484240699</v>
      </c>
      <c r="D13" s="17">
        <v>0.36749815615477399</v>
      </c>
      <c r="E13" s="17">
        <v>0.37428054848333397</v>
      </c>
      <c r="F13" s="17"/>
      <c r="G13" s="17">
        <v>0.52802636898814603</v>
      </c>
      <c r="H13" s="17">
        <v>0.32273160934202799</v>
      </c>
      <c r="I13" s="17">
        <v>0.34231446074350502</v>
      </c>
      <c r="J13" s="17">
        <v>0.38914507799742398</v>
      </c>
      <c r="K13" s="17">
        <v>0.42497206128035098</v>
      </c>
      <c r="L13" s="17">
        <v>0.44970600469953598</v>
      </c>
      <c r="M13" s="17"/>
      <c r="N13" s="17">
        <v>0.44213493413838301</v>
      </c>
      <c r="O13" s="17">
        <v>0.160985062540206</v>
      </c>
      <c r="P13" s="17">
        <v>0.35817044609369603</v>
      </c>
      <c r="Q13" s="17">
        <v>0.390653546716624</v>
      </c>
      <c r="R13" s="17">
        <v>0.35978138387012198</v>
      </c>
      <c r="S13" s="17">
        <v>0.32898131083772703</v>
      </c>
      <c r="T13" s="17">
        <v>0.41503806671851201</v>
      </c>
      <c r="U13" s="17">
        <v>0.46511906044453799</v>
      </c>
      <c r="V13" s="17">
        <v>0.39048411284817802</v>
      </c>
      <c r="W13" s="17">
        <v>0.36826159290726102</v>
      </c>
      <c r="X13" s="17">
        <v>0.33439928079504799</v>
      </c>
      <c r="Y13" s="17">
        <v>0.35018755633937598</v>
      </c>
      <c r="Z13" s="17">
        <v>0.33534714523093601</v>
      </c>
      <c r="AA13" s="17">
        <v>0.43654836667302999</v>
      </c>
      <c r="AB13" s="17">
        <v>0.39745120047835802</v>
      </c>
      <c r="AC13" s="17">
        <v>0.38193421188203502</v>
      </c>
      <c r="AD13" s="17"/>
      <c r="AE13" s="17">
        <v>0.36369670878355598</v>
      </c>
      <c r="AF13" s="17">
        <v>0.43123464323807698</v>
      </c>
      <c r="AG13" s="17">
        <v>0.31600593539586902</v>
      </c>
      <c r="AH13" s="17">
        <v>0.34178425396634998</v>
      </c>
      <c r="AI13" s="17">
        <v>0.41420455962749197</v>
      </c>
      <c r="AJ13" s="17">
        <v>0.40046263175395003</v>
      </c>
      <c r="AK13" s="17">
        <v>0.33147668313494999</v>
      </c>
      <c r="AL13" s="17">
        <v>0.295301610155071</v>
      </c>
      <c r="AM13" s="17">
        <v>0.413142573400613</v>
      </c>
      <c r="AN13" s="17">
        <v>0.28415656499396802</v>
      </c>
      <c r="AO13" s="17">
        <v>0.321539627738059</v>
      </c>
      <c r="AP13" s="17">
        <v>0.58519350295186301</v>
      </c>
      <c r="AQ13" s="17"/>
      <c r="AR13" s="17">
        <v>0.392442795658625</v>
      </c>
      <c r="AS13" s="17">
        <v>0.35984279569849797</v>
      </c>
      <c r="AT13" s="17">
        <v>0.37037444849412099</v>
      </c>
      <c r="AU13" s="17">
        <v>0.36947046276246498</v>
      </c>
      <c r="AV13" s="17">
        <v>0.34323441302645302</v>
      </c>
      <c r="AW13" s="17"/>
      <c r="AX13" s="17">
        <v>0.35760463667526998</v>
      </c>
      <c r="AY13" s="17">
        <v>0.39418630982443098</v>
      </c>
      <c r="AZ13" s="17">
        <v>0.43545307523668503</v>
      </c>
      <c r="BA13" s="17"/>
      <c r="BB13" s="17">
        <v>0.38066945513466099</v>
      </c>
      <c r="BC13" s="17">
        <v>0.32687498448308899</v>
      </c>
      <c r="BD13" s="17">
        <v>0.32414641297049701</v>
      </c>
      <c r="BE13" s="17">
        <v>0.39320951135341897</v>
      </c>
      <c r="BF13" s="17">
        <v>0.34848823184749</v>
      </c>
    </row>
    <row r="14" spans="2:58" x14ac:dyDescent="0.3">
      <c r="B14" t="s">
        <v>76</v>
      </c>
      <c r="C14" s="17">
        <v>0.27463124640085002</v>
      </c>
      <c r="D14" s="17">
        <v>0.245106199833587</v>
      </c>
      <c r="E14" s="17">
        <v>0.30473255805128702</v>
      </c>
      <c r="F14" s="17"/>
      <c r="G14" s="17">
        <v>0.34153524139025998</v>
      </c>
      <c r="H14" s="17">
        <v>0.12679003320712801</v>
      </c>
      <c r="I14" s="17">
        <v>0.27030988609419798</v>
      </c>
      <c r="J14" s="17">
        <v>0.29793816605814299</v>
      </c>
      <c r="K14" s="17">
        <v>0.32802971266509601</v>
      </c>
      <c r="L14" s="17">
        <v>0.25062051195236501</v>
      </c>
      <c r="M14" s="17"/>
      <c r="N14" s="17">
        <v>0.22608668772191401</v>
      </c>
      <c r="O14" s="17">
        <v>0.18247715345516299</v>
      </c>
      <c r="P14" s="17">
        <v>0.167131512043944</v>
      </c>
      <c r="Q14" s="17">
        <v>0.29635893435131899</v>
      </c>
      <c r="R14" s="17">
        <v>0.25880307609710101</v>
      </c>
      <c r="S14" s="17">
        <v>0.22567590243000399</v>
      </c>
      <c r="T14" s="17">
        <v>0.301676895482763</v>
      </c>
      <c r="U14" s="17">
        <v>0.277661757234481</v>
      </c>
      <c r="V14" s="17">
        <v>0.31766980171436299</v>
      </c>
      <c r="W14" s="17">
        <v>0.30418498590003801</v>
      </c>
      <c r="X14" s="17">
        <v>0.333803062407104</v>
      </c>
      <c r="Y14" s="17">
        <v>0.32995873726129998</v>
      </c>
      <c r="Z14" s="17">
        <v>0.319294045994099</v>
      </c>
      <c r="AA14" s="17">
        <v>0.234977673277112</v>
      </c>
      <c r="AB14" s="17">
        <v>0.307505218184839</v>
      </c>
      <c r="AC14" s="17">
        <v>0.19205482151697501</v>
      </c>
      <c r="AD14" s="17"/>
      <c r="AE14" s="17">
        <v>0.21003294040162901</v>
      </c>
      <c r="AF14" s="17">
        <v>0.32984079781627701</v>
      </c>
      <c r="AG14" s="17">
        <v>0.344358357451583</v>
      </c>
      <c r="AH14" s="17">
        <v>0.28741718524961901</v>
      </c>
      <c r="AI14" s="17">
        <v>0.32153904848436399</v>
      </c>
      <c r="AJ14" s="17">
        <v>0.25229221114758699</v>
      </c>
      <c r="AK14" s="17">
        <v>0.25206092954075399</v>
      </c>
      <c r="AL14" s="17">
        <v>0.16164215463109499</v>
      </c>
      <c r="AM14" s="17">
        <v>0.23225964344894101</v>
      </c>
      <c r="AN14" s="17">
        <v>0.330872171800422</v>
      </c>
      <c r="AO14" s="17">
        <v>0.321393531685777</v>
      </c>
      <c r="AP14" s="17">
        <v>0.18817646515477901</v>
      </c>
      <c r="AQ14" s="17"/>
      <c r="AR14" s="17">
        <v>0.285272032044321</v>
      </c>
      <c r="AS14" s="17">
        <v>0.28756875741657301</v>
      </c>
      <c r="AT14" s="17">
        <v>0.25754084415711898</v>
      </c>
      <c r="AU14" s="17">
        <v>0.20139813611785301</v>
      </c>
      <c r="AV14" s="17">
        <v>0.115337281810793</v>
      </c>
      <c r="AW14" s="17"/>
      <c r="AX14" s="17">
        <v>0.31851558395990498</v>
      </c>
      <c r="AY14" s="17">
        <v>0.118910078070097</v>
      </c>
      <c r="AZ14" s="17">
        <v>0.21462802110240101</v>
      </c>
      <c r="BA14" s="17"/>
      <c r="BB14" s="17">
        <v>0.27646352647884098</v>
      </c>
      <c r="BC14" s="17">
        <v>0.26249506241256698</v>
      </c>
      <c r="BD14" s="17">
        <v>0.405332670134811</v>
      </c>
      <c r="BE14" s="17">
        <v>0.24891488647144899</v>
      </c>
      <c r="BF14" s="17">
        <v>0.25891868943628599</v>
      </c>
    </row>
    <row r="15" spans="2:58" x14ac:dyDescent="0.3">
      <c r="B15" t="s">
        <v>77</v>
      </c>
      <c r="C15" s="17">
        <v>0.25354971679051502</v>
      </c>
      <c r="D15" s="17">
        <v>0.21705907402364499</v>
      </c>
      <c r="E15" s="17">
        <v>0.29058125940436802</v>
      </c>
      <c r="F15" s="17"/>
      <c r="G15" s="17">
        <v>0.112902144084131</v>
      </c>
      <c r="H15" s="17">
        <v>0.20557926162023901</v>
      </c>
      <c r="I15" s="17">
        <v>0.29239322163187398</v>
      </c>
      <c r="J15" s="17">
        <v>0.23368617683965501</v>
      </c>
      <c r="K15" s="17">
        <v>0.229361587547497</v>
      </c>
      <c r="L15" s="17">
        <v>0.30254629380328502</v>
      </c>
      <c r="M15" s="17"/>
      <c r="N15" s="17">
        <v>0.33421673297015803</v>
      </c>
      <c r="O15" s="17">
        <v>0.19314392867345201</v>
      </c>
      <c r="P15" s="17">
        <v>0.219078049711806</v>
      </c>
      <c r="Q15" s="17">
        <v>0.23866368253426301</v>
      </c>
      <c r="R15" s="17">
        <v>0.240561884835782</v>
      </c>
      <c r="S15" s="17">
        <v>0.22988106935283001</v>
      </c>
      <c r="T15" s="17">
        <v>0.32973987798054899</v>
      </c>
      <c r="U15" s="17">
        <v>0.221506429140437</v>
      </c>
      <c r="V15" s="17">
        <v>0.33404226515913699</v>
      </c>
      <c r="W15" s="17">
        <v>0.31665817300680299</v>
      </c>
      <c r="X15" s="17">
        <v>0.19635519945347901</v>
      </c>
      <c r="Y15" s="17">
        <v>0.26894596269179399</v>
      </c>
      <c r="Z15" s="17">
        <v>0.248557294760793</v>
      </c>
      <c r="AA15" s="17">
        <v>0.22630338885991</v>
      </c>
      <c r="AB15" s="17">
        <v>0.28081203656462</v>
      </c>
      <c r="AC15" s="17">
        <v>0.22361112299366301</v>
      </c>
      <c r="AD15" s="17"/>
      <c r="AE15" s="17">
        <v>0.23027092640800501</v>
      </c>
      <c r="AF15" s="17">
        <v>0.23160695908088899</v>
      </c>
      <c r="AG15" s="17">
        <v>0.29981685363293897</v>
      </c>
      <c r="AH15" s="17">
        <v>0.290252646328719</v>
      </c>
      <c r="AI15" s="17">
        <v>0.28531499634679203</v>
      </c>
      <c r="AJ15" s="17">
        <v>0.24958511838391001</v>
      </c>
      <c r="AK15" s="17">
        <v>0.24938754412036501</v>
      </c>
      <c r="AL15" s="17">
        <v>0.214781155871241</v>
      </c>
      <c r="AM15" s="17">
        <v>0.25812844693607301</v>
      </c>
      <c r="AN15" s="17">
        <v>0.247573548948331</v>
      </c>
      <c r="AO15" s="17">
        <v>0.30172154018967401</v>
      </c>
      <c r="AP15" s="17">
        <v>0.144200513900508</v>
      </c>
      <c r="AQ15" s="17"/>
      <c r="AR15" s="17">
        <v>0.22088939465659599</v>
      </c>
      <c r="AS15" s="17">
        <v>0.27057513156226198</v>
      </c>
      <c r="AT15" s="17">
        <v>0.24618330041150599</v>
      </c>
      <c r="AU15" s="17">
        <v>0.28998213790872801</v>
      </c>
      <c r="AV15" s="17">
        <v>0.28817672698727198</v>
      </c>
      <c r="AW15" s="17"/>
      <c r="AX15" s="17">
        <v>0.29188007626729501</v>
      </c>
      <c r="AY15" s="17">
        <v>0.169760592650822</v>
      </c>
      <c r="AZ15" s="17">
        <v>0.20328112519042801</v>
      </c>
      <c r="BA15" s="17"/>
      <c r="BB15" s="17">
        <v>0.25098482638644298</v>
      </c>
      <c r="BC15" s="17">
        <v>0.290889645832827</v>
      </c>
      <c r="BD15" s="17">
        <v>0.222568677882055</v>
      </c>
      <c r="BE15" s="17">
        <v>0.24976345906362399</v>
      </c>
      <c r="BF15" s="17">
        <v>0.23697143174763699</v>
      </c>
    </row>
    <row r="16" spans="2:58" x14ac:dyDescent="0.3">
      <c r="B16" t="s">
        <v>78</v>
      </c>
      <c r="C16" s="17">
        <v>0.24109057297009201</v>
      </c>
      <c r="D16" s="17">
        <v>0.24113226989338099</v>
      </c>
      <c r="E16" s="17">
        <v>0.241529817391755</v>
      </c>
      <c r="F16" s="17"/>
      <c r="G16" s="17">
        <v>0.29230387880500602</v>
      </c>
      <c r="H16" s="17">
        <v>0.41716776824205398</v>
      </c>
      <c r="I16" s="17">
        <v>0.293742598467643</v>
      </c>
      <c r="J16" s="17">
        <v>0.17129117860781601</v>
      </c>
      <c r="K16" s="17">
        <v>0.167588961560073</v>
      </c>
      <c r="L16" s="17">
        <v>0.14268245763458001</v>
      </c>
      <c r="M16" s="17"/>
      <c r="N16" s="17">
        <v>0.26117189817389702</v>
      </c>
      <c r="O16" s="17">
        <v>0.24515943739371701</v>
      </c>
      <c r="P16" s="17">
        <v>0.310413988610798</v>
      </c>
      <c r="Q16" s="17">
        <v>0.306631127053269</v>
      </c>
      <c r="R16" s="17">
        <v>0.23593020910576401</v>
      </c>
      <c r="S16" s="17">
        <v>0.26163305279058602</v>
      </c>
      <c r="T16" s="17">
        <v>0.217750557045059</v>
      </c>
      <c r="U16" s="17">
        <v>0.246692904195117</v>
      </c>
      <c r="V16" s="17">
        <v>0.221836744336944</v>
      </c>
      <c r="W16" s="17">
        <v>0.21678337474859799</v>
      </c>
      <c r="X16" s="17">
        <v>0.27335130119558199</v>
      </c>
      <c r="Y16" s="17">
        <v>0.19211486685985499</v>
      </c>
      <c r="Z16" s="17">
        <v>0.229845931216726</v>
      </c>
      <c r="AA16" s="17">
        <v>0.15112775723383601</v>
      </c>
      <c r="AB16" s="17">
        <v>0.17251386619846501</v>
      </c>
      <c r="AC16" s="17">
        <v>0.29014336207980201</v>
      </c>
      <c r="AD16" s="17"/>
      <c r="AE16" s="17">
        <v>0.28109201871416101</v>
      </c>
      <c r="AF16" s="17">
        <v>0.191414112349368</v>
      </c>
      <c r="AG16" s="17">
        <v>0.24394189714546899</v>
      </c>
      <c r="AH16" s="17">
        <v>0.23486303854948901</v>
      </c>
      <c r="AI16" s="17">
        <v>0.214249614035076</v>
      </c>
      <c r="AJ16" s="17">
        <v>0.208890163661553</v>
      </c>
      <c r="AK16" s="17">
        <v>0.24734654703586301</v>
      </c>
      <c r="AL16" s="17">
        <v>0.34464331439432999</v>
      </c>
      <c r="AM16" s="17">
        <v>0.26488037397085601</v>
      </c>
      <c r="AN16" s="17">
        <v>0.20967890550392501</v>
      </c>
      <c r="AO16" s="17">
        <v>0.29083490944101298</v>
      </c>
      <c r="AP16" s="17">
        <v>0.210560919721584</v>
      </c>
      <c r="AQ16" s="17"/>
      <c r="AR16" s="17">
        <v>0.215412842110555</v>
      </c>
      <c r="AS16" s="17">
        <v>0.245289128583174</v>
      </c>
      <c r="AT16" s="17">
        <v>0.24208501029507801</v>
      </c>
      <c r="AU16" s="17">
        <v>0.386851211724347</v>
      </c>
      <c r="AV16" s="17">
        <v>0.16234437733378601</v>
      </c>
      <c r="AW16" s="17"/>
      <c r="AX16" s="17">
        <v>0.24624184290907999</v>
      </c>
      <c r="AY16" s="17">
        <v>0.29080666349442702</v>
      </c>
      <c r="AZ16" s="17">
        <v>0.23270128056966499</v>
      </c>
      <c r="BA16" s="17"/>
      <c r="BB16" s="17">
        <v>0.233779783222378</v>
      </c>
      <c r="BC16" s="17">
        <v>0.27613163312550298</v>
      </c>
      <c r="BD16" s="17">
        <v>0.31988866265372501</v>
      </c>
      <c r="BE16" s="17">
        <v>0.191313622426731</v>
      </c>
      <c r="BF16" s="17">
        <v>0.27943087763682201</v>
      </c>
    </row>
    <row r="17" spans="2:58" x14ac:dyDescent="0.3">
      <c r="B17" t="s">
        <v>79</v>
      </c>
      <c r="C17" s="17">
        <v>0.185064358157635</v>
      </c>
      <c r="D17" s="17">
        <v>0.14586678328535399</v>
      </c>
      <c r="E17" s="17">
        <v>0.22466880392688801</v>
      </c>
      <c r="F17" s="17"/>
      <c r="G17" s="17">
        <v>0.320102158022951</v>
      </c>
      <c r="H17" s="17">
        <v>0.20385315896176401</v>
      </c>
      <c r="I17" s="17">
        <v>0.19420894637556299</v>
      </c>
      <c r="J17" s="17">
        <v>0.194470535385002</v>
      </c>
      <c r="K17" s="17">
        <v>0.122143460411777</v>
      </c>
      <c r="L17" s="17">
        <v>4.9233199142964298E-2</v>
      </c>
      <c r="M17" s="17"/>
      <c r="N17" s="17">
        <v>0.51515594820465405</v>
      </c>
      <c r="O17" s="17">
        <v>0.41850604195318297</v>
      </c>
      <c r="P17" s="17">
        <v>0.231871176757553</v>
      </c>
      <c r="Q17" s="17">
        <v>0.17058667721984599</v>
      </c>
      <c r="R17" s="17">
        <v>0.25268140674733502</v>
      </c>
      <c r="S17" s="17">
        <v>0.23042532195791199</v>
      </c>
      <c r="T17" s="17">
        <v>0.18732651348160601</v>
      </c>
      <c r="U17" s="17">
        <v>0.215854353107091</v>
      </c>
      <c r="V17" s="17">
        <v>0.183111599209305</v>
      </c>
      <c r="W17" s="17">
        <v>0.16177451501367901</v>
      </c>
      <c r="X17" s="17">
        <v>0.176710790007642</v>
      </c>
      <c r="Y17" s="17">
        <v>0.17550811171497099</v>
      </c>
      <c r="Z17" s="17">
        <v>0.10696475103306401</v>
      </c>
      <c r="AA17" s="17">
        <v>0.16052856301549301</v>
      </c>
      <c r="AB17" s="17">
        <v>0.196501345887932</v>
      </c>
      <c r="AC17" s="17">
        <v>0.13763701227248801</v>
      </c>
      <c r="AD17" s="17"/>
      <c r="AE17" s="17">
        <v>0.13267264552309399</v>
      </c>
      <c r="AF17" s="17">
        <v>0.20564809109257901</v>
      </c>
      <c r="AG17" s="17">
        <v>0.232727563936446</v>
      </c>
      <c r="AH17" s="17">
        <v>0.179474438156316</v>
      </c>
      <c r="AI17" s="17">
        <v>0.21048326483025301</v>
      </c>
      <c r="AJ17" s="17">
        <v>0.19808135505608501</v>
      </c>
      <c r="AK17" s="17">
        <v>0.139091601398071</v>
      </c>
      <c r="AL17" s="17">
        <v>0.186563121060423</v>
      </c>
      <c r="AM17" s="17">
        <v>0.15965230284781601</v>
      </c>
      <c r="AN17" s="17">
        <v>0.18630561051390501</v>
      </c>
      <c r="AO17" s="17">
        <v>0.19405803101441399</v>
      </c>
      <c r="AP17" s="17">
        <v>0.327086310358499</v>
      </c>
      <c r="AQ17" s="17"/>
      <c r="AR17" s="17">
        <v>0.19878512915181501</v>
      </c>
      <c r="AS17" s="17">
        <v>0.188834214120152</v>
      </c>
      <c r="AT17" s="17">
        <v>0.15438947781593401</v>
      </c>
      <c r="AU17" s="17">
        <v>0.12256947613462101</v>
      </c>
      <c r="AV17" s="17">
        <v>0.30273881074681602</v>
      </c>
      <c r="AW17" s="17"/>
      <c r="AX17" s="17">
        <v>0.19317143849614499</v>
      </c>
      <c r="AY17" s="17">
        <v>0.15082069513219501</v>
      </c>
      <c r="AZ17" s="17">
        <v>0.158916186613555</v>
      </c>
      <c r="BA17" s="17"/>
      <c r="BB17" s="17">
        <v>0.154174843170412</v>
      </c>
      <c r="BC17" s="17">
        <v>0.27219018744929202</v>
      </c>
      <c r="BD17" s="17">
        <v>0.35934371214631999</v>
      </c>
      <c r="BE17" s="17">
        <v>0.160048969181282</v>
      </c>
      <c r="BF17" s="17">
        <v>0.29004628013278</v>
      </c>
    </row>
    <row r="18" spans="2:58" x14ac:dyDescent="0.3">
      <c r="B18" t="s">
        <v>80</v>
      </c>
      <c r="C18" s="17">
        <v>0.14553716001081601</v>
      </c>
      <c r="D18" s="17">
        <v>0.15977644076705699</v>
      </c>
      <c r="E18" s="17">
        <v>0.131574547481461</v>
      </c>
      <c r="F18" s="17"/>
      <c r="G18" s="17">
        <v>0.22694743740009901</v>
      </c>
      <c r="H18" s="17">
        <v>0.16935676285446</v>
      </c>
      <c r="I18" s="17">
        <v>0.129388978607826</v>
      </c>
      <c r="J18" s="17">
        <v>0.15258670018746401</v>
      </c>
      <c r="K18" s="17">
        <v>0.15765418889439101</v>
      </c>
      <c r="L18" s="17">
        <v>0.10656081505831499</v>
      </c>
      <c r="M18" s="17"/>
      <c r="N18" s="17">
        <v>0.113498745553558</v>
      </c>
      <c r="O18" s="17">
        <v>0.136994334014474</v>
      </c>
      <c r="P18" s="17">
        <v>0.105629996855159</v>
      </c>
      <c r="Q18" s="17">
        <v>0.124034072534645</v>
      </c>
      <c r="R18" s="17">
        <v>9.8141863303423102E-2</v>
      </c>
      <c r="S18" s="17">
        <v>0.117748284238148</v>
      </c>
      <c r="T18" s="17">
        <v>0.149153535091228</v>
      </c>
      <c r="U18" s="17">
        <v>0.1337868202029</v>
      </c>
      <c r="V18" s="17">
        <v>0.16286034598204399</v>
      </c>
      <c r="W18" s="17">
        <v>0.163849945362397</v>
      </c>
      <c r="X18" s="17">
        <v>0.17578581462548301</v>
      </c>
      <c r="Y18" s="17">
        <v>0.16767411859810399</v>
      </c>
      <c r="Z18" s="17">
        <v>0.19606505255138301</v>
      </c>
      <c r="AA18" s="17">
        <v>0.243059151322633</v>
      </c>
      <c r="AB18" s="17">
        <v>0.126386339026968</v>
      </c>
      <c r="AC18" s="17">
        <v>0.10907198518176001</v>
      </c>
      <c r="AD18" s="17"/>
      <c r="AE18" s="17">
        <v>0.13659781109427099</v>
      </c>
      <c r="AF18" s="17">
        <v>0.14557000933845399</v>
      </c>
      <c r="AG18" s="17">
        <v>0.14062884310526799</v>
      </c>
      <c r="AH18" s="17">
        <v>0.15424895373634701</v>
      </c>
      <c r="AI18" s="17">
        <v>0.107282681573672</v>
      </c>
      <c r="AJ18" s="17">
        <v>0.15867858965461801</v>
      </c>
      <c r="AK18" s="17">
        <v>0.137003907817425</v>
      </c>
      <c r="AL18" s="17">
        <v>0.15913925205162599</v>
      </c>
      <c r="AM18" s="17">
        <v>0.13639951129609801</v>
      </c>
      <c r="AN18" s="17">
        <v>0.18057091629765701</v>
      </c>
      <c r="AO18" s="17">
        <v>0.10515436669207</v>
      </c>
      <c r="AP18" s="17">
        <v>0.22444293455078099</v>
      </c>
      <c r="AQ18" s="17"/>
      <c r="AR18" s="17">
        <v>0.16868753681288801</v>
      </c>
      <c r="AS18" s="17">
        <v>0.14905111335597501</v>
      </c>
      <c r="AT18" s="17">
        <v>0.114016560085997</v>
      </c>
      <c r="AU18" s="17">
        <v>0.107666773281235</v>
      </c>
      <c r="AV18" s="17">
        <v>7.9330604802721097E-2</v>
      </c>
      <c r="AW18" s="17"/>
      <c r="AX18" s="17">
        <v>0.14905437210429201</v>
      </c>
      <c r="AY18" s="17">
        <v>0.109200459551928</v>
      </c>
      <c r="AZ18" s="17">
        <v>0.13826019695844</v>
      </c>
      <c r="BA18" s="17"/>
      <c r="BB18" s="17">
        <v>0.15001224569896901</v>
      </c>
      <c r="BC18" s="17">
        <v>0.13766033062435601</v>
      </c>
      <c r="BD18" s="17">
        <v>0.11764244533701899</v>
      </c>
      <c r="BE18" s="17">
        <v>0.121339395981749</v>
      </c>
      <c r="BF18" s="17">
        <v>0.14797766318093999</v>
      </c>
    </row>
    <row r="19" spans="2:58" x14ac:dyDescent="0.3">
      <c r="B19" t="s">
        <v>81</v>
      </c>
      <c r="C19" s="17">
        <v>0.126132527164381</v>
      </c>
      <c r="D19" s="17">
        <v>0.151853912338657</v>
      </c>
      <c r="E19" s="17">
        <v>0.100638064897838</v>
      </c>
      <c r="F19" s="17"/>
      <c r="G19" s="17">
        <v>0.19295349613059901</v>
      </c>
      <c r="H19" s="17">
        <v>0.145798570134681</v>
      </c>
      <c r="I19" s="17">
        <v>0.12486666484271799</v>
      </c>
      <c r="J19" s="17">
        <v>0.122126694216415</v>
      </c>
      <c r="K19" s="17">
        <v>0.122778924844962</v>
      </c>
      <c r="L19" s="17">
        <v>0.13897214815742401</v>
      </c>
      <c r="M19" s="17"/>
      <c r="N19" s="17">
        <v>0.118168486553689</v>
      </c>
      <c r="O19" s="17">
        <v>4.9000145097868597E-2</v>
      </c>
      <c r="P19" s="17">
        <v>0.12836440613984801</v>
      </c>
      <c r="Q19" s="17">
        <v>0.12483067554256801</v>
      </c>
      <c r="R19" s="17">
        <v>8.1662430938290398E-2</v>
      </c>
      <c r="S19" s="17">
        <v>0.15898167879543601</v>
      </c>
      <c r="T19" s="17">
        <v>0.14622681619290001</v>
      </c>
      <c r="U19" s="17">
        <v>0.149398908946654</v>
      </c>
      <c r="V19" s="17">
        <v>0.113268008709692</v>
      </c>
      <c r="W19" s="17">
        <v>0.12310184017084599</v>
      </c>
      <c r="X19" s="17">
        <v>0.13594910928064699</v>
      </c>
      <c r="Y19" s="17">
        <v>0.12689687217628601</v>
      </c>
      <c r="Z19" s="17">
        <v>0.16730458947818999</v>
      </c>
      <c r="AA19" s="17">
        <v>0.12899082216134899</v>
      </c>
      <c r="AB19" s="17">
        <v>0.13463459063493299</v>
      </c>
      <c r="AC19" s="17">
        <v>0.106425793361272</v>
      </c>
      <c r="AD19" s="17"/>
      <c r="AE19" s="17">
        <v>0.143992967718541</v>
      </c>
      <c r="AF19" s="17">
        <v>0.13529951773271601</v>
      </c>
      <c r="AG19" s="17">
        <v>9.9468863089519299E-2</v>
      </c>
      <c r="AH19" s="17">
        <v>0.11994212743643901</v>
      </c>
      <c r="AI19" s="17">
        <v>0.10683457473312</v>
      </c>
      <c r="AJ19" s="17">
        <v>0.11216398865693999</v>
      </c>
      <c r="AK19" s="17">
        <v>9.1718695521446195E-2</v>
      </c>
      <c r="AL19" s="17">
        <v>8.5524083117350297E-2</v>
      </c>
      <c r="AM19" s="17">
        <v>0.16355140850404001</v>
      </c>
      <c r="AN19" s="17">
        <v>0.14154643728111099</v>
      </c>
      <c r="AO19" s="17">
        <v>0.13982431093618</v>
      </c>
      <c r="AP19" s="17">
        <v>0.119664097652941</v>
      </c>
      <c r="AQ19" s="17"/>
      <c r="AR19" s="17">
        <v>0.118961758363158</v>
      </c>
      <c r="AS19" s="17">
        <v>0.124085289857883</v>
      </c>
      <c r="AT19" s="17">
        <v>0.15640132406994101</v>
      </c>
      <c r="AU19" s="17">
        <v>9.1880116176214999E-2</v>
      </c>
      <c r="AV19" s="17">
        <v>0.10075512059517699</v>
      </c>
      <c r="AW19" s="17"/>
      <c r="AX19" s="17">
        <v>0.13522503999177399</v>
      </c>
      <c r="AY19" s="17">
        <v>0.10203713231652201</v>
      </c>
      <c r="AZ19" s="17">
        <v>0.115340560389285</v>
      </c>
      <c r="BA19" s="17"/>
      <c r="BB19" s="17">
        <v>0.12301502469072401</v>
      </c>
      <c r="BC19" s="17">
        <v>0.102010739389503</v>
      </c>
      <c r="BD19" s="17">
        <v>0.21497505515152601</v>
      </c>
      <c r="BE19" s="17">
        <v>0.13658373428081799</v>
      </c>
      <c r="BF19" s="17">
        <v>0.14894018498947401</v>
      </c>
    </row>
    <row r="20" spans="2:58" x14ac:dyDescent="0.3">
      <c r="B20" t="s">
        <v>82</v>
      </c>
      <c r="C20" s="17">
        <v>0.124580986221579</v>
      </c>
      <c r="D20" s="17">
        <v>0.1245324619354</v>
      </c>
      <c r="E20" s="17">
        <v>0.124878099153925</v>
      </c>
      <c r="F20" s="17"/>
      <c r="G20" s="17">
        <v>0.11248646943957499</v>
      </c>
      <c r="H20" s="17">
        <v>0.158232257536014</v>
      </c>
      <c r="I20" s="17">
        <v>0.12230795609792799</v>
      </c>
      <c r="J20" s="17">
        <v>0.11827714027743499</v>
      </c>
      <c r="K20" s="17">
        <v>0.13744396372260401</v>
      </c>
      <c r="L20" s="17">
        <v>3.9038520967357701E-2</v>
      </c>
      <c r="M20" s="17"/>
      <c r="N20" s="17">
        <v>0.40723774703642901</v>
      </c>
      <c r="O20" s="17">
        <v>0.16409120611910499</v>
      </c>
      <c r="P20" s="17">
        <v>0.14516652814457301</v>
      </c>
      <c r="Q20" s="17">
        <v>0.14805132532739701</v>
      </c>
      <c r="R20" s="17">
        <v>8.0698919387957299E-2</v>
      </c>
      <c r="S20" s="17">
        <v>0.118345951559857</v>
      </c>
      <c r="T20" s="17">
        <v>9.5944859912893699E-2</v>
      </c>
      <c r="U20" s="17">
        <v>0.122017944131079</v>
      </c>
      <c r="V20" s="17">
        <v>0.15212852323222401</v>
      </c>
      <c r="W20" s="17">
        <v>0.104123209137069</v>
      </c>
      <c r="X20" s="17">
        <v>0.14090696829677199</v>
      </c>
      <c r="Y20" s="17">
        <v>0.14184388593449401</v>
      </c>
      <c r="Z20" s="17">
        <v>0.179403155004039</v>
      </c>
      <c r="AA20" s="17">
        <v>7.1666542417374801E-2</v>
      </c>
      <c r="AB20" s="17">
        <v>0.16443727175404199</v>
      </c>
      <c r="AC20" s="17">
        <v>0.114762204716449</v>
      </c>
      <c r="AD20" s="17"/>
      <c r="AE20" s="17">
        <v>0.115426443360095</v>
      </c>
      <c r="AF20" s="17">
        <v>9.6699401478144695E-2</v>
      </c>
      <c r="AG20" s="17">
        <v>0.134638201416834</v>
      </c>
      <c r="AH20" s="17">
        <v>8.5458197663916394E-2</v>
      </c>
      <c r="AI20" s="17">
        <v>0.161643026076014</v>
      </c>
      <c r="AJ20" s="17">
        <v>0.121005318134706</v>
      </c>
      <c r="AK20" s="17">
        <v>0.16660287612562599</v>
      </c>
      <c r="AL20" s="17">
        <v>8.2197457523863607E-2</v>
      </c>
      <c r="AM20" s="17">
        <v>0.14447507074011001</v>
      </c>
      <c r="AN20" s="17">
        <v>0.123786774474166</v>
      </c>
      <c r="AO20" s="17">
        <v>0.18607966701641801</v>
      </c>
      <c r="AP20" s="17">
        <v>7.3838171860440699E-2</v>
      </c>
      <c r="AQ20" s="17"/>
      <c r="AR20" s="17">
        <v>0.10971093098510901</v>
      </c>
      <c r="AS20" s="17">
        <v>0.121302175144092</v>
      </c>
      <c r="AT20" s="17">
        <v>0.154190617782934</v>
      </c>
      <c r="AU20" s="17">
        <v>0.14195521172648401</v>
      </c>
      <c r="AV20" s="17">
        <v>0.127567011557953</v>
      </c>
      <c r="AW20" s="17"/>
      <c r="AX20" s="17">
        <v>0.12646276729851799</v>
      </c>
      <c r="AY20" s="17">
        <v>0.118035198096146</v>
      </c>
      <c r="AZ20" s="17">
        <v>9.7516644982874698E-2</v>
      </c>
      <c r="BA20" s="17"/>
      <c r="BB20" s="17">
        <v>0.114238420776909</v>
      </c>
      <c r="BC20" s="17">
        <v>0.17669512123423001</v>
      </c>
      <c r="BD20" s="17">
        <v>7.7809786095360906E-2</v>
      </c>
      <c r="BE20" s="17">
        <v>0.12987930908495501</v>
      </c>
      <c r="BF20" s="17">
        <v>0.146330661626699</v>
      </c>
    </row>
    <row r="21" spans="2:58" x14ac:dyDescent="0.3">
      <c r="B21" t="s">
        <v>83</v>
      </c>
      <c r="C21" s="17">
        <v>0.105131671224128</v>
      </c>
      <c r="D21" s="17">
        <v>0.10222949135904399</v>
      </c>
      <c r="E21" s="17">
        <v>0.108246379834828</v>
      </c>
      <c r="F21" s="17"/>
      <c r="G21" s="17">
        <v>0</v>
      </c>
      <c r="H21" s="17">
        <v>0.148302514673462</v>
      </c>
      <c r="I21" s="17">
        <v>0.10439354506052</v>
      </c>
      <c r="J21" s="17">
        <v>0.100283580875557</v>
      </c>
      <c r="K21" s="17">
        <v>0.10365794636174799</v>
      </c>
      <c r="L21" s="17">
        <v>3.6590600492364997E-2</v>
      </c>
      <c r="M21" s="17"/>
      <c r="N21" s="17">
        <v>0</v>
      </c>
      <c r="O21" s="17">
        <v>0.11165736116026299</v>
      </c>
      <c r="P21" s="17">
        <v>0.1751364738508</v>
      </c>
      <c r="Q21" s="17">
        <v>8.6101746658640302E-2</v>
      </c>
      <c r="R21" s="17">
        <v>0.12346818336391401</v>
      </c>
      <c r="S21" s="17">
        <v>9.7175659303912601E-2</v>
      </c>
      <c r="T21" s="17">
        <v>0.134319367525533</v>
      </c>
      <c r="U21" s="17">
        <v>8.8905714532607399E-2</v>
      </c>
      <c r="V21" s="17">
        <v>0.131679229463804</v>
      </c>
      <c r="W21" s="17">
        <v>5.4609723553386301E-2</v>
      </c>
      <c r="X21" s="17">
        <v>6.55006621758146E-2</v>
      </c>
      <c r="Y21" s="17">
        <v>0.13584812284877801</v>
      </c>
      <c r="Z21" s="17">
        <v>0.134743661506639</v>
      </c>
      <c r="AA21" s="17">
        <v>7.0548948176497803E-2</v>
      </c>
      <c r="AB21" s="17">
        <v>9.1117502399378103E-2</v>
      </c>
      <c r="AC21" s="17">
        <v>9.5621553684688998E-2</v>
      </c>
      <c r="AD21" s="17"/>
      <c r="AE21" s="17">
        <v>0.12647653740391901</v>
      </c>
      <c r="AF21" s="17">
        <v>0.121358743514804</v>
      </c>
      <c r="AG21" s="17">
        <v>0.11012372125582599</v>
      </c>
      <c r="AH21" s="17">
        <v>0.112644849036434</v>
      </c>
      <c r="AI21" s="17">
        <v>6.1920927951763897E-2</v>
      </c>
      <c r="AJ21" s="17">
        <v>8.2691202227498498E-2</v>
      </c>
      <c r="AK21" s="17">
        <v>9.8912047252713395E-2</v>
      </c>
      <c r="AL21" s="17">
        <v>0.133938870573137</v>
      </c>
      <c r="AM21" s="17">
        <v>5.74758249220493E-2</v>
      </c>
      <c r="AN21" s="17">
        <v>0.141129187131707</v>
      </c>
      <c r="AO21" s="17">
        <v>0.111989978999499</v>
      </c>
      <c r="AP21" s="17">
        <v>0.10154843078584699</v>
      </c>
      <c r="AQ21" s="17"/>
      <c r="AR21" s="17">
        <v>0.105287438626271</v>
      </c>
      <c r="AS21" s="17">
        <v>0.10300533322389401</v>
      </c>
      <c r="AT21" s="17">
        <v>0.10318483666013201</v>
      </c>
      <c r="AU21" s="17">
        <v>0.156280903577875</v>
      </c>
      <c r="AV21" s="17">
        <v>5.2095463897268497E-2</v>
      </c>
      <c r="AW21" s="17"/>
      <c r="AX21" s="17">
        <v>0.106181772810855</v>
      </c>
      <c r="AY21" s="17">
        <v>0.101434625862481</v>
      </c>
      <c r="AZ21" s="17">
        <v>0.121677496816777</v>
      </c>
      <c r="BA21" s="17"/>
      <c r="BB21" s="17">
        <v>9.8637416396716901E-2</v>
      </c>
      <c r="BC21" s="17">
        <v>0.120490567487172</v>
      </c>
      <c r="BD21" s="17">
        <v>0.100118942920718</v>
      </c>
      <c r="BE21" s="17">
        <v>0.12364746800411799</v>
      </c>
      <c r="BF21" s="17">
        <v>0.120887059088814</v>
      </c>
    </row>
    <row r="22" spans="2:58" x14ac:dyDescent="0.3">
      <c r="B22" t="s">
        <v>84</v>
      </c>
      <c r="C22" s="17">
        <v>0.10263273587163201</v>
      </c>
      <c r="D22" s="17">
        <v>0.13383021128118899</v>
      </c>
      <c r="E22" s="17">
        <v>7.16100390102688E-2</v>
      </c>
      <c r="F22" s="17"/>
      <c r="G22" s="17">
        <v>0.109907098532513</v>
      </c>
      <c r="H22" s="17">
        <v>0.185151757826747</v>
      </c>
      <c r="I22" s="17">
        <v>0.122750534268169</v>
      </c>
      <c r="J22" s="17">
        <v>6.9677116730513106E-2</v>
      </c>
      <c r="K22" s="17">
        <v>7.6807801170239096E-2</v>
      </c>
      <c r="L22" s="17">
        <v>0.116240526069375</v>
      </c>
      <c r="M22" s="17"/>
      <c r="N22" s="17">
        <v>0</v>
      </c>
      <c r="O22" s="17">
        <v>7.5788923996339394E-2</v>
      </c>
      <c r="P22" s="17">
        <v>3.28515381129992E-2</v>
      </c>
      <c r="Q22" s="17">
        <v>5.8911802983314797E-2</v>
      </c>
      <c r="R22" s="17">
        <v>5.2399390008211803E-2</v>
      </c>
      <c r="S22" s="17">
        <v>7.6160516979846701E-2</v>
      </c>
      <c r="T22" s="17">
        <v>8.2438040608022303E-2</v>
      </c>
      <c r="U22" s="17">
        <v>6.0561542558945698E-2</v>
      </c>
      <c r="V22" s="17">
        <v>7.6228191903910905E-2</v>
      </c>
      <c r="W22" s="17">
        <v>8.6397982779447005E-2</v>
      </c>
      <c r="X22" s="17">
        <v>0.10529806482852699</v>
      </c>
      <c r="Y22" s="17">
        <v>4.7189336000286901E-2</v>
      </c>
      <c r="Z22" s="17">
        <v>0.131101998924848</v>
      </c>
      <c r="AA22" s="17">
        <v>0.14747791422012799</v>
      </c>
      <c r="AB22" s="17">
        <v>0.14210019926776499</v>
      </c>
      <c r="AC22" s="17">
        <v>0.22425803242991599</v>
      </c>
      <c r="AD22" s="17"/>
      <c r="AE22" s="17">
        <v>0.19290431558086901</v>
      </c>
      <c r="AF22" s="17">
        <v>6.9916053224377203E-2</v>
      </c>
      <c r="AG22" s="17">
        <v>0.1056316995971</v>
      </c>
      <c r="AH22" s="17">
        <v>9.5201919550980604E-2</v>
      </c>
      <c r="AI22" s="17">
        <v>6.4386363877707006E-2</v>
      </c>
      <c r="AJ22" s="17">
        <v>9.6599782455355498E-2</v>
      </c>
      <c r="AK22" s="17">
        <v>8.6738268203123095E-2</v>
      </c>
      <c r="AL22" s="17">
        <v>0.105441420713159</v>
      </c>
      <c r="AM22" s="17">
        <v>9.3493609558331095E-2</v>
      </c>
      <c r="AN22" s="17">
        <v>8.2223756467226003E-2</v>
      </c>
      <c r="AO22" s="17">
        <v>9.36068352462439E-2</v>
      </c>
      <c r="AP22" s="17">
        <v>9.3803813265762495E-2</v>
      </c>
      <c r="AQ22" s="17"/>
      <c r="AR22" s="17">
        <v>7.6335332193963296E-2</v>
      </c>
      <c r="AS22" s="17">
        <v>0.112741929187507</v>
      </c>
      <c r="AT22" s="17">
        <v>0.12764952134930799</v>
      </c>
      <c r="AU22" s="17">
        <v>5.7264459946933702E-2</v>
      </c>
      <c r="AV22" s="17">
        <v>0.12769420362141001</v>
      </c>
      <c r="AW22" s="17"/>
      <c r="AX22" s="17">
        <v>8.3973228221283794E-2</v>
      </c>
      <c r="AY22" s="17">
        <v>0.23680844765216899</v>
      </c>
      <c r="AZ22" s="17">
        <v>0.103234753426538</v>
      </c>
      <c r="BA22" s="17"/>
      <c r="BB22" s="17">
        <v>0.123528778566572</v>
      </c>
      <c r="BC22" s="17">
        <v>4.7955282319402201E-2</v>
      </c>
      <c r="BD22" s="17">
        <v>5.5387859636455601E-2</v>
      </c>
      <c r="BE22" s="17">
        <v>8.7645139304951297E-2</v>
      </c>
      <c r="BF22" s="17">
        <v>3.9051746392063998E-2</v>
      </c>
    </row>
    <row r="23" spans="2:58" x14ac:dyDescent="0.3">
      <c r="B23" t="s">
        <v>85</v>
      </c>
      <c r="C23" s="17">
        <v>9.8389035081493603E-2</v>
      </c>
      <c r="D23" s="17">
        <v>0.119006069651739</v>
      </c>
      <c r="E23" s="17">
        <v>7.7948479025949702E-2</v>
      </c>
      <c r="F23" s="17"/>
      <c r="G23" s="17">
        <v>0.16447450022002599</v>
      </c>
      <c r="H23" s="17">
        <v>0.223224001774499</v>
      </c>
      <c r="I23" s="17">
        <v>9.7074487876722598E-2</v>
      </c>
      <c r="J23" s="17">
        <v>6.9073586939861695E-2</v>
      </c>
      <c r="K23" s="17">
        <v>0.100776818811008</v>
      </c>
      <c r="L23" s="17">
        <v>6.1635269074350699E-2</v>
      </c>
      <c r="M23" s="17"/>
      <c r="N23" s="17">
        <v>0</v>
      </c>
      <c r="O23" s="17">
        <v>0.13306686022254699</v>
      </c>
      <c r="P23" s="17">
        <v>0.10294332793680699</v>
      </c>
      <c r="Q23" s="17">
        <v>2.4394666901583099E-2</v>
      </c>
      <c r="R23" s="17">
        <v>0.100351521682066</v>
      </c>
      <c r="S23" s="17">
        <v>9.8244882991496807E-2</v>
      </c>
      <c r="T23" s="17">
        <v>6.3162744086981706E-2</v>
      </c>
      <c r="U23" s="17">
        <v>5.38631596380778E-2</v>
      </c>
      <c r="V23" s="17">
        <v>6.99334046181425E-2</v>
      </c>
      <c r="W23" s="17">
        <v>3.7362604520409098E-2</v>
      </c>
      <c r="X23" s="17">
        <v>0.13862562169456599</v>
      </c>
      <c r="Y23" s="17">
        <v>3.75931536242241E-2</v>
      </c>
      <c r="Z23" s="17">
        <v>8.5095422799777304E-2</v>
      </c>
      <c r="AA23" s="17">
        <v>0.117282447951707</v>
      </c>
      <c r="AB23" s="17">
        <v>6.0307962323523798E-2</v>
      </c>
      <c r="AC23" s="17">
        <v>0.22723919584439001</v>
      </c>
      <c r="AD23" s="17"/>
      <c r="AE23" s="17">
        <v>0.159807038159341</v>
      </c>
      <c r="AF23" s="17">
        <v>6.2470976887254802E-2</v>
      </c>
      <c r="AG23" s="17">
        <v>0.11949783028428</v>
      </c>
      <c r="AH23" s="17">
        <v>6.8008546116290994E-2</v>
      </c>
      <c r="AI23" s="17">
        <v>9.7673724632860406E-2</v>
      </c>
      <c r="AJ23" s="17">
        <v>0.10902515204510201</v>
      </c>
      <c r="AK23" s="17">
        <v>0.119624409023055</v>
      </c>
      <c r="AL23" s="17">
        <v>7.3335753885115096E-2</v>
      </c>
      <c r="AM23" s="17">
        <v>9.19927086588926E-2</v>
      </c>
      <c r="AN23" s="17">
        <v>7.09213126986704E-2</v>
      </c>
      <c r="AO23" s="17">
        <v>6.4590088959521993E-2</v>
      </c>
      <c r="AP23" s="17">
        <v>0.110767971676831</v>
      </c>
      <c r="AQ23" s="17"/>
      <c r="AR23" s="17">
        <v>9.5363297166494596E-2</v>
      </c>
      <c r="AS23" s="17">
        <v>9.7944573133641799E-2</v>
      </c>
      <c r="AT23" s="17">
        <v>0.108225711750936</v>
      </c>
      <c r="AU23" s="17">
        <v>9.9189643405368594E-2</v>
      </c>
      <c r="AV23" s="17">
        <v>6.6682635406086904E-2</v>
      </c>
      <c r="AW23" s="17"/>
      <c r="AX23" s="17">
        <v>6.5661635298604595E-2</v>
      </c>
      <c r="AY23" s="17">
        <v>0.258062110881076</v>
      </c>
      <c r="AZ23" s="17">
        <v>0.11988676673818301</v>
      </c>
      <c r="BA23" s="17"/>
      <c r="BB23" s="17">
        <v>0.108582300589994</v>
      </c>
      <c r="BC23" s="17">
        <v>6.6526185208953204E-2</v>
      </c>
      <c r="BD23" s="17">
        <v>9.2415238112100506E-2</v>
      </c>
      <c r="BE23" s="17">
        <v>8.49510877515261E-2</v>
      </c>
      <c r="BF23" s="17">
        <v>6.9264198590447204E-2</v>
      </c>
    </row>
    <row r="24" spans="2:58" x14ac:dyDescent="0.3">
      <c r="B24" t="s">
        <v>86</v>
      </c>
      <c r="C24" s="17">
        <v>9.0814285223570601E-2</v>
      </c>
      <c r="D24" s="17">
        <v>8.24769342749328E-2</v>
      </c>
      <c r="E24" s="17">
        <v>9.8343311939184205E-2</v>
      </c>
      <c r="F24" s="17"/>
      <c r="G24" s="17">
        <v>0</v>
      </c>
      <c r="H24" s="17">
        <v>5.9763655615860597E-2</v>
      </c>
      <c r="I24" s="17">
        <v>9.6878353808346696E-2</v>
      </c>
      <c r="J24" s="17">
        <v>9.1472698991367798E-2</v>
      </c>
      <c r="K24" s="17">
        <v>0.106613784756628</v>
      </c>
      <c r="L24" s="17">
        <v>2.04296735733949E-2</v>
      </c>
      <c r="M24" s="17"/>
      <c r="N24" s="17">
        <v>0</v>
      </c>
      <c r="O24" s="17">
        <v>0.16457973399092801</v>
      </c>
      <c r="P24" s="17">
        <v>0.10032894260460599</v>
      </c>
      <c r="Q24" s="17">
        <v>0.123936761754788</v>
      </c>
      <c r="R24" s="17">
        <v>0.13384886259168199</v>
      </c>
      <c r="S24" s="17">
        <v>0.12839132926910901</v>
      </c>
      <c r="T24" s="17">
        <v>7.3058883488201498E-2</v>
      </c>
      <c r="U24" s="17">
        <v>0.113805808148425</v>
      </c>
      <c r="V24" s="17">
        <v>9.8095464840049801E-2</v>
      </c>
      <c r="W24" s="17">
        <v>8.3721331912095603E-2</v>
      </c>
      <c r="X24" s="17">
        <v>5.8555968105344899E-2</v>
      </c>
      <c r="Y24" s="17">
        <v>8.5522371135417094E-2</v>
      </c>
      <c r="Z24" s="17">
        <v>4.3981205038211901E-2</v>
      </c>
      <c r="AA24" s="17">
        <v>0.111895498558259</v>
      </c>
      <c r="AB24" s="17">
        <v>9.56960961150706E-2</v>
      </c>
      <c r="AC24" s="17">
        <v>6.3578427518769506E-2</v>
      </c>
      <c r="AD24" s="17"/>
      <c r="AE24" s="17">
        <v>6.6523169387035702E-2</v>
      </c>
      <c r="AF24" s="17">
        <v>9.5942720547929697E-2</v>
      </c>
      <c r="AG24" s="17">
        <v>8.2809503899509904E-2</v>
      </c>
      <c r="AH24" s="17">
        <v>0.115315880815234</v>
      </c>
      <c r="AI24" s="17">
        <v>6.8893420419424201E-2</v>
      </c>
      <c r="AJ24" s="17">
        <v>0.112268268005319</v>
      </c>
      <c r="AK24" s="17">
        <v>0.105416583030033</v>
      </c>
      <c r="AL24" s="17">
        <v>0.12178009855289899</v>
      </c>
      <c r="AM24" s="17">
        <v>7.9304331592697702E-2</v>
      </c>
      <c r="AN24" s="17">
        <v>9.2932639744102E-2</v>
      </c>
      <c r="AO24" s="17">
        <v>8.6795428375800496E-2</v>
      </c>
      <c r="AP24" s="17">
        <v>7.8861989076508293E-2</v>
      </c>
      <c r="AQ24" s="17"/>
      <c r="AR24" s="17">
        <v>7.6577557772722002E-2</v>
      </c>
      <c r="AS24" s="17">
        <v>8.7643738007921801E-2</v>
      </c>
      <c r="AT24" s="17">
        <v>0.111667770602198</v>
      </c>
      <c r="AU24" s="17">
        <v>0.10860731285405401</v>
      </c>
      <c r="AV24" s="17">
        <v>0.15700628741755099</v>
      </c>
      <c r="AW24" s="17"/>
      <c r="AX24" s="17">
        <v>8.9838075549389496E-2</v>
      </c>
      <c r="AY24" s="17">
        <v>8.3200919182139996E-2</v>
      </c>
      <c r="AZ24" s="17">
        <v>7.53933908168124E-2</v>
      </c>
      <c r="BA24" s="17"/>
      <c r="BB24" s="17">
        <v>9.4409367927793003E-2</v>
      </c>
      <c r="BC24" s="17">
        <v>7.1790423761906405E-2</v>
      </c>
      <c r="BD24" s="17">
        <v>6.1541402280814297E-2</v>
      </c>
      <c r="BE24" s="17">
        <v>0.102289006382747</v>
      </c>
      <c r="BF24" s="17">
        <v>8.5276621985917095E-2</v>
      </c>
    </row>
    <row r="25" spans="2:58" x14ac:dyDescent="0.3">
      <c r="B25" t="s">
        <v>87</v>
      </c>
      <c r="C25" s="17">
        <v>6.1670147568507298E-2</v>
      </c>
      <c r="D25" s="17">
        <v>6.8446391699203801E-2</v>
      </c>
      <c r="E25" s="17">
        <v>5.5010425868762501E-2</v>
      </c>
      <c r="F25" s="17"/>
      <c r="G25" s="17">
        <v>0.24122359533787199</v>
      </c>
      <c r="H25" s="17">
        <v>8.9732128864500604E-2</v>
      </c>
      <c r="I25" s="17">
        <v>6.5207369770493004E-2</v>
      </c>
      <c r="J25" s="17">
        <v>5.0532043648780098E-2</v>
      </c>
      <c r="K25" s="17">
        <v>5.40361225443E-2</v>
      </c>
      <c r="L25" s="17">
        <v>6.9248340419049398E-2</v>
      </c>
      <c r="M25" s="17"/>
      <c r="N25" s="17">
        <v>0</v>
      </c>
      <c r="O25" s="17">
        <v>1.9621767396266299E-2</v>
      </c>
      <c r="P25" s="17">
        <v>6.9533979573648499E-2</v>
      </c>
      <c r="Q25" s="17">
        <v>7.2649707049585496E-2</v>
      </c>
      <c r="R25" s="17">
        <v>6.3424215941052506E-2</v>
      </c>
      <c r="S25" s="17">
        <v>7.5953694767274801E-2</v>
      </c>
      <c r="T25" s="17">
        <v>6.0680319452436703E-2</v>
      </c>
      <c r="U25" s="17">
        <v>3.0035822790258501E-2</v>
      </c>
      <c r="V25" s="17">
        <v>5.2905382013339802E-2</v>
      </c>
      <c r="W25" s="17">
        <v>7.3301598660853298E-2</v>
      </c>
      <c r="X25" s="17">
        <v>9.2171887565676097E-2</v>
      </c>
      <c r="Y25" s="17">
        <v>3.9688080518549197E-2</v>
      </c>
      <c r="Z25" s="17">
        <v>0.10207731939329499</v>
      </c>
      <c r="AA25" s="17">
        <v>4.2799697600107399E-2</v>
      </c>
      <c r="AB25" s="17">
        <v>4.1185150302935201E-2</v>
      </c>
      <c r="AC25" s="17">
        <v>6.5913640936713203E-2</v>
      </c>
      <c r="AD25" s="17"/>
      <c r="AE25" s="17">
        <v>9.7448407985592705E-2</v>
      </c>
      <c r="AF25" s="17">
        <v>2.6275594903634999E-2</v>
      </c>
      <c r="AG25" s="17">
        <v>5.8132123099267997E-2</v>
      </c>
      <c r="AH25" s="17">
        <v>4.9188427073374598E-2</v>
      </c>
      <c r="AI25" s="17">
        <v>5.71048751733962E-2</v>
      </c>
      <c r="AJ25" s="17">
        <v>6.3204861218720099E-2</v>
      </c>
      <c r="AK25" s="17">
        <v>7.3932100817646396E-2</v>
      </c>
      <c r="AL25" s="17">
        <v>9.4385786756098794E-2</v>
      </c>
      <c r="AM25" s="17">
        <v>8.3308517983834804E-2</v>
      </c>
      <c r="AN25" s="17">
        <v>2.48472384112748E-2</v>
      </c>
      <c r="AO25" s="17">
        <v>6.2781509832970497E-2</v>
      </c>
      <c r="AP25" s="17">
        <v>5.43255728289413E-2</v>
      </c>
      <c r="AQ25" s="17"/>
      <c r="AR25" s="17">
        <v>6.8326332608398599E-2</v>
      </c>
      <c r="AS25" s="17">
        <v>5.3733266103500398E-2</v>
      </c>
      <c r="AT25" s="17">
        <v>6.9620581874127896E-2</v>
      </c>
      <c r="AU25" s="17">
        <v>9.2283936127526195E-2</v>
      </c>
      <c r="AV25" s="17">
        <v>2.0359686168979998E-2</v>
      </c>
      <c r="AW25" s="17"/>
      <c r="AX25" s="17">
        <v>5.3632865186025599E-2</v>
      </c>
      <c r="AY25" s="17">
        <v>7.6121153090677005E-2</v>
      </c>
      <c r="AZ25" s="17">
        <v>7.5558827579781301E-2</v>
      </c>
      <c r="BA25" s="17"/>
      <c r="BB25" s="17">
        <v>6.34398898323522E-2</v>
      </c>
      <c r="BC25" s="17">
        <v>3.4927628982869503E-2</v>
      </c>
      <c r="BD25" s="17">
        <v>5.2704408879373603E-2</v>
      </c>
      <c r="BE25" s="17">
        <v>8.7885815233513007E-2</v>
      </c>
      <c r="BF25" s="17">
        <v>6.0945885749963402E-2</v>
      </c>
    </row>
    <row r="26" spans="2:58" x14ac:dyDescent="0.3">
      <c r="B26" t="s">
        <v>88</v>
      </c>
      <c r="C26" s="17">
        <v>4.2367309191754202E-2</v>
      </c>
      <c r="D26" s="17">
        <v>4.2664611963005902E-2</v>
      </c>
      <c r="E26" s="17">
        <v>4.2154244542598501E-2</v>
      </c>
      <c r="F26" s="17"/>
      <c r="G26" s="17">
        <v>0</v>
      </c>
      <c r="H26" s="17">
        <v>1.9131195593376098E-2</v>
      </c>
      <c r="I26" s="17">
        <v>2.2803683847716999E-2</v>
      </c>
      <c r="J26" s="17">
        <v>5.8036682735088899E-2</v>
      </c>
      <c r="K26" s="17">
        <v>5.6399870815467601E-2</v>
      </c>
      <c r="L26" s="17">
        <v>0.192880561095995</v>
      </c>
      <c r="M26" s="17"/>
      <c r="N26" s="17">
        <v>0.142817825979799</v>
      </c>
      <c r="O26" s="17">
        <v>4.9316418820482502E-2</v>
      </c>
      <c r="P26" s="17">
        <v>3.0962709372510701E-2</v>
      </c>
      <c r="Q26" s="17">
        <v>0</v>
      </c>
      <c r="R26" s="17">
        <v>2.5979216070784399E-2</v>
      </c>
      <c r="S26" s="17">
        <v>3.79696690293869E-2</v>
      </c>
      <c r="T26" s="17">
        <v>6.1177642380874399E-2</v>
      </c>
      <c r="U26" s="17">
        <v>3.0050892661733001E-2</v>
      </c>
      <c r="V26" s="17">
        <v>3.4135227049045098E-2</v>
      </c>
      <c r="W26" s="17">
        <v>3.6578330049167898E-2</v>
      </c>
      <c r="X26" s="17">
        <v>3.3295634533836299E-2</v>
      </c>
      <c r="Y26" s="17">
        <v>6.0020625337923003E-2</v>
      </c>
      <c r="Z26" s="17">
        <v>4.1530595402752703E-2</v>
      </c>
      <c r="AA26" s="17">
        <v>4.1558840176129902E-2</v>
      </c>
      <c r="AB26" s="17">
        <v>3.0348654016276001E-2</v>
      </c>
      <c r="AC26" s="17">
        <v>4.9990485982176702E-2</v>
      </c>
      <c r="AD26" s="17"/>
      <c r="AE26" s="17">
        <v>2.1468141092374202E-2</v>
      </c>
      <c r="AF26" s="17">
        <v>3.3437766050245503E-2</v>
      </c>
      <c r="AG26" s="17">
        <v>3.7955216187354902E-2</v>
      </c>
      <c r="AH26" s="17">
        <v>6.3286040552616302E-2</v>
      </c>
      <c r="AI26" s="17">
        <v>2.3979773638067602E-2</v>
      </c>
      <c r="AJ26" s="17">
        <v>6.6057408455095001E-2</v>
      </c>
      <c r="AK26" s="17">
        <v>4.9135969929357898E-2</v>
      </c>
      <c r="AL26" s="17">
        <v>5.8674079285407903E-2</v>
      </c>
      <c r="AM26" s="17">
        <v>4.2886293547368198E-2</v>
      </c>
      <c r="AN26" s="17">
        <v>5.5862504904604197E-2</v>
      </c>
      <c r="AO26" s="17">
        <v>4.5350175382375603E-2</v>
      </c>
      <c r="AP26" s="17">
        <v>1.2069968653949201E-2</v>
      </c>
      <c r="AQ26" s="17"/>
      <c r="AR26" s="17">
        <v>4.9232364986404299E-2</v>
      </c>
      <c r="AS26" s="17">
        <v>3.9982071452994303E-2</v>
      </c>
      <c r="AT26" s="17">
        <v>3.0868306108466199E-2</v>
      </c>
      <c r="AU26" s="17">
        <v>3.0747594374659799E-2</v>
      </c>
      <c r="AV26" s="17">
        <v>0.128222912042086</v>
      </c>
      <c r="AW26" s="17"/>
      <c r="AX26" s="17">
        <v>3.8703640405354602E-2</v>
      </c>
      <c r="AY26" s="17">
        <v>3.3018992202110103E-2</v>
      </c>
      <c r="AZ26" s="17">
        <v>4.8006611076461397E-2</v>
      </c>
      <c r="BA26" s="17"/>
      <c r="BB26" s="17">
        <v>4.1380711102659E-2</v>
      </c>
      <c r="BC26" s="17">
        <v>6.0425389466746401E-2</v>
      </c>
      <c r="BD26" s="17">
        <v>2.1096163327867502E-2</v>
      </c>
      <c r="BE26" s="17">
        <v>3.9582035888604802E-2</v>
      </c>
      <c r="BF26" s="17">
        <v>3.5745643290048999E-2</v>
      </c>
    </row>
    <row r="27" spans="2:58" x14ac:dyDescent="0.3">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row>
    <row r="28" spans="2:58" x14ac:dyDescent="0.3">
      <c r="B28" s="6" t="s">
        <v>100</v>
      </c>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row>
    <row r="29" spans="2:58" x14ac:dyDescent="0.3">
      <c r="B29" s="24" t="s">
        <v>90</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row>
    <row r="30" spans="2:58" x14ac:dyDescent="0.3">
      <c r="B30" t="s">
        <v>93</v>
      </c>
      <c r="C30" s="17">
        <v>0.387453591688321</v>
      </c>
      <c r="D30" s="17">
        <v>0.51909063106144304</v>
      </c>
      <c r="E30" s="17">
        <v>0.25646304754990101</v>
      </c>
      <c r="F30" s="17"/>
      <c r="G30" s="17">
        <v>0.188665949736085</v>
      </c>
      <c r="H30" s="17">
        <v>0.50234240794565599</v>
      </c>
      <c r="I30" s="17">
        <v>0.36480227747510902</v>
      </c>
      <c r="J30" s="17">
        <v>0.35746778584727001</v>
      </c>
      <c r="K30" s="17">
        <v>0.45220873754018398</v>
      </c>
      <c r="L30" s="17">
        <v>0.57893778014429598</v>
      </c>
      <c r="M30" s="17"/>
      <c r="N30" s="17">
        <v>0</v>
      </c>
      <c r="O30" s="17">
        <v>0.205214805528382</v>
      </c>
      <c r="P30" s="17">
        <v>0.159337655238982</v>
      </c>
      <c r="Q30" s="17">
        <v>0.175042392388081</v>
      </c>
      <c r="R30" s="17">
        <v>0.207707538832552</v>
      </c>
      <c r="S30" s="17">
        <v>0.27921498116340099</v>
      </c>
      <c r="T30" s="17">
        <v>0.30227723508764598</v>
      </c>
      <c r="U30" s="17">
        <v>0.28170480973468798</v>
      </c>
      <c r="V30" s="17">
        <v>0.37020545146045702</v>
      </c>
      <c r="W30" s="17">
        <v>0.36952014898873897</v>
      </c>
      <c r="X30" s="17">
        <v>0.43742384016608898</v>
      </c>
      <c r="Y30" s="17">
        <v>0.39538847668139598</v>
      </c>
      <c r="Z30" s="17">
        <v>0.49596303753267001</v>
      </c>
      <c r="AA30" s="17">
        <v>0.43546386839288198</v>
      </c>
      <c r="AB30" s="17">
        <v>0.42097028121574198</v>
      </c>
      <c r="AC30" s="17">
        <v>0.68130179571411498</v>
      </c>
      <c r="AD30" s="17"/>
      <c r="AE30" s="17">
        <v>0.56740877232570097</v>
      </c>
      <c r="AF30" s="17">
        <v>0.36634905848724197</v>
      </c>
      <c r="AG30" s="17">
        <v>0.30465431787292402</v>
      </c>
      <c r="AH30" s="17">
        <v>0.35433607381577098</v>
      </c>
      <c r="AI30" s="17">
        <v>0.36947632068188402</v>
      </c>
      <c r="AJ30" s="17">
        <v>0.37242036011310098</v>
      </c>
      <c r="AK30" s="17">
        <v>0.34259808368898398</v>
      </c>
      <c r="AL30" s="17">
        <v>0.37829540980637399</v>
      </c>
      <c r="AM30" s="17">
        <v>0.39990760712029599</v>
      </c>
      <c r="AN30" s="17">
        <v>0.33539113037816598</v>
      </c>
      <c r="AO30" s="17">
        <v>0.32703798142866802</v>
      </c>
      <c r="AP30" s="17">
        <v>0.39059628841660998</v>
      </c>
      <c r="AQ30" s="17"/>
      <c r="AR30" s="17">
        <v>0.36053807373395502</v>
      </c>
      <c r="AS30" s="17">
        <v>0.39539155983927698</v>
      </c>
      <c r="AT30" s="17">
        <v>0.413370070230277</v>
      </c>
      <c r="AU30" s="17">
        <v>0.398066578319138</v>
      </c>
      <c r="AV30" s="17">
        <v>0.33582597965317801</v>
      </c>
      <c r="AW30" s="17"/>
      <c r="AX30" s="17">
        <v>0.343226963325722</v>
      </c>
      <c r="AY30" s="17">
        <v>0.63160015607027697</v>
      </c>
      <c r="AZ30" s="17">
        <v>0.39996752059968599</v>
      </c>
      <c r="BA30" s="17"/>
      <c r="BB30" s="17">
        <v>0.42481409551933302</v>
      </c>
      <c r="BC30" s="17">
        <v>0.319018436019333</v>
      </c>
      <c r="BD30" s="17">
        <v>0.246176761337457</v>
      </c>
      <c r="BE30" s="17">
        <v>0.29863069599793401</v>
      </c>
      <c r="BF30" s="17">
        <v>0.30258461688863297</v>
      </c>
    </row>
    <row r="31" spans="2:58" x14ac:dyDescent="0.3">
      <c r="B31" t="s">
        <v>94</v>
      </c>
      <c r="C31" s="17">
        <v>0.44146273639273198</v>
      </c>
      <c r="D31" s="17">
        <v>0.388713538022811</v>
      </c>
      <c r="E31" s="17">
        <v>0.49414583576867199</v>
      </c>
      <c r="F31" s="17"/>
      <c r="G31" s="17">
        <v>0.81133405026391503</v>
      </c>
      <c r="H31" s="17">
        <v>0.36013125340997598</v>
      </c>
      <c r="I31" s="17">
        <v>0.43380606083120299</v>
      </c>
      <c r="J31" s="17">
        <v>0.47034401148438199</v>
      </c>
      <c r="K31" s="17">
        <v>0.42626885219642202</v>
      </c>
      <c r="L31" s="17">
        <v>0.38202369888834597</v>
      </c>
      <c r="M31" s="17"/>
      <c r="N31" s="17">
        <v>0.10791820116822499</v>
      </c>
      <c r="O31" s="17">
        <v>0.33083813175518301</v>
      </c>
      <c r="P31" s="17">
        <v>0.50735266780823596</v>
      </c>
      <c r="Q31" s="17">
        <v>0.47648290459113202</v>
      </c>
      <c r="R31" s="17">
        <v>0.49020954829397001</v>
      </c>
      <c r="S31" s="17">
        <v>0.52949028492101602</v>
      </c>
      <c r="T31" s="17">
        <v>0.51014982829842903</v>
      </c>
      <c r="U31" s="17">
        <v>0.51355419584698903</v>
      </c>
      <c r="V31" s="17">
        <v>0.46188561077429402</v>
      </c>
      <c r="W31" s="17">
        <v>0.47954616867774302</v>
      </c>
      <c r="X31" s="17">
        <v>0.44356715759231902</v>
      </c>
      <c r="Y31" s="17">
        <v>0.45324539325200702</v>
      </c>
      <c r="Z31" s="17">
        <v>0.42867490261962599</v>
      </c>
      <c r="AA31" s="17">
        <v>0.44773983668748102</v>
      </c>
      <c r="AB31" s="17">
        <v>0.48494234556351601</v>
      </c>
      <c r="AC31" s="17">
        <v>0.27006461996183601</v>
      </c>
      <c r="AD31" s="17"/>
      <c r="AE31" s="17">
        <v>0.35872559988796399</v>
      </c>
      <c r="AF31" s="17">
        <v>0.44959196769266202</v>
      </c>
      <c r="AG31" s="17">
        <v>0.48348747894032901</v>
      </c>
      <c r="AH31" s="17">
        <v>0.444610533179851</v>
      </c>
      <c r="AI31" s="17">
        <v>0.47804150334236101</v>
      </c>
      <c r="AJ31" s="17">
        <v>0.45949185374527901</v>
      </c>
      <c r="AK31" s="17">
        <v>0.43234131698147998</v>
      </c>
      <c r="AL31" s="17">
        <v>0.43346446589317</v>
      </c>
      <c r="AM31" s="17">
        <v>0.43291301494010298</v>
      </c>
      <c r="AN31" s="17">
        <v>0.469580608319078</v>
      </c>
      <c r="AO31" s="17">
        <v>0.48751029860059703</v>
      </c>
      <c r="AP31" s="17">
        <v>0.43603944315891702</v>
      </c>
      <c r="AQ31" s="17"/>
      <c r="AR31" s="17">
        <v>0.46556450822508</v>
      </c>
      <c r="AS31" s="17">
        <v>0.44238628532083202</v>
      </c>
      <c r="AT31" s="17">
        <v>0.41348617656388298</v>
      </c>
      <c r="AU31" s="17">
        <v>0.43259785786107302</v>
      </c>
      <c r="AV31" s="17">
        <v>0.32660349206667</v>
      </c>
      <c r="AW31" s="17"/>
      <c r="AX31" s="17">
        <v>0.47170899607522099</v>
      </c>
      <c r="AY31" s="17">
        <v>0.31058575828506102</v>
      </c>
      <c r="AZ31" s="17">
        <v>0.43088726541301797</v>
      </c>
      <c r="BA31" s="17"/>
      <c r="BB31" s="17">
        <v>0.43594261420604302</v>
      </c>
      <c r="BC31" s="17">
        <v>0.47880332203459902</v>
      </c>
      <c r="BD31" s="17">
        <v>0.54430499730763604</v>
      </c>
      <c r="BE31" s="17">
        <v>0.44483269119660002</v>
      </c>
      <c r="BF31" s="17">
        <v>0.40902616389400298</v>
      </c>
    </row>
    <row r="32" spans="2:58" x14ac:dyDescent="0.3">
      <c r="B32" t="s">
        <v>95</v>
      </c>
      <c r="C32" s="17">
        <v>0.11458818402420499</v>
      </c>
      <c r="D32" s="17">
        <v>6.1650080163701798E-2</v>
      </c>
      <c r="E32" s="17">
        <v>0.16680824791867199</v>
      </c>
      <c r="F32" s="17"/>
      <c r="G32" s="17">
        <v>0</v>
      </c>
      <c r="H32" s="17">
        <v>7.9774978239608205E-2</v>
      </c>
      <c r="I32" s="17">
        <v>0.13930202930753399</v>
      </c>
      <c r="J32" s="17">
        <v>0.118335758061811</v>
      </c>
      <c r="K32" s="17">
        <v>6.5566899552009894E-2</v>
      </c>
      <c r="L32" s="17">
        <v>3.9038520967357701E-2</v>
      </c>
      <c r="M32" s="17"/>
      <c r="N32" s="17">
        <v>0.51741115510432001</v>
      </c>
      <c r="O32" s="17">
        <v>0.13400662951956799</v>
      </c>
      <c r="P32" s="17">
        <v>0.25170493258399301</v>
      </c>
      <c r="Q32" s="17">
        <v>0.222199801097831</v>
      </c>
      <c r="R32" s="17">
        <v>0.18151212773139999</v>
      </c>
      <c r="S32" s="17">
        <v>0.124157173688579</v>
      </c>
      <c r="T32" s="17">
        <v>0.14931262561060099</v>
      </c>
      <c r="U32" s="17">
        <v>0.15060471046148999</v>
      </c>
      <c r="V32" s="17">
        <v>9.5031194442674896E-2</v>
      </c>
      <c r="W32" s="17">
        <v>9.7166870612266101E-2</v>
      </c>
      <c r="X32" s="17">
        <v>7.0867596015338402E-2</v>
      </c>
      <c r="Y32" s="17">
        <v>0.102472819087964</v>
      </c>
      <c r="Z32" s="17">
        <v>6.7528198096187694E-2</v>
      </c>
      <c r="AA32" s="17">
        <v>0.109738704417485</v>
      </c>
      <c r="AB32" s="17">
        <v>6.9572909470989999E-2</v>
      </c>
      <c r="AC32" s="17">
        <v>4.3067227053276098E-2</v>
      </c>
      <c r="AD32" s="17"/>
      <c r="AE32" s="17">
        <v>5.64024901847716E-2</v>
      </c>
      <c r="AF32" s="17">
        <v>0.14077293696481</v>
      </c>
      <c r="AG32" s="17">
        <v>0.132685366468942</v>
      </c>
      <c r="AH32" s="17">
        <v>0.139279830854696</v>
      </c>
      <c r="AI32" s="17">
        <v>0.118623119979148</v>
      </c>
      <c r="AJ32" s="17">
        <v>0.12319068727078999</v>
      </c>
      <c r="AK32" s="17">
        <v>0.117582643021513</v>
      </c>
      <c r="AL32" s="17">
        <v>0.13564543102516699</v>
      </c>
      <c r="AM32" s="17">
        <v>0.10303767135776799</v>
      </c>
      <c r="AN32" s="17">
        <v>0.128312730211804</v>
      </c>
      <c r="AO32" s="17">
        <v>0.11041022265115601</v>
      </c>
      <c r="AP32" s="17">
        <v>8.6701098393726805E-2</v>
      </c>
      <c r="AQ32" s="17"/>
      <c r="AR32" s="17">
        <v>0.114465504306938</v>
      </c>
      <c r="AS32" s="17">
        <v>0.11193170622236</v>
      </c>
      <c r="AT32" s="17">
        <v>0.111096674548622</v>
      </c>
      <c r="AU32" s="17">
        <v>0.116272242998176</v>
      </c>
      <c r="AV32" s="17">
        <v>0.20935579038733099</v>
      </c>
      <c r="AW32" s="17"/>
      <c r="AX32" s="17">
        <v>0.12495504776531099</v>
      </c>
      <c r="AY32" s="17">
        <v>3.8998046014852197E-2</v>
      </c>
      <c r="AZ32" s="17">
        <v>0.125186274794966</v>
      </c>
      <c r="BA32" s="17"/>
      <c r="BB32" s="17">
        <v>9.5643569271656598E-2</v>
      </c>
      <c r="BC32" s="17">
        <v>0.12976255033725301</v>
      </c>
      <c r="BD32" s="17">
        <v>0.162259117345599</v>
      </c>
      <c r="BE32" s="17">
        <v>0.17528577904356099</v>
      </c>
      <c r="BF32" s="17">
        <v>0.17367720181339999</v>
      </c>
    </row>
    <row r="33" spans="2:58" x14ac:dyDescent="0.3">
      <c r="B33" t="s">
        <v>96</v>
      </c>
      <c r="C33" s="17">
        <v>5.1025298902088102E-2</v>
      </c>
      <c r="D33" s="17">
        <v>2.62288421936137E-2</v>
      </c>
      <c r="E33" s="17">
        <v>7.5947378045965006E-2</v>
      </c>
      <c r="F33" s="17"/>
      <c r="G33" s="17">
        <v>0</v>
      </c>
      <c r="H33" s="17">
        <v>3.5354860729650703E-2</v>
      </c>
      <c r="I33" s="17">
        <v>5.8098974828278499E-2</v>
      </c>
      <c r="J33" s="17">
        <v>4.9776779021628102E-2</v>
      </c>
      <c r="K33" s="17">
        <v>5.3356544657495099E-2</v>
      </c>
      <c r="L33" s="17">
        <v>0</v>
      </c>
      <c r="M33" s="17"/>
      <c r="N33" s="17">
        <v>0.37467064372745501</v>
      </c>
      <c r="O33" s="17">
        <v>0.225428072465746</v>
      </c>
      <c r="P33" s="17">
        <v>7.2888614032819196E-2</v>
      </c>
      <c r="Q33" s="17">
        <v>0.12627490192295701</v>
      </c>
      <c r="R33" s="17">
        <v>0.120570785142079</v>
      </c>
      <c r="S33" s="17">
        <v>6.7137560227003901E-2</v>
      </c>
      <c r="T33" s="17">
        <v>2.5083823676287701E-2</v>
      </c>
      <c r="U33" s="17">
        <v>5.4136283956833599E-2</v>
      </c>
      <c r="V33" s="17">
        <v>6.50078575272061E-2</v>
      </c>
      <c r="W33" s="17">
        <v>4.54749724792494E-2</v>
      </c>
      <c r="X33" s="17">
        <v>4.0733618448855202E-2</v>
      </c>
      <c r="Y33" s="17">
        <v>4.8893310978632899E-2</v>
      </c>
      <c r="Z33" s="17">
        <v>7.8338617515166208E-3</v>
      </c>
      <c r="AA33" s="17">
        <v>7.0575905021527498E-3</v>
      </c>
      <c r="AB33" s="17">
        <v>1.3931438442071301E-2</v>
      </c>
      <c r="AC33" s="17">
        <v>5.5663572707728703E-3</v>
      </c>
      <c r="AD33" s="17"/>
      <c r="AE33" s="17">
        <v>1.7463137601563899E-2</v>
      </c>
      <c r="AF33" s="17">
        <v>3.4718444726830597E-2</v>
      </c>
      <c r="AG33" s="17">
        <v>6.6834146317683696E-2</v>
      </c>
      <c r="AH33" s="17">
        <v>5.6131780446310897E-2</v>
      </c>
      <c r="AI33" s="17">
        <v>2.3979773638067602E-2</v>
      </c>
      <c r="AJ33" s="17">
        <v>3.8556720723288598E-2</v>
      </c>
      <c r="AK33" s="17">
        <v>0.1007004255762</v>
      </c>
      <c r="AL33" s="17">
        <v>5.2594693275288602E-2</v>
      </c>
      <c r="AM33" s="17">
        <v>5.9092558220653402E-2</v>
      </c>
      <c r="AN33" s="17">
        <v>6.6715531090951505E-2</v>
      </c>
      <c r="AO33" s="17">
        <v>6.5060047268779994E-2</v>
      </c>
      <c r="AP33" s="17">
        <v>8.6663170030746806E-2</v>
      </c>
      <c r="AQ33" s="17"/>
      <c r="AR33" s="17">
        <v>5.3143412937012302E-2</v>
      </c>
      <c r="AS33" s="17">
        <v>4.55930376391529E-2</v>
      </c>
      <c r="AT33" s="17">
        <v>5.3631641740498698E-2</v>
      </c>
      <c r="AU33" s="17">
        <v>5.3063320821613899E-2</v>
      </c>
      <c r="AV33" s="17">
        <v>0.12821473789282101</v>
      </c>
      <c r="AW33" s="17"/>
      <c r="AX33" s="17">
        <v>5.3633336628295801E-2</v>
      </c>
      <c r="AY33" s="17">
        <v>1.8816039629809201E-2</v>
      </c>
      <c r="AZ33" s="17">
        <v>3.9482382808643801E-2</v>
      </c>
      <c r="BA33" s="17"/>
      <c r="BB33" s="17">
        <v>3.9342377313896101E-2</v>
      </c>
      <c r="BC33" s="17">
        <v>5.5546635918138798E-2</v>
      </c>
      <c r="BD33" s="17">
        <v>4.7259124009308102E-2</v>
      </c>
      <c r="BE33" s="17">
        <v>7.3548802539436006E-2</v>
      </c>
      <c r="BF33" s="17">
        <v>0.114712017403964</v>
      </c>
    </row>
    <row r="34" spans="2:58" x14ac:dyDescent="0.3">
      <c r="B34" t="s">
        <v>97</v>
      </c>
      <c r="C34" s="17">
        <v>5.4701889926529199E-3</v>
      </c>
      <c r="D34" s="17">
        <v>4.3169085584301003E-3</v>
      </c>
      <c r="E34" s="17">
        <v>6.63549071679007E-3</v>
      </c>
      <c r="F34" s="17"/>
      <c r="G34" s="17">
        <v>0</v>
      </c>
      <c r="H34" s="17">
        <v>2.2396499675108601E-2</v>
      </c>
      <c r="I34" s="17">
        <v>3.9906575578751704E-3</v>
      </c>
      <c r="J34" s="17">
        <v>4.0756655849081601E-3</v>
      </c>
      <c r="K34" s="17">
        <v>2.5989660538885298E-3</v>
      </c>
      <c r="L34" s="17">
        <v>0</v>
      </c>
      <c r="M34" s="17"/>
      <c r="N34" s="17">
        <v>0</v>
      </c>
      <c r="O34" s="17">
        <v>0.104512360731121</v>
      </c>
      <c r="P34" s="17">
        <v>8.7161303359703408E-3</v>
      </c>
      <c r="Q34" s="17">
        <v>0</v>
      </c>
      <c r="R34" s="17">
        <v>0</v>
      </c>
      <c r="S34" s="17">
        <v>0</v>
      </c>
      <c r="T34" s="17">
        <v>1.31764873270375E-2</v>
      </c>
      <c r="U34" s="17">
        <v>0</v>
      </c>
      <c r="V34" s="17">
        <v>7.8698857953685194E-3</v>
      </c>
      <c r="W34" s="17">
        <v>8.2918392420028193E-3</v>
      </c>
      <c r="X34" s="17">
        <v>7.4077877773992204E-3</v>
      </c>
      <c r="Y34" s="17">
        <v>0</v>
      </c>
      <c r="Z34" s="17">
        <v>0</v>
      </c>
      <c r="AA34" s="17">
        <v>0</v>
      </c>
      <c r="AB34" s="17">
        <v>1.05830253076801E-2</v>
      </c>
      <c r="AC34" s="17">
        <v>0</v>
      </c>
      <c r="AD34" s="17"/>
      <c r="AE34" s="17">
        <v>0</v>
      </c>
      <c r="AF34" s="17">
        <v>8.5675921284553997E-3</v>
      </c>
      <c r="AG34" s="17">
        <v>1.2338690400121E-2</v>
      </c>
      <c r="AH34" s="17">
        <v>5.64178170337105E-3</v>
      </c>
      <c r="AI34" s="17">
        <v>9.8792823585383601E-3</v>
      </c>
      <c r="AJ34" s="17">
        <v>6.3403781475419602E-3</v>
      </c>
      <c r="AK34" s="17">
        <v>6.77753073182357E-3</v>
      </c>
      <c r="AL34" s="17">
        <v>0</v>
      </c>
      <c r="AM34" s="17">
        <v>5.0491483611797196E-3</v>
      </c>
      <c r="AN34" s="17">
        <v>0</v>
      </c>
      <c r="AO34" s="17">
        <v>9.98145005079892E-3</v>
      </c>
      <c r="AP34" s="17">
        <v>0</v>
      </c>
      <c r="AQ34" s="17"/>
      <c r="AR34" s="17">
        <v>6.2885007970135002E-3</v>
      </c>
      <c r="AS34" s="17">
        <v>4.6974109783783904E-3</v>
      </c>
      <c r="AT34" s="17">
        <v>8.4154369167187895E-3</v>
      </c>
      <c r="AU34" s="17">
        <v>0</v>
      </c>
      <c r="AV34" s="17">
        <v>0</v>
      </c>
      <c r="AW34" s="17"/>
      <c r="AX34" s="17">
        <v>6.47565620545003E-3</v>
      </c>
      <c r="AY34" s="17">
        <v>0</v>
      </c>
      <c r="AZ34" s="17">
        <v>4.47655638368621E-3</v>
      </c>
      <c r="BA34" s="17"/>
      <c r="BB34" s="17">
        <v>4.2573436890712898E-3</v>
      </c>
      <c r="BC34" s="17">
        <v>1.6869055690676302E-2</v>
      </c>
      <c r="BD34" s="17">
        <v>0</v>
      </c>
      <c r="BE34" s="17">
        <v>7.7020312224692104E-3</v>
      </c>
      <c r="BF34" s="17">
        <v>0</v>
      </c>
    </row>
    <row r="35" spans="2:58" x14ac:dyDescent="0.3">
      <c r="B35" t="s">
        <v>98</v>
      </c>
      <c r="C35" s="17">
        <v>0.82891632808105398</v>
      </c>
      <c r="D35" s="17">
        <v>0.90780416908425399</v>
      </c>
      <c r="E35" s="17">
        <v>0.75060888331857301</v>
      </c>
      <c r="F35" s="17"/>
      <c r="G35" s="17">
        <v>1</v>
      </c>
      <c r="H35" s="17">
        <v>0.86247366135563197</v>
      </c>
      <c r="I35" s="17">
        <v>0.79860833830631295</v>
      </c>
      <c r="J35" s="17">
        <v>0.827811797331653</v>
      </c>
      <c r="K35" s="17">
        <v>0.87847758973660595</v>
      </c>
      <c r="L35" s="17">
        <v>0.96096147903264195</v>
      </c>
      <c r="M35" s="17"/>
      <c r="N35" s="17">
        <v>0.10791820116822499</v>
      </c>
      <c r="O35" s="17">
        <v>0.53605293728356496</v>
      </c>
      <c r="P35" s="17">
        <v>0.66669032304721798</v>
      </c>
      <c r="Q35" s="17">
        <v>0.65152529697921202</v>
      </c>
      <c r="R35" s="17">
        <v>0.69791708712652201</v>
      </c>
      <c r="S35" s="17">
        <v>0.80870526608441695</v>
      </c>
      <c r="T35" s="17">
        <v>0.81242706338607396</v>
      </c>
      <c r="U35" s="17">
        <v>0.79525900558167695</v>
      </c>
      <c r="V35" s="17">
        <v>0.83209106223475005</v>
      </c>
      <c r="W35" s="17">
        <v>0.849066317666482</v>
      </c>
      <c r="X35" s="17">
        <v>0.88099099775840695</v>
      </c>
      <c r="Y35" s="17">
        <v>0.84863386993340295</v>
      </c>
      <c r="Z35" s="17">
        <v>0.92463794015229595</v>
      </c>
      <c r="AA35" s="17">
        <v>0.88320370508036306</v>
      </c>
      <c r="AB35" s="17">
        <v>0.90591262677925899</v>
      </c>
      <c r="AC35" s="17">
        <v>0.95136641567595104</v>
      </c>
      <c r="AD35" s="17"/>
      <c r="AE35" s="17">
        <v>0.92613437221366401</v>
      </c>
      <c r="AF35" s="17">
        <v>0.81594102617990405</v>
      </c>
      <c r="AG35" s="17">
        <v>0.78814179681325303</v>
      </c>
      <c r="AH35" s="17">
        <v>0.79894660699562203</v>
      </c>
      <c r="AI35" s="17">
        <v>0.84751782402424602</v>
      </c>
      <c r="AJ35" s="17">
        <v>0.83191221385837899</v>
      </c>
      <c r="AK35" s="17">
        <v>0.77493940067046396</v>
      </c>
      <c r="AL35" s="17">
        <v>0.811759875699545</v>
      </c>
      <c r="AM35" s="17">
        <v>0.83282062206039897</v>
      </c>
      <c r="AN35" s="17">
        <v>0.80497173869724403</v>
      </c>
      <c r="AO35" s="17">
        <v>0.81454828002926505</v>
      </c>
      <c r="AP35" s="17">
        <v>0.82663573157552706</v>
      </c>
      <c r="AQ35" s="17"/>
      <c r="AR35" s="17">
        <v>0.82610258195903596</v>
      </c>
      <c r="AS35" s="17">
        <v>0.837777845160108</v>
      </c>
      <c r="AT35" s="17">
        <v>0.82685624679416003</v>
      </c>
      <c r="AU35" s="17">
        <v>0.83066443618021102</v>
      </c>
      <c r="AV35" s="17">
        <v>0.66242947171984801</v>
      </c>
      <c r="AW35" s="17"/>
      <c r="AX35" s="17">
        <v>0.81493595940094299</v>
      </c>
      <c r="AY35" s="17">
        <v>0.94218591435533905</v>
      </c>
      <c r="AZ35" s="17">
        <v>0.83085478601270402</v>
      </c>
      <c r="BA35" s="17"/>
      <c r="BB35" s="17">
        <v>0.86075670972537599</v>
      </c>
      <c r="BC35" s="17">
        <v>0.79782175805393196</v>
      </c>
      <c r="BD35" s="17">
        <v>0.79048175864509296</v>
      </c>
      <c r="BE35" s="17">
        <v>0.74346338719453298</v>
      </c>
      <c r="BF35" s="17">
        <v>0.71161078078263595</v>
      </c>
    </row>
    <row r="36" spans="2:58" hidden="1" x14ac:dyDescent="0.3">
      <c r="B36" t="s">
        <v>99</v>
      </c>
      <c r="C36" s="17">
        <v>-0.82344613908840103</v>
      </c>
      <c r="D36" s="17">
        <v>-0.90348726052582395</v>
      </c>
      <c r="E36" s="17">
        <v>-0.74397339260178297</v>
      </c>
      <c r="F36" s="17"/>
      <c r="G36" s="17">
        <v>-1</v>
      </c>
      <c r="H36" s="17">
        <v>-0.84007716168052404</v>
      </c>
      <c r="I36" s="17">
        <v>-0.79461768074843697</v>
      </c>
      <c r="J36" s="17">
        <v>-0.82373613174674398</v>
      </c>
      <c r="K36" s="17">
        <v>-0.87587862368271796</v>
      </c>
      <c r="L36" s="17">
        <v>-0.96096147903264195</v>
      </c>
      <c r="M36" s="17"/>
      <c r="N36" s="17">
        <v>-0.10791820116822499</v>
      </c>
      <c r="O36" s="17">
        <v>-0.43154057655244399</v>
      </c>
      <c r="P36" s="17">
        <v>-0.65797419271124702</v>
      </c>
      <c r="Q36" s="17">
        <v>-0.65152529697921202</v>
      </c>
      <c r="R36" s="17">
        <v>-0.69791708712652201</v>
      </c>
      <c r="S36" s="17">
        <v>-0.80870526608441695</v>
      </c>
      <c r="T36" s="17">
        <v>-0.79925057605903704</v>
      </c>
      <c r="U36" s="17">
        <v>-0.79525900558167695</v>
      </c>
      <c r="V36" s="17">
        <v>-0.82422117643938198</v>
      </c>
      <c r="W36" s="17">
        <v>-0.84077447842447905</v>
      </c>
      <c r="X36" s="17">
        <v>-0.87358320998100802</v>
      </c>
      <c r="Y36" s="17">
        <v>-0.84863386993340295</v>
      </c>
      <c r="Z36" s="17">
        <v>-0.92463794015229595</v>
      </c>
      <c r="AA36" s="17">
        <v>-0.88320370508036306</v>
      </c>
      <c r="AB36" s="17">
        <v>-0.89532960147157903</v>
      </c>
      <c r="AC36" s="17">
        <v>-0.95136641567595104</v>
      </c>
      <c r="AD36" s="17"/>
      <c r="AE36" s="17">
        <v>-0.92613437221366401</v>
      </c>
      <c r="AF36" s="17">
        <v>-0.80737343405144901</v>
      </c>
      <c r="AG36" s="17">
        <v>-0.77580310641313199</v>
      </c>
      <c r="AH36" s="17">
        <v>-0.79330482529225099</v>
      </c>
      <c r="AI36" s="17">
        <v>-0.83763854166570695</v>
      </c>
      <c r="AJ36" s="17">
        <v>-0.82557183571083703</v>
      </c>
      <c r="AK36" s="17">
        <v>-0.76816186993864</v>
      </c>
      <c r="AL36" s="17">
        <v>-0.811759875699545</v>
      </c>
      <c r="AM36" s="17">
        <v>-0.827771473699219</v>
      </c>
      <c r="AN36" s="17">
        <v>-0.80497173869724403</v>
      </c>
      <c r="AO36" s="17">
        <v>-0.80456682997846696</v>
      </c>
      <c r="AP36" s="17">
        <v>-0.82663573157552706</v>
      </c>
      <c r="AQ36" s="17"/>
      <c r="AR36" s="17">
        <v>-0.81981408116202203</v>
      </c>
      <c r="AS36" s="17">
        <v>-0.83308043418172995</v>
      </c>
      <c r="AT36" s="17">
        <v>-0.81844080987744094</v>
      </c>
      <c r="AU36" s="17">
        <v>-0.83066443618021102</v>
      </c>
      <c r="AV36" s="17">
        <v>-0.66242947171984801</v>
      </c>
      <c r="AW36" s="17"/>
      <c r="AX36" s="17">
        <v>-0.808460303195493</v>
      </c>
      <c r="AY36" s="17">
        <v>-0.94218591435533905</v>
      </c>
      <c r="AZ36" s="17">
        <v>-0.82637822962901797</v>
      </c>
      <c r="BA36" s="17"/>
      <c r="BB36" s="17">
        <v>-0.85649936603630505</v>
      </c>
      <c r="BC36" s="17">
        <v>-0.78095270236325598</v>
      </c>
      <c r="BD36" s="17">
        <v>-0.79048175864509296</v>
      </c>
      <c r="BE36" s="17">
        <v>-0.73576135597206405</v>
      </c>
      <c r="BF36" s="17">
        <v>-0.71161078078263595</v>
      </c>
    </row>
    <row r="37" spans="2:58" x14ac:dyDescent="0.3">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row>
    <row r="38" spans="2:58" x14ac:dyDescent="0.3">
      <c r="B38" s="6" t="s">
        <v>113</v>
      </c>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row>
    <row r="39" spans="2:58" x14ac:dyDescent="0.3">
      <c r="B39" s="24" t="s">
        <v>90</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row>
    <row r="40" spans="2:58" x14ac:dyDescent="0.3">
      <c r="B40" t="s">
        <v>103</v>
      </c>
      <c r="C40" s="17">
        <v>0.24183468820843601</v>
      </c>
      <c r="D40" s="17">
        <v>0.28871893120252601</v>
      </c>
      <c r="E40" s="17">
        <v>0.19538786227758301</v>
      </c>
      <c r="F40" s="17"/>
      <c r="G40" s="17">
        <v>0.13466816286990901</v>
      </c>
      <c r="H40" s="17">
        <v>0.38486874504702701</v>
      </c>
      <c r="I40" s="17">
        <v>0.27683649924820403</v>
      </c>
      <c r="J40" s="17">
        <v>0.18592949043630999</v>
      </c>
      <c r="K40" s="17">
        <v>0.214398754184116</v>
      </c>
      <c r="L40" s="17">
        <v>0.14273829909557501</v>
      </c>
      <c r="M40" s="17"/>
      <c r="N40" s="17">
        <v>0.25317681968809902</v>
      </c>
      <c r="O40" s="17">
        <v>0.15955108087016101</v>
      </c>
      <c r="P40" s="17">
        <v>0.208150512270841</v>
      </c>
      <c r="Q40" s="17">
        <v>0.28130152120485902</v>
      </c>
      <c r="R40" s="17">
        <v>0.24168284609505999</v>
      </c>
      <c r="S40" s="17">
        <v>0.274150598217969</v>
      </c>
      <c r="T40" s="17">
        <v>0.199693625354147</v>
      </c>
      <c r="U40" s="17">
        <v>0.189275862932794</v>
      </c>
      <c r="V40" s="17">
        <v>0.176510130920874</v>
      </c>
      <c r="W40" s="17">
        <v>0.168620004909874</v>
      </c>
      <c r="X40" s="17">
        <v>0.29324840572208699</v>
      </c>
      <c r="Y40" s="17">
        <v>0.174273813583675</v>
      </c>
      <c r="Z40" s="17">
        <v>0.28512208459013499</v>
      </c>
      <c r="AA40" s="17">
        <v>0.19106377875970701</v>
      </c>
      <c r="AB40" s="17">
        <v>0.20777553209977201</v>
      </c>
      <c r="AC40" s="17">
        <v>0.36187748443666401</v>
      </c>
      <c r="AD40" s="17"/>
      <c r="AE40" s="17">
        <v>0.37842154842673797</v>
      </c>
      <c r="AF40" s="17">
        <v>0.17098988053330899</v>
      </c>
      <c r="AG40" s="17">
        <v>0.15775086944306299</v>
      </c>
      <c r="AH40" s="17">
        <v>0.25073876339852202</v>
      </c>
      <c r="AI40" s="17">
        <v>0.24490051031707899</v>
      </c>
      <c r="AJ40" s="17">
        <v>0.21710876953289401</v>
      </c>
      <c r="AK40" s="17">
        <v>0.233976025611698</v>
      </c>
      <c r="AL40" s="17">
        <v>0.31913396065468402</v>
      </c>
      <c r="AM40" s="17">
        <v>0.22503642091078299</v>
      </c>
      <c r="AN40" s="17">
        <v>0.21279492126959601</v>
      </c>
      <c r="AO40" s="17">
        <v>0.264025866548317</v>
      </c>
      <c r="AP40" s="17">
        <v>0.206990598104076</v>
      </c>
      <c r="AQ40" s="17"/>
      <c r="AR40" s="17">
        <v>0.20351924630625701</v>
      </c>
      <c r="AS40" s="17">
        <v>0.23287146109429399</v>
      </c>
      <c r="AT40" s="17">
        <v>0.30195562371202</v>
      </c>
      <c r="AU40" s="17">
        <v>0.29885636937976301</v>
      </c>
      <c r="AV40" s="17">
        <v>0.37433086497109203</v>
      </c>
      <c r="AW40" s="17"/>
      <c r="AX40" s="17">
        <v>0.20660491288235</v>
      </c>
      <c r="AY40" s="17">
        <v>0.45200045069948103</v>
      </c>
      <c r="AZ40" s="17">
        <v>0.24752219552924801</v>
      </c>
      <c r="BA40" s="17"/>
      <c r="BB40" s="17">
        <v>0.254048997662284</v>
      </c>
      <c r="BC40" s="17">
        <v>0.21647366494895301</v>
      </c>
      <c r="BD40" s="17">
        <v>0.19876864508825301</v>
      </c>
      <c r="BE40" s="17">
        <v>0.24358995960301399</v>
      </c>
      <c r="BF40" s="17">
        <v>0.192849751075474</v>
      </c>
    </row>
    <row r="41" spans="2:58" x14ac:dyDescent="0.3">
      <c r="B41" t="s">
        <v>104</v>
      </c>
      <c r="C41" s="17">
        <v>0.22722260278092299</v>
      </c>
      <c r="D41" s="17">
        <v>0.240467317450649</v>
      </c>
      <c r="E41" s="17">
        <v>0.21342096450973799</v>
      </c>
      <c r="F41" s="17"/>
      <c r="G41" s="17">
        <v>0.63349113941943302</v>
      </c>
      <c r="H41" s="17">
        <v>0.30462243294365798</v>
      </c>
      <c r="I41" s="17">
        <v>0.20287865963978799</v>
      </c>
      <c r="J41" s="17">
        <v>0.227496761672112</v>
      </c>
      <c r="K41" s="17">
        <v>0.22322740668572399</v>
      </c>
      <c r="L41" s="17">
        <v>0.23882070838810701</v>
      </c>
      <c r="M41" s="17"/>
      <c r="N41" s="17">
        <v>0</v>
      </c>
      <c r="O41" s="17">
        <v>0.29934611274329098</v>
      </c>
      <c r="P41" s="17">
        <v>0.27944010116963103</v>
      </c>
      <c r="Q41" s="17">
        <v>0.187455069115289</v>
      </c>
      <c r="R41" s="17">
        <v>0.23328503540457701</v>
      </c>
      <c r="S41" s="17">
        <v>0.22813701362650099</v>
      </c>
      <c r="T41" s="17">
        <v>0.17842274266859801</v>
      </c>
      <c r="U41" s="17">
        <v>0.205667468301582</v>
      </c>
      <c r="V41" s="17">
        <v>0.22091816903991299</v>
      </c>
      <c r="W41" s="17">
        <v>0.259159131127224</v>
      </c>
      <c r="X41" s="17">
        <v>0.18676038997434299</v>
      </c>
      <c r="Y41" s="17">
        <v>0.212637467664713</v>
      </c>
      <c r="Z41" s="17">
        <v>0.22870204239869699</v>
      </c>
      <c r="AA41" s="17">
        <v>0.34819459758173699</v>
      </c>
      <c r="AB41" s="17">
        <v>0.23743137554479399</v>
      </c>
      <c r="AC41" s="17">
        <v>0.24048001155380699</v>
      </c>
      <c r="AD41" s="17"/>
      <c r="AE41" s="17">
        <v>0.248555452377447</v>
      </c>
      <c r="AF41" s="17">
        <v>0.24228881512210201</v>
      </c>
      <c r="AG41" s="17">
        <v>0.26632483884695901</v>
      </c>
      <c r="AH41" s="17">
        <v>0.19949986992632901</v>
      </c>
      <c r="AI41" s="17">
        <v>0.18499691145070701</v>
      </c>
      <c r="AJ41" s="17">
        <v>0.28425105688312802</v>
      </c>
      <c r="AK41" s="17">
        <v>0.18805842497983299</v>
      </c>
      <c r="AL41" s="17">
        <v>0.19566016040287099</v>
      </c>
      <c r="AM41" s="17">
        <v>0.21999745138337201</v>
      </c>
      <c r="AN41" s="17">
        <v>0.21869193150833</v>
      </c>
      <c r="AO41" s="17">
        <v>0.192455851498258</v>
      </c>
      <c r="AP41" s="17">
        <v>0.22514140063298399</v>
      </c>
      <c r="AQ41" s="17"/>
      <c r="AR41" s="17">
        <v>0.243296917886658</v>
      </c>
      <c r="AS41" s="17">
        <v>0.21961978051273201</v>
      </c>
      <c r="AT41" s="17">
        <v>0.23383789511435299</v>
      </c>
      <c r="AU41" s="17">
        <v>0.209703727042863</v>
      </c>
      <c r="AV41" s="17">
        <v>0.16371816875659301</v>
      </c>
      <c r="AW41" s="17"/>
      <c r="AX41" s="17">
        <v>0.215561419999899</v>
      </c>
      <c r="AY41" s="17">
        <v>0.24344813381795299</v>
      </c>
      <c r="AZ41" s="17">
        <v>0.24040806624143199</v>
      </c>
      <c r="BA41" s="17"/>
      <c r="BB41" s="17">
        <v>0.22979777999099499</v>
      </c>
      <c r="BC41" s="17">
        <v>0.22021120233857</v>
      </c>
      <c r="BD41" s="17">
        <v>0.38327456722817099</v>
      </c>
      <c r="BE41" s="17">
        <v>0.16992400374314301</v>
      </c>
      <c r="BF41" s="17">
        <v>0.226840912622507</v>
      </c>
    </row>
    <row r="42" spans="2:58" x14ac:dyDescent="0.3">
      <c r="B42" t="s">
        <v>105</v>
      </c>
      <c r="C42" s="17">
        <v>0.20686827957607101</v>
      </c>
      <c r="D42" s="17">
        <v>0.171112952341961</v>
      </c>
      <c r="E42" s="17">
        <v>0.243070669552793</v>
      </c>
      <c r="F42" s="17"/>
      <c r="G42" s="17">
        <v>5.1988030780450202E-2</v>
      </c>
      <c r="H42" s="17">
        <v>0.12948482237065201</v>
      </c>
      <c r="I42" s="17">
        <v>0.21198808397605301</v>
      </c>
      <c r="J42" s="17">
        <v>0.23923631934897499</v>
      </c>
      <c r="K42" s="17">
        <v>0.163512112884136</v>
      </c>
      <c r="L42" s="17">
        <v>0.14261349047004901</v>
      </c>
      <c r="M42" s="17"/>
      <c r="N42" s="17">
        <v>0.37153089188219801</v>
      </c>
      <c r="O42" s="17">
        <v>0.15530382449424299</v>
      </c>
      <c r="P42" s="17">
        <v>0.226962649535319</v>
      </c>
      <c r="Q42" s="17">
        <v>0.165020047626599</v>
      </c>
      <c r="R42" s="17">
        <v>0.17399423389626201</v>
      </c>
      <c r="S42" s="17">
        <v>0.17932508012808099</v>
      </c>
      <c r="T42" s="17">
        <v>0.28225919119732301</v>
      </c>
      <c r="U42" s="17">
        <v>0.25750900441340602</v>
      </c>
      <c r="V42" s="17">
        <v>0.32110461602124901</v>
      </c>
      <c r="W42" s="17">
        <v>0.256354714019708</v>
      </c>
      <c r="X42" s="17">
        <v>0.18160834431496101</v>
      </c>
      <c r="Y42" s="17">
        <v>0.230547520585483</v>
      </c>
      <c r="Z42" s="17">
        <v>0.15260130767265201</v>
      </c>
      <c r="AA42" s="17">
        <v>0.17898424368926699</v>
      </c>
      <c r="AB42" s="17">
        <v>0.14689808241684901</v>
      </c>
      <c r="AC42" s="17">
        <v>0.15871905074661</v>
      </c>
      <c r="AD42" s="17"/>
      <c r="AE42" s="17">
        <v>0.16770284019687401</v>
      </c>
      <c r="AF42" s="17">
        <v>0.234561390624904</v>
      </c>
      <c r="AG42" s="17">
        <v>0.213355721629641</v>
      </c>
      <c r="AH42" s="17">
        <v>0.23523165252098699</v>
      </c>
      <c r="AI42" s="17">
        <v>0.244527728662608</v>
      </c>
      <c r="AJ42" s="17">
        <v>0.173923043762748</v>
      </c>
      <c r="AK42" s="17">
        <v>0.22363832741364001</v>
      </c>
      <c r="AL42" s="17">
        <v>0.146465729278526</v>
      </c>
      <c r="AM42" s="17">
        <v>0.197393223825237</v>
      </c>
      <c r="AN42" s="17">
        <v>0.25681085732239101</v>
      </c>
      <c r="AO42" s="17">
        <v>0.16884105722290199</v>
      </c>
      <c r="AP42" s="17">
        <v>0.16089782083085599</v>
      </c>
      <c r="AQ42" s="17"/>
      <c r="AR42" s="17">
        <v>0.21811113287748199</v>
      </c>
      <c r="AS42" s="17">
        <v>0.200571869628246</v>
      </c>
      <c r="AT42" s="17">
        <v>0.21123866571502101</v>
      </c>
      <c r="AU42" s="17">
        <v>0.18719528224649501</v>
      </c>
      <c r="AV42" s="17">
        <v>0.20673922246402701</v>
      </c>
      <c r="AW42" s="17"/>
      <c r="AX42" s="17">
        <v>0.22775077639566699</v>
      </c>
      <c r="AY42" s="17">
        <v>0.113851172050617</v>
      </c>
      <c r="AZ42" s="17">
        <v>0.205971999934391</v>
      </c>
      <c r="BA42" s="17"/>
      <c r="BB42" s="17">
        <v>0.19589654627421599</v>
      </c>
      <c r="BC42" s="17">
        <v>0.21491505806941499</v>
      </c>
      <c r="BD42" s="17">
        <v>0.15944844646089801</v>
      </c>
      <c r="BE42" s="17">
        <v>0.23626916811620299</v>
      </c>
      <c r="BF42" s="17">
        <v>0.26720838821512199</v>
      </c>
    </row>
    <row r="43" spans="2:58" x14ac:dyDescent="0.3">
      <c r="B43" t="s">
        <v>106</v>
      </c>
      <c r="C43" s="17">
        <v>0.108921862787414</v>
      </c>
      <c r="D43" s="17">
        <v>8.5473598268666198E-2</v>
      </c>
      <c r="E43" s="17">
        <v>0.13260995934455</v>
      </c>
      <c r="F43" s="17"/>
      <c r="G43" s="17">
        <v>0</v>
      </c>
      <c r="H43" s="17">
        <v>5.8692476693894803E-2</v>
      </c>
      <c r="I43" s="17">
        <v>0.11087581083253401</v>
      </c>
      <c r="J43" s="17">
        <v>0.116833285115821</v>
      </c>
      <c r="K43" s="17">
        <v>0.12897649881290199</v>
      </c>
      <c r="L43" s="17">
        <v>5.13950258732052E-2</v>
      </c>
      <c r="M43" s="17"/>
      <c r="N43" s="17">
        <v>0</v>
      </c>
      <c r="O43" s="17">
        <v>0.19954296622862999</v>
      </c>
      <c r="P43" s="17">
        <v>0.112721599417016</v>
      </c>
      <c r="Q43" s="17">
        <v>0.106009210245987</v>
      </c>
      <c r="R43" s="17">
        <v>0.15678978176716901</v>
      </c>
      <c r="S43" s="17">
        <v>0.12608586631951099</v>
      </c>
      <c r="T43" s="17">
        <v>0.15638467888883301</v>
      </c>
      <c r="U43" s="17">
        <v>0.12609470417339499</v>
      </c>
      <c r="V43" s="17">
        <v>5.7490942778390099E-2</v>
      </c>
      <c r="W43" s="17">
        <v>8.92565535885812E-2</v>
      </c>
      <c r="X43" s="17">
        <v>0.115467641067866</v>
      </c>
      <c r="Y43" s="17">
        <v>0.122950597949951</v>
      </c>
      <c r="Z43" s="17">
        <v>7.1153305499586594E-2</v>
      </c>
      <c r="AA43" s="17">
        <v>9.1653024193763297E-2</v>
      </c>
      <c r="AB43" s="17">
        <v>0.17471889618065001</v>
      </c>
      <c r="AC43" s="17">
        <v>5.71640988134808E-2</v>
      </c>
      <c r="AD43" s="17"/>
      <c r="AE43" s="17">
        <v>7.6511312444695903E-2</v>
      </c>
      <c r="AF43" s="17">
        <v>0.11541000873997299</v>
      </c>
      <c r="AG43" s="17">
        <v>0.11544422067134601</v>
      </c>
      <c r="AH43" s="17">
        <v>0.130939654255782</v>
      </c>
      <c r="AI43" s="17">
        <v>9.3035453277316604E-2</v>
      </c>
      <c r="AJ43" s="17">
        <v>0.12198591768146599</v>
      </c>
      <c r="AK43" s="17">
        <v>7.6401576036968705E-2</v>
      </c>
      <c r="AL43" s="17">
        <v>0.101553788695933</v>
      </c>
      <c r="AM43" s="17">
        <v>0.119513749944094</v>
      </c>
      <c r="AN43" s="17">
        <v>0.14439724810413701</v>
      </c>
      <c r="AO43" s="17">
        <v>9.8824810815028599E-2</v>
      </c>
      <c r="AP43" s="17">
        <v>0.114373428956153</v>
      </c>
      <c r="AQ43" s="17"/>
      <c r="AR43" s="17">
        <v>0.10576765663255699</v>
      </c>
      <c r="AS43" s="17">
        <v>0.117138157183155</v>
      </c>
      <c r="AT43" s="17">
        <v>9.5989419155653705E-2</v>
      </c>
      <c r="AU43" s="17">
        <v>7.1909032603290401E-2</v>
      </c>
      <c r="AV43" s="17">
        <v>0.14997913341213201</v>
      </c>
      <c r="AW43" s="17"/>
      <c r="AX43" s="17">
        <v>0.11122240996196001</v>
      </c>
      <c r="AY43" s="17">
        <v>6.4247391670397197E-2</v>
      </c>
      <c r="AZ43" s="17">
        <v>8.9695061954147295E-2</v>
      </c>
      <c r="BA43" s="17"/>
      <c r="BB43" s="17">
        <v>0.101350346467003</v>
      </c>
      <c r="BC43" s="17">
        <v>0.14991407275284499</v>
      </c>
      <c r="BD43" s="17">
        <v>0.10890437912813999</v>
      </c>
      <c r="BE43" s="17">
        <v>7.3348155742121404E-2</v>
      </c>
      <c r="BF43" s="17">
        <v>0.14782155592922699</v>
      </c>
    </row>
    <row r="44" spans="2:58" x14ac:dyDescent="0.3">
      <c r="B44" t="s">
        <v>107</v>
      </c>
      <c r="C44" s="17">
        <v>8.7627227139078001E-2</v>
      </c>
      <c r="D44" s="17">
        <v>8.7225580423695798E-2</v>
      </c>
      <c r="E44" s="17">
        <v>8.8204078173854394E-2</v>
      </c>
      <c r="F44" s="17"/>
      <c r="G44" s="17">
        <v>0.17985266693020799</v>
      </c>
      <c r="H44" s="17">
        <v>4.6498398672215502E-2</v>
      </c>
      <c r="I44" s="17">
        <v>7.8962096776622304E-2</v>
      </c>
      <c r="J44" s="17">
        <v>9.1237382090249994E-2</v>
      </c>
      <c r="K44" s="17">
        <v>0.118101181368904</v>
      </c>
      <c r="L44" s="17">
        <v>0.18869168539261899</v>
      </c>
      <c r="M44" s="17"/>
      <c r="N44" s="17">
        <v>0</v>
      </c>
      <c r="O44" s="17">
        <v>6.7605903919879806E-2</v>
      </c>
      <c r="P44" s="17">
        <v>6.5875260471284003E-2</v>
      </c>
      <c r="Q44" s="17">
        <v>8.2648474997141494E-2</v>
      </c>
      <c r="R44" s="17">
        <v>8.1324101822953507E-2</v>
      </c>
      <c r="S44" s="17">
        <v>5.9329388595462697E-2</v>
      </c>
      <c r="T44" s="17">
        <v>7.0613287639001404E-2</v>
      </c>
      <c r="U44" s="17">
        <v>0.13525097869536901</v>
      </c>
      <c r="V44" s="17">
        <v>4.5490822326841401E-2</v>
      </c>
      <c r="W44" s="17">
        <v>6.6321544599318397E-2</v>
      </c>
      <c r="X44" s="17">
        <v>9.8096995822679806E-2</v>
      </c>
      <c r="Y44" s="17">
        <v>9.4060879236136194E-2</v>
      </c>
      <c r="Z44" s="17">
        <v>8.6417046712179701E-2</v>
      </c>
      <c r="AA44" s="17">
        <v>0.101889424576055</v>
      </c>
      <c r="AB44" s="17">
        <v>0.115461610817996</v>
      </c>
      <c r="AC44" s="17">
        <v>7.8069462607206805E-2</v>
      </c>
      <c r="AD44" s="17"/>
      <c r="AE44" s="17">
        <v>4.6941285675558497E-2</v>
      </c>
      <c r="AF44" s="17">
        <v>9.3297450751557501E-2</v>
      </c>
      <c r="AG44" s="17">
        <v>0.11867780475709</v>
      </c>
      <c r="AH44" s="17">
        <v>7.1088229155646804E-2</v>
      </c>
      <c r="AI44" s="17">
        <v>0.11422527254979201</v>
      </c>
      <c r="AJ44" s="17">
        <v>8.6159971215226103E-2</v>
      </c>
      <c r="AK44" s="17">
        <v>9.3025230612097207E-2</v>
      </c>
      <c r="AL44" s="17">
        <v>9.9641449752199907E-2</v>
      </c>
      <c r="AM44" s="17">
        <v>9.4162354572797605E-2</v>
      </c>
      <c r="AN44" s="17">
        <v>5.3618969771221103E-2</v>
      </c>
      <c r="AO44" s="17">
        <v>0.116486750313004</v>
      </c>
      <c r="AP44" s="17">
        <v>0.161919701827933</v>
      </c>
      <c r="AQ44" s="17"/>
      <c r="AR44" s="17">
        <v>8.4005207076014901E-2</v>
      </c>
      <c r="AS44" s="17">
        <v>9.8525986786341904E-2</v>
      </c>
      <c r="AT44" s="17">
        <v>6.7220358309515907E-2</v>
      </c>
      <c r="AU44" s="17">
        <v>9.3972551922010095E-2</v>
      </c>
      <c r="AV44" s="17">
        <v>3.1020438357696099E-2</v>
      </c>
      <c r="AW44" s="17"/>
      <c r="AX44" s="17">
        <v>9.6335149321610095E-2</v>
      </c>
      <c r="AY44" s="17">
        <v>5.97862069144144E-2</v>
      </c>
      <c r="AZ44" s="17">
        <v>8.0015329356994694E-2</v>
      </c>
      <c r="BA44" s="17"/>
      <c r="BB44" s="17">
        <v>9.3405941360010805E-2</v>
      </c>
      <c r="BC44" s="17">
        <v>7.7013287493584603E-2</v>
      </c>
      <c r="BD44" s="17">
        <v>1.6665727878880401E-2</v>
      </c>
      <c r="BE44" s="17">
        <v>0.110227712639553</v>
      </c>
      <c r="BF44" s="17">
        <v>5.5916776569441301E-2</v>
      </c>
    </row>
    <row r="45" spans="2:58" x14ac:dyDescent="0.3">
      <c r="B45" t="s">
        <v>108</v>
      </c>
      <c r="C45" s="17">
        <v>6.17985499748165E-2</v>
      </c>
      <c r="D45" s="17">
        <v>5.9057926766149502E-2</v>
      </c>
      <c r="E45" s="17">
        <v>6.4665096092508201E-2</v>
      </c>
      <c r="F45" s="17"/>
      <c r="G45" s="17">
        <v>0</v>
      </c>
      <c r="H45" s="17">
        <v>2.57395997481914E-2</v>
      </c>
      <c r="I45" s="17">
        <v>5.28662642777213E-2</v>
      </c>
      <c r="J45" s="17">
        <v>7.3059687428200695E-2</v>
      </c>
      <c r="K45" s="17">
        <v>8.8834785874364594E-2</v>
      </c>
      <c r="L45" s="17">
        <v>3.6590600492364997E-2</v>
      </c>
      <c r="M45" s="17"/>
      <c r="N45" s="17">
        <v>0.10791820116822499</v>
      </c>
      <c r="O45" s="17">
        <v>4.1005251317744601E-2</v>
      </c>
      <c r="P45" s="17">
        <v>3.83101926005407E-2</v>
      </c>
      <c r="Q45" s="17">
        <v>8.3004847669271395E-2</v>
      </c>
      <c r="R45" s="17">
        <v>7.7007942783267405E-2</v>
      </c>
      <c r="S45" s="17">
        <v>6.7584136473419806E-2</v>
      </c>
      <c r="T45" s="17">
        <v>6.2437324176990099E-2</v>
      </c>
      <c r="U45" s="17">
        <v>2.4918558474043801E-2</v>
      </c>
      <c r="V45" s="17">
        <v>9.2653883547208896E-2</v>
      </c>
      <c r="W45" s="17">
        <v>9.9430425179879295E-2</v>
      </c>
      <c r="X45" s="17">
        <v>5.9842344386918898E-2</v>
      </c>
      <c r="Y45" s="17">
        <v>6.9799039623413398E-2</v>
      </c>
      <c r="Z45" s="17">
        <v>0.114830496311652</v>
      </c>
      <c r="AA45" s="17">
        <v>3.4937473936835099E-2</v>
      </c>
      <c r="AB45" s="17">
        <v>6.4141660338014994E-2</v>
      </c>
      <c r="AC45" s="17">
        <v>3.3711915235932699E-2</v>
      </c>
      <c r="AD45" s="17"/>
      <c r="AE45" s="17">
        <v>3.8782594770795098E-2</v>
      </c>
      <c r="AF45" s="17">
        <v>7.0205966552134097E-2</v>
      </c>
      <c r="AG45" s="17">
        <v>7.1722742379891194E-2</v>
      </c>
      <c r="AH45" s="17">
        <v>6.1630543855982101E-2</v>
      </c>
      <c r="AI45" s="17">
        <v>6.3953779240154995E-2</v>
      </c>
      <c r="AJ45" s="17">
        <v>4.4394487779479699E-2</v>
      </c>
      <c r="AK45" s="17">
        <v>8.0498002290292497E-2</v>
      </c>
      <c r="AL45" s="17">
        <v>7.6941794527762494E-2</v>
      </c>
      <c r="AM45" s="17">
        <v>5.7653093412258202E-2</v>
      </c>
      <c r="AN45" s="17">
        <v>5.85691728181588E-2</v>
      </c>
      <c r="AO45" s="17">
        <v>9.2027078897900794E-2</v>
      </c>
      <c r="AP45" s="17">
        <v>5.8594360528652099E-2</v>
      </c>
      <c r="AQ45" s="17"/>
      <c r="AR45" s="17">
        <v>8.3620463332697903E-2</v>
      </c>
      <c r="AS45" s="17">
        <v>5.6781509884715302E-2</v>
      </c>
      <c r="AT45" s="17">
        <v>3.5624227973093898E-2</v>
      </c>
      <c r="AU45" s="17">
        <v>8.1563190426878596E-2</v>
      </c>
      <c r="AV45" s="17">
        <v>4.6021056290864899E-2</v>
      </c>
      <c r="AW45" s="17"/>
      <c r="AX45" s="17">
        <v>6.8628007911040706E-2</v>
      </c>
      <c r="AY45" s="17">
        <v>2.6779224629981498E-2</v>
      </c>
      <c r="AZ45" s="17">
        <v>7.1780516437792194E-2</v>
      </c>
      <c r="BA45" s="17"/>
      <c r="BB45" s="17">
        <v>5.5945068456354601E-2</v>
      </c>
      <c r="BC45" s="17">
        <v>6.6762479667446306E-2</v>
      </c>
      <c r="BD45" s="17">
        <v>7.1080200388836695E-2</v>
      </c>
      <c r="BE45" s="17">
        <v>0.10988431642077399</v>
      </c>
      <c r="BF45" s="17">
        <v>5.5404165991519698E-2</v>
      </c>
    </row>
    <row r="46" spans="2:58" x14ac:dyDescent="0.3">
      <c r="B46" t="s">
        <v>109</v>
      </c>
      <c r="C46" s="17">
        <v>5.9456025660026703E-2</v>
      </c>
      <c r="D46" s="17">
        <v>6.4385188191955697E-2</v>
      </c>
      <c r="E46" s="17">
        <v>5.3643231252069802E-2</v>
      </c>
      <c r="F46" s="17"/>
      <c r="G46" s="17">
        <v>0</v>
      </c>
      <c r="H46" s="17">
        <v>4.5100257626979098E-2</v>
      </c>
      <c r="I46" s="17">
        <v>5.5250745712130303E-2</v>
      </c>
      <c r="J46" s="17">
        <v>6.1421267155721E-2</v>
      </c>
      <c r="K46" s="17">
        <v>6.2949260189853404E-2</v>
      </c>
      <c r="L46" s="17">
        <v>0.19915019028807901</v>
      </c>
      <c r="M46" s="17"/>
      <c r="N46" s="17">
        <v>0.15387534170792</v>
      </c>
      <c r="O46" s="17">
        <v>7.7644860426051301E-2</v>
      </c>
      <c r="P46" s="17">
        <v>2.0272010684198701E-2</v>
      </c>
      <c r="Q46" s="17">
        <v>6.7591443459951606E-2</v>
      </c>
      <c r="R46" s="17">
        <v>3.5916058230711298E-2</v>
      </c>
      <c r="S46" s="17">
        <v>6.5387916639055702E-2</v>
      </c>
      <c r="T46" s="17">
        <v>4.4059353228680001E-2</v>
      </c>
      <c r="U46" s="17">
        <v>6.1283423009409602E-2</v>
      </c>
      <c r="V46" s="17">
        <v>8.5831435365523304E-2</v>
      </c>
      <c r="W46" s="17">
        <v>5.2565787333412502E-2</v>
      </c>
      <c r="X46" s="17">
        <v>4.6514125060548701E-2</v>
      </c>
      <c r="Y46" s="17">
        <v>9.5730681356628003E-2</v>
      </c>
      <c r="Z46" s="17">
        <v>5.5128147062935201E-2</v>
      </c>
      <c r="AA46" s="17">
        <v>5.3277457262635199E-2</v>
      </c>
      <c r="AB46" s="17">
        <v>5.3572842601924603E-2</v>
      </c>
      <c r="AC46" s="17">
        <v>6.9977976606298495E-2</v>
      </c>
      <c r="AD46" s="17"/>
      <c r="AE46" s="17">
        <v>4.3084966107891302E-2</v>
      </c>
      <c r="AF46" s="17">
        <v>7.3246487676020197E-2</v>
      </c>
      <c r="AG46" s="17">
        <v>5.6723802272010598E-2</v>
      </c>
      <c r="AH46" s="17">
        <v>5.0871286886752298E-2</v>
      </c>
      <c r="AI46" s="17">
        <v>4.94207033230738E-2</v>
      </c>
      <c r="AJ46" s="17">
        <v>6.4041574585275596E-2</v>
      </c>
      <c r="AK46" s="17">
        <v>7.2169036764913E-2</v>
      </c>
      <c r="AL46" s="17">
        <v>6.0603116688022297E-2</v>
      </c>
      <c r="AM46" s="17">
        <v>7.9952718939627895E-2</v>
      </c>
      <c r="AN46" s="17">
        <v>4.4880235265968398E-2</v>
      </c>
      <c r="AO46" s="17">
        <v>4.7375684602991699E-2</v>
      </c>
      <c r="AP46" s="17">
        <v>7.2082689119346496E-2</v>
      </c>
      <c r="AQ46" s="17"/>
      <c r="AR46" s="17">
        <v>5.3701608833463699E-2</v>
      </c>
      <c r="AS46" s="17">
        <v>6.9004792961148406E-2</v>
      </c>
      <c r="AT46" s="17">
        <v>5.1386112761534299E-2</v>
      </c>
      <c r="AU46" s="17">
        <v>4.9189454356299102E-2</v>
      </c>
      <c r="AV46" s="17">
        <v>0</v>
      </c>
      <c r="AW46" s="17"/>
      <c r="AX46" s="17">
        <v>6.4123546542435905E-2</v>
      </c>
      <c r="AY46" s="17">
        <v>3.9887420217155599E-2</v>
      </c>
      <c r="AZ46" s="17">
        <v>6.4606830545994504E-2</v>
      </c>
      <c r="BA46" s="17"/>
      <c r="BB46" s="17">
        <v>6.5881080407304005E-2</v>
      </c>
      <c r="BC46" s="17">
        <v>4.1428806266500501E-2</v>
      </c>
      <c r="BD46" s="17">
        <v>6.1858033826821701E-2</v>
      </c>
      <c r="BE46" s="17">
        <v>4.10446333408667E-2</v>
      </c>
      <c r="BF46" s="17">
        <v>4.3532044254439399E-2</v>
      </c>
    </row>
    <row r="47" spans="2:58" x14ac:dyDescent="0.3">
      <c r="B47" t="s">
        <v>86</v>
      </c>
      <c r="C47" s="17">
        <v>6.2707638732341503E-3</v>
      </c>
      <c r="D47" s="17">
        <v>3.5585053543963898E-3</v>
      </c>
      <c r="E47" s="17">
        <v>8.9981387969025207E-3</v>
      </c>
      <c r="F47" s="17"/>
      <c r="G47" s="17">
        <v>0</v>
      </c>
      <c r="H47" s="17">
        <v>4.9932668973828604E-3</v>
      </c>
      <c r="I47" s="17">
        <v>1.0341839536946999E-2</v>
      </c>
      <c r="J47" s="17">
        <v>4.7858067526105504E-3</v>
      </c>
      <c r="K47" s="17">
        <v>0</v>
      </c>
      <c r="L47" s="17">
        <v>0</v>
      </c>
      <c r="M47" s="17"/>
      <c r="N47" s="17">
        <v>0.113498745553558</v>
      </c>
      <c r="O47" s="17">
        <v>0</v>
      </c>
      <c r="P47" s="17">
        <v>4.8267673851169202E-2</v>
      </c>
      <c r="Q47" s="17">
        <v>2.6969385680902201E-2</v>
      </c>
      <c r="R47" s="17">
        <v>0</v>
      </c>
      <c r="S47" s="17">
        <v>0</v>
      </c>
      <c r="T47" s="17">
        <v>6.12979684642697E-3</v>
      </c>
      <c r="U47" s="17">
        <v>0</v>
      </c>
      <c r="V47" s="17">
        <v>0</v>
      </c>
      <c r="W47" s="17">
        <v>8.2918392420028193E-3</v>
      </c>
      <c r="X47" s="17">
        <v>1.8461753650596699E-2</v>
      </c>
      <c r="Y47" s="17">
        <v>0</v>
      </c>
      <c r="Z47" s="17">
        <v>6.0455697521634702E-3</v>
      </c>
      <c r="AA47" s="17">
        <v>0</v>
      </c>
      <c r="AB47" s="17">
        <v>0</v>
      </c>
      <c r="AC47" s="17">
        <v>0</v>
      </c>
      <c r="AD47" s="17"/>
      <c r="AE47" s="17">
        <v>0</v>
      </c>
      <c r="AF47" s="17">
        <v>0</v>
      </c>
      <c r="AG47" s="17">
        <v>0</v>
      </c>
      <c r="AH47" s="17">
        <v>0</v>
      </c>
      <c r="AI47" s="17">
        <v>4.9396411792691801E-3</v>
      </c>
      <c r="AJ47" s="17">
        <v>8.1351785597834694E-3</v>
      </c>
      <c r="AK47" s="17">
        <v>3.2233376290557503E-2</v>
      </c>
      <c r="AL47" s="17">
        <v>0</v>
      </c>
      <c r="AM47" s="17">
        <v>6.2909870118297599E-3</v>
      </c>
      <c r="AN47" s="17">
        <v>1.0236663940197401E-2</v>
      </c>
      <c r="AO47" s="17">
        <v>1.9962900101597798E-2</v>
      </c>
      <c r="AP47" s="17">
        <v>0</v>
      </c>
      <c r="AQ47" s="17"/>
      <c r="AR47" s="17">
        <v>7.9777670548689394E-3</v>
      </c>
      <c r="AS47" s="17">
        <v>5.4864419493674899E-3</v>
      </c>
      <c r="AT47" s="17">
        <v>2.74769725880805E-3</v>
      </c>
      <c r="AU47" s="17">
        <v>7.6103920224011396E-3</v>
      </c>
      <c r="AV47" s="17">
        <v>2.8191115747594898E-2</v>
      </c>
      <c r="AW47" s="17"/>
      <c r="AX47" s="17">
        <v>9.7737769850366994E-3</v>
      </c>
      <c r="AY47" s="17">
        <v>0</v>
      </c>
      <c r="AZ47" s="17">
        <v>0</v>
      </c>
      <c r="BA47" s="17"/>
      <c r="BB47" s="17">
        <v>3.67423938183327E-3</v>
      </c>
      <c r="BC47" s="17">
        <v>1.32814284626862E-2</v>
      </c>
      <c r="BD47" s="17">
        <v>0</v>
      </c>
      <c r="BE47" s="17">
        <v>1.5712050394325001E-2</v>
      </c>
      <c r="BF47" s="17">
        <v>1.0426405342269299E-2</v>
      </c>
    </row>
    <row r="48" spans="2:58" x14ac:dyDescent="0.3">
      <c r="B48" t="s">
        <v>110</v>
      </c>
      <c r="C48" s="17">
        <v>0.67592557056543101</v>
      </c>
      <c r="D48" s="17">
        <v>0.70029920099513598</v>
      </c>
      <c r="E48" s="17">
        <v>0.65187949634011499</v>
      </c>
      <c r="F48" s="17"/>
      <c r="G48" s="17">
        <v>0.82014733306979204</v>
      </c>
      <c r="H48" s="17">
        <v>0.818976000361336</v>
      </c>
      <c r="I48" s="17">
        <v>0.69170324286404505</v>
      </c>
      <c r="J48" s="17">
        <v>0.65266257145739703</v>
      </c>
      <c r="K48" s="17">
        <v>0.60113827375397599</v>
      </c>
      <c r="L48" s="17">
        <v>0.524172497953731</v>
      </c>
      <c r="M48" s="17"/>
      <c r="N48" s="17">
        <v>0.62470771157029703</v>
      </c>
      <c r="O48" s="17">
        <v>0.61420101810769401</v>
      </c>
      <c r="P48" s="17">
        <v>0.71455326297579103</v>
      </c>
      <c r="Q48" s="17">
        <v>0.63377663794674599</v>
      </c>
      <c r="R48" s="17">
        <v>0.64896211539589799</v>
      </c>
      <c r="S48" s="17">
        <v>0.68161269197255103</v>
      </c>
      <c r="T48" s="17">
        <v>0.66037555922006796</v>
      </c>
      <c r="U48" s="17">
        <v>0.65245233564778204</v>
      </c>
      <c r="V48" s="17">
        <v>0.71853291598203595</v>
      </c>
      <c r="W48" s="17">
        <v>0.68413385005680605</v>
      </c>
      <c r="X48" s="17">
        <v>0.66161714001139005</v>
      </c>
      <c r="Y48" s="17">
        <v>0.61745880183387103</v>
      </c>
      <c r="Z48" s="17">
        <v>0.66642543466148296</v>
      </c>
      <c r="AA48" s="17">
        <v>0.71824262003071104</v>
      </c>
      <c r="AB48" s="17">
        <v>0.59210499006141504</v>
      </c>
      <c r="AC48" s="17">
        <v>0.76107654673708103</v>
      </c>
      <c r="AD48" s="17"/>
      <c r="AE48" s="17">
        <v>0.79467984100105904</v>
      </c>
      <c r="AF48" s="17">
        <v>0.64784008628031498</v>
      </c>
      <c r="AG48" s="17">
        <v>0.63743142991966295</v>
      </c>
      <c r="AH48" s="17">
        <v>0.68547028584583702</v>
      </c>
      <c r="AI48" s="17">
        <v>0.67442515043039397</v>
      </c>
      <c r="AJ48" s="17">
        <v>0.67528287017876998</v>
      </c>
      <c r="AK48" s="17">
        <v>0.64567277800517098</v>
      </c>
      <c r="AL48" s="17">
        <v>0.66125985033608203</v>
      </c>
      <c r="AM48" s="17">
        <v>0.64242709611939297</v>
      </c>
      <c r="AN48" s="17">
        <v>0.68829771010031804</v>
      </c>
      <c r="AO48" s="17">
        <v>0.62532277526947699</v>
      </c>
      <c r="AP48" s="17">
        <v>0.59302981956791601</v>
      </c>
      <c r="AQ48" s="17"/>
      <c r="AR48" s="17">
        <v>0.66492729707039699</v>
      </c>
      <c r="AS48" s="17">
        <v>0.65306311123527205</v>
      </c>
      <c r="AT48" s="17">
        <v>0.74703218454139397</v>
      </c>
      <c r="AU48" s="17">
        <v>0.69575537866912096</v>
      </c>
      <c r="AV48" s="17">
        <v>0.74478825619171196</v>
      </c>
      <c r="AW48" s="17"/>
      <c r="AX48" s="17">
        <v>0.64991710927791602</v>
      </c>
      <c r="AY48" s="17">
        <v>0.80929975656805098</v>
      </c>
      <c r="AZ48" s="17">
        <v>0.69390226170507097</v>
      </c>
      <c r="BA48" s="17"/>
      <c r="BB48" s="17">
        <v>0.67974332392749404</v>
      </c>
      <c r="BC48" s="17">
        <v>0.651599925356938</v>
      </c>
      <c r="BD48" s="17">
        <v>0.74149165877732204</v>
      </c>
      <c r="BE48" s="17">
        <v>0.64978313146236</v>
      </c>
      <c r="BF48" s="17">
        <v>0.68689905191310296</v>
      </c>
    </row>
    <row r="49" spans="2:58" x14ac:dyDescent="0.3">
      <c r="B49" t="s">
        <v>111</v>
      </c>
      <c r="C49" s="17">
        <v>0.20888180277392099</v>
      </c>
      <c r="D49" s="17">
        <v>0.210668695381801</v>
      </c>
      <c r="E49" s="17">
        <v>0.206512405518432</v>
      </c>
      <c r="F49" s="17"/>
      <c r="G49" s="17">
        <v>0.17985266693020799</v>
      </c>
      <c r="H49" s="17">
        <v>0.117338256047386</v>
      </c>
      <c r="I49" s="17">
        <v>0.18707910676647399</v>
      </c>
      <c r="J49" s="17">
        <v>0.22571833667417199</v>
      </c>
      <c r="K49" s="17">
        <v>0.26988522743312199</v>
      </c>
      <c r="L49" s="17">
        <v>0.42443247617306401</v>
      </c>
      <c r="M49" s="17"/>
      <c r="N49" s="17">
        <v>0.26179354287614498</v>
      </c>
      <c r="O49" s="17">
        <v>0.186256015663676</v>
      </c>
      <c r="P49" s="17">
        <v>0.124457463756023</v>
      </c>
      <c r="Q49" s="17">
        <v>0.23324476612636399</v>
      </c>
      <c r="R49" s="17">
        <v>0.194248102836932</v>
      </c>
      <c r="S49" s="17">
        <v>0.192301441707938</v>
      </c>
      <c r="T49" s="17">
        <v>0.177109965044671</v>
      </c>
      <c r="U49" s="17">
        <v>0.22145296017882199</v>
      </c>
      <c r="V49" s="17">
        <v>0.22397614123957399</v>
      </c>
      <c r="W49" s="17">
        <v>0.21831775711261001</v>
      </c>
      <c r="X49" s="17">
        <v>0.20445346527014699</v>
      </c>
      <c r="Y49" s="17">
        <v>0.25959060021617802</v>
      </c>
      <c r="Z49" s="17">
        <v>0.25637569008676703</v>
      </c>
      <c r="AA49" s="17">
        <v>0.19010435577552601</v>
      </c>
      <c r="AB49" s="17">
        <v>0.23317611375793501</v>
      </c>
      <c r="AC49" s="17">
        <v>0.181759354449438</v>
      </c>
      <c r="AD49" s="17"/>
      <c r="AE49" s="17">
        <v>0.12880884655424499</v>
      </c>
      <c r="AF49" s="17">
        <v>0.23674990497971199</v>
      </c>
      <c r="AG49" s="17">
        <v>0.247124349408992</v>
      </c>
      <c r="AH49" s="17">
        <v>0.18359005989838101</v>
      </c>
      <c r="AI49" s="17">
        <v>0.22759975511302</v>
      </c>
      <c r="AJ49" s="17">
        <v>0.19459603357998101</v>
      </c>
      <c r="AK49" s="17">
        <v>0.24569226966730301</v>
      </c>
      <c r="AL49" s="17">
        <v>0.23718636096798501</v>
      </c>
      <c r="AM49" s="17">
        <v>0.23176816692468399</v>
      </c>
      <c r="AN49" s="17">
        <v>0.157068377855348</v>
      </c>
      <c r="AO49" s="17">
        <v>0.25588951381389602</v>
      </c>
      <c r="AP49" s="17">
        <v>0.29259675147593101</v>
      </c>
      <c r="AQ49" s="17"/>
      <c r="AR49" s="17">
        <v>0.22132727924217599</v>
      </c>
      <c r="AS49" s="17">
        <v>0.22431228963220601</v>
      </c>
      <c r="AT49" s="17">
        <v>0.15423069904414399</v>
      </c>
      <c r="AU49" s="17">
        <v>0.22472519670518801</v>
      </c>
      <c r="AV49" s="17">
        <v>7.7041494648560999E-2</v>
      </c>
      <c r="AW49" s="17"/>
      <c r="AX49" s="17">
        <v>0.229086703775087</v>
      </c>
      <c r="AY49" s="17">
        <v>0.12645285176155099</v>
      </c>
      <c r="AZ49" s="17">
        <v>0.216402676340781</v>
      </c>
      <c r="BA49" s="17"/>
      <c r="BB49" s="17">
        <v>0.21523209022366899</v>
      </c>
      <c r="BC49" s="17">
        <v>0.18520457342753099</v>
      </c>
      <c r="BD49" s="17">
        <v>0.14960396209453899</v>
      </c>
      <c r="BE49" s="17">
        <v>0.26115666240119301</v>
      </c>
      <c r="BF49" s="17">
        <v>0.1548529868154</v>
      </c>
    </row>
    <row r="50" spans="2:58" hidden="1" x14ac:dyDescent="0.3">
      <c r="B50" t="s">
        <v>99</v>
      </c>
      <c r="C50" s="17">
        <v>0.46704376779150902</v>
      </c>
      <c r="D50" s="17">
        <v>0.48963050561333499</v>
      </c>
      <c r="E50" s="17">
        <v>0.44536709082168202</v>
      </c>
      <c r="F50" s="17"/>
      <c r="G50" s="17">
        <v>0.64029466613958497</v>
      </c>
      <c r="H50" s="17">
        <v>0.70163774431394998</v>
      </c>
      <c r="I50" s="17">
        <v>0.50462413609757095</v>
      </c>
      <c r="J50" s="17">
        <v>0.42694423478322502</v>
      </c>
      <c r="K50" s="17">
        <v>0.33125304632085401</v>
      </c>
      <c r="L50" s="17">
        <v>9.9740021780667806E-2</v>
      </c>
      <c r="M50" s="17"/>
      <c r="N50" s="17">
        <v>0.362914168694152</v>
      </c>
      <c r="O50" s="17">
        <v>0.42794500244401901</v>
      </c>
      <c r="P50" s="17">
        <v>0.59009579921976796</v>
      </c>
      <c r="Q50" s="17">
        <v>0.40053187182038202</v>
      </c>
      <c r="R50" s="17">
        <v>0.45471401255896599</v>
      </c>
      <c r="S50" s="17">
        <v>0.48931125026461297</v>
      </c>
      <c r="T50" s="17">
        <v>0.483265594175397</v>
      </c>
      <c r="U50" s="17">
        <v>0.43099937546896</v>
      </c>
      <c r="V50" s="17">
        <v>0.49455677474246301</v>
      </c>
      <c r="W50" s="17">
        <v>0.46581609294419601</v>
      </c>
      <c r="X50" s="17">
        <v>0.45716367474124298</v>
      </c>
      <c r="Y50" s="17">
        <v>0.357868201617694</v>
      </c>
      <c r="Z50" s="17">
        <v>0.41004974457471599</v>
      </c>
      <c r="AA50" s="17">
        <v>0.52813826425518495</v>
      </c>
      <c r="AB50" s="17">
        <v>0.35892887630348003</v>
      </c>
      <c r="AC50" s="17">
        <v>0.579317192287643</v>
      </c>
      <c r="AD50" s="17"/>
      <c r="AE50" s="17">
        <v>0.66587099444681397</v>
      </c>
      <c r="AF50" s="17">
        <v>0.41109018130060299</v>
      </c>
      <c r="AG50" s="17">
        <v>0.39030708051067198</v>
      </c>
      <c r="AH50" s="17">
        <v>0.50188022594745596</v>
      </c>
      <c r="AI50" s="17">
        <v>0.44682539531737397</v>
      </c>
      <c r="AJ50" s="17">
        <v>0.48068683659878803</v>
      </c>
      <c r="AK50" s="17">
        <v>0.39998050833786802</v>
      </c>
      <c r="AL50" s="17">
        <v>0.42407348936809702</v>
      </c>
      <c r="AM50" s="17">
        <v>0.41065892919470898</v>
      </c>
      <c r="AN50" s="17">
        <v>0.53122933224496904</v>
      </c>
      <c r="AO50" s="17">
        <v>0.36943326145558097</v>
      </c>
      <c r="AP50" s="17">
        <v>0.300433068091984</v>
      </c>
      <c r="AQ50" s="17"/>
      <c r="AR50" s="17">
        <v>0.443600017828221</v>
      </c>
      <c r="AS50" s="17">
        <v>0.42875082160306599</v>
      </c>
      <c r="AT50" s="17">
        <v>0.59280148549724998</v>
      </c>
      <c r="AU50" s="17">
        <v>0.47103018196393298</v>
      </c>
      <c r="AV50" s="17">
        <v>0.66774676154315105</v>
      </c>
      <c r="AW50" s="17"/>
      <c r="AX50" s="17">
        <v>0.42083040550283002</v>
      </c>
      <c r="AY50" s="17">
        <v>0.68284690480650001</v>
      </c>
      <c r="AZ50" s="17">
        <v>0.47749958536428999</v>
      </c>
      <c r="BA50" s="17"/>
      <c r="BB50" s="17">
        <v>0.46451123370382502</v>
      </c>
      <c r="BC50" s="17">
        <v>0.46639535192940601</v>
      </c>
      <c r="BD50" s="17">
        <v>0.59188769668278296</v>
      </c>
      <c r="BE50" s="17">
        <v>0.38862646906116699</v>
      </c>
      <c r="BF50" s="17">
        <v>0.53204606509770302</v>
      </c>
    </row>
    <row r="51" spans="2:58" x14ac:dyDescent="0.3">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row>
    <row r="52" spans="2:58" x14ac:dyDescent="0.3">
      <c r="B52" s="6" t="s">
        <v>114</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row>
    <row r="53" spans="2:58" x14ac:dyDescent="0.3">
      <c r="B53" s="24" t="s">
        <v>90</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row>
    <row r="54" spans="2:58" x14ac:dyDescent="0.3">
      <c r="B54" t="s">
        <v>103</v>
      </c>
      <c r="C54" s="17">
        <v>0.20049286302175801</v>
      </c>
      <c r="D54" s="17">
        <v>0.24846815029911701</v>
      </c>
      <c r="E54" s="17">
        <v>0.15287146655276501</v>
      </c>
      <c r="F54" s="17"/>
      <c r="G54" s="17">
        <v>0.19177967789970701</v>
      </c>
      <c r="H54" s="17">
        <v>0.39145036598000899</v>
      </c>
      <c r="I54" s="17">
        <v>0.23632420403106</v>
      </c>
      <c r="J54" s="17">
        <v>0.13279777307434401</v>
      </c>
      <c r="K54" s="17">
        <v>0.15797585545331999</v>
      </c>
      <c r="L54" s="17">
        <v>0.16399999340395899</v>
      </c>
      <c r="M54" s="17"/>
      <c r="N54" s="17">
        <v>0.142817825979799</v>
      </c>
      <c r="O54" s="17">
        <v>0.254322296496242</v>
      </c>
      <c r="P54" s="17">
        <v>0.14784082732816001</v>
      </c>
      <c r="Q54" s="17">
        <v>0.160446267454221</v>
      </c>
      <c r="R54" s="17">
        <v>0.20354782822964701</v>
      </c>
      <c r="S54" s="17">
        <v>0.17391475854810701</v>
      </c>
      <c r="T54" s="17">
        <v>9.37603386975564E-2</v>
      </c>
      <c r="U54" s="17">
        <v>0.16865030124250599</v>
      </c>
      <c r="V54" s="17">
        <v>0.16799438039110501</v>
      </c>
      <c r="W54" s="17">
        <v>0.127638207187907</v>
      </c>
      <c r="X54" s="17">
        <v>0.18263214091497501</v>
      </c>
      <c r="Y54" s="17">
        <v>0.16028513366321501</v>
      </c>
      <c r="Z54" s="17">
        <v>0.22296625661969499</v>
      </c>
      <c r="AA54" s="17">
        <v>0.190125742690474</v>
      </c>
      <c r="AB54" s="17">
        <v>0.215687878808659</v>
      </c>
      <c r="AC54" s="17">
        <v>0.37949080132497098</v>
      </c>
      <c r="AD54" s="17"/>
      <c r="AE54" s="17">
        <v>0.36730776424181899</v>
      </c>
      <c r="AF54" s="17">
        <v>0.147133593205552</v>
      </c>
      <c r="AG54" s="17">
        <v>0.17316675198217299</v>
      </c>
      <c r="AH54" s="17">
        <v>0.21572951980242999</v>
      </c>
      <c r="AI54" s="17">
        <v>0.139108886281886</v>
      </c>
      <c r="AJ54" s="17">
        <v>0.12746746926157401</v>
      </c>
      <c r="AK54" s="17">
        <v>0.17704936100785601</v>
      </c>
      <c r="AL54" s="17">
        <v>0.27316296135437301</v>
      </c>
      <c r="AM54" s="17">
        <v>0.17213287492249801</v>
      </c>
      <c r="AN54" s="17">
        <v>0.173938571176211</v>
      </c>
      <c r="AO54" s="17">
        <v>0.22027965295127</v>
      </c>
      <c r="AP54" s="17">
        <v>0.16086268516904101</v>
      </c>
      <c r="AQ54" s="17"/>
      <c r="AR54" s="17">
        <v>0.16068501013523001</v>
      </c>
      <c r="AS54" s="17">
        <v>0.20216454736692799</v>
      </c>
      <c r="AT54" s="17">
        <v>0.24326774365206899</v>
      </c>
      <c r="AU54" s="17">
        <v>0.23274158286070401</v>
      </c>
      <c r="AV54" s="17">
        <v>0.29841377390186802</v>
      </c>
      <c r="AW54" s="17"/>
      <c r="AX54" s="17">
        <v>0.14312510531785899</v>
      </c>
      <c r="AY54" s="17">
        <v>0.48223316372132302</v>
      </c>
      <c r="AZ54" s="17">
        <v>0.228110576774849</v>
      </c>
      <c r="BA54" s="17"/>
      <c r="BB54" s="17">
        <v>0.222097393783622</v>
      </c>
      <c r="BC54" s="17">
        <v>0.14185531185479</v>
      </c>
      <c r="BD54" s="17">
        <v>7.7860047796797102E-2</v>
      </c>
      <c r="BE54" s="17">
        <v>0.144091467876625</v>
      </c>
      <c r="BF54" s="17">
        <v>0.192879247921102</v>
      </c>
    </row>
    <row r="55" spans="2:58" x14ac:dyDescent="0.3">
      <c r="B55" t="s">
        <v>104</v>
      </c>
      <c r="C55" s="17">
        <v>0.20928922570195399</v>
      </c>
      <c r="D55" s="17">
        <v>0.230684772347649</v>
      </c>
      <c r="E55" s="17">
        <v>0.188290658045</v>
      </c>
      <c r="F55" s="17"/>
      <c r="G55" s="17">
        <v>0.46647252585712201</v>
      </c>
      <c r="H55" s="17">
        <v>0.276769268060023</v>
      </c>
      <c r="I55" s="17">
        <v>0.193715568410921</v>
      </c>
      <c r="J55" s="17">
        <v>0.19861622818847499</v>
      </c>
      <c r="K55" s="17">
        <v>0.21975976253866</v>
      </c>
      <c r="L55" s="17">
        <v>0.27637597772912498</v>
      </c>
      <c r="M55" s="17"/>
      <c r="N55" s="17">
        <v>0</v>
      </c>
      <c r="O55" s="17">
        <v>0.13312257715921899</v>
      </c>
      <c r="P55" s="17">
        <v>0.206670267478687</v>
      </c>
      <c r="Q55" s="17">
        <v>0.21740185725425401</v>
      </c>
      <c r="R55" s="17">
        <v>0.213730158686642</v>
      </c>
      <c r="S55" s="17">
        <v>0.23078306279122701</v>
      </c>
      <c r="T55" s="17">
        <v>0.21429480689986299</v>
      </c>
      <c r="U55" s="17">
        <v>0.25878214024872398</v>
      </c>
      <c r="V55" s="17">
        <v>0.192638459482779</v>
      </c>
      <c r="W55" s="17">
        <v>0.17888186422014599</v>
      </c>
      <c r="X55" s="17">
        <v>0.21314822286464</v>
      </c>
      <c r="Y55" s="17">
        <v>0.17792388331139</v>
      </c>
      <c r="Z55" s="17">
        <v>0.23287736156306599</v>
      </c>
      <c r="AA55" s="17">
        <v>0.299868422870882</v>
      </c>
      <c r="AB55" s="17">
        <v>0.17605369116212199</v>
      </c>
      <c r="AC55" s="17">
        <v>0.20945665087436899</v>
      </c>
      <c r="AD55" s="17"/>
      <c r="AE55" s="17">
        <v>0.27176805184066999</v>
      </c>
      <c r="AF55" s="17">
        <v>0.18586118593248799</v>
      </c>
      <c r="AG55" s="17">
        <v>0.19851427505533001</v>
      </c>
      <c r="AH55" s="17">
        <v>0.19590956200783199</v>
      </c>
      <c r="AI55" s="17">
        <v>0.19415776155096701</v>
      </c>
      <c r="AJ55" s="17">
        <v>0.22881448699372101</v>
      </c>
      <c r="AK55" s="17">
        <v>0.19804066184187</v>
      </c>
      <c r="AL55" s="17">
        <v>0.198486557376961</v>
      </c>
      <c r="AM55" s="17">
        <v>0.208378645571175</v>
      </c>
      <c r="AN55" s="17">
        <v>0.19774520003203699</v>
      </c>
      <c r="AO55" s="17">
        <v>0.1888039573245</v>
      </c>
      <c r="AP55" s="17">
        <v>0.18143230085943199</v>
      </c>
      <c r="AQ55" s="17"/>
      <c r="AR55" s="17">
        <v>0.20600716004074199</v>
      </c>
      <c r="AS55" s="17">
        <v>0.20130107009213899</v>
      </c>
      <c r="AT55" s="17">
        <v>0.23989769836531499</v>
      </c>
      <c r="AU55" s="17">
        <v>0.217518609605199</v>
      </c>
      <c r="AV55" s="17">
        <v>0.171776084934565</v>
      </c>
      <c r="AW55" s="17"/>
      <c r="AX55" s="17">
        <v>0.200547422577566</v>
      </c>
      <c r="AY55" s="17">
        <v>0.24327556603138401</v>
      </c>
      <c r="AZ55" s="17">
        <v>0.23255128354072499</v>
      </c>
      <c r="BA55" s="17"/>
      <c r="BB55" s="17">
        <v>0.21263048469997001</v>
      </c>
      <c r="BC55" s="17">
        <v>0.180210257101973</v>
      </c>
      <c r="BD55" s="17">
        <v>0.383461557485682</v>
      </c>
      <c r="BE55" s="17">
        <v>0.18685944731625601</v>
      </c>
      <c r="BF55" s="17">
        <v>0.19818394425058999</v>
      </c>
    </row>
    <row r="56" spans="2:58" x14ac:dyDescent="0.3">
      <c r="B56" t="s">
        <v>105</v>
      </c>
      <c r="C56" s="17">
        <v>0.209556774168316</v>
      </c>
      <c r="D56" s="17">
        <v>0.19951658968547301</v>
      </c>
      <c r="E56" s="17">
        <v>0.21902716467209599</v>
      </c>
      <c r="F56" s="17"/>
      <c r="G56" s="17">
        <v>0.27438159875253898</v>
      </c>
      <c r="H56" s="17">
        <v>0.13594833103147599</v>
      </c>
      <c r="I56" s="17">
        <v>0.22289797044159901</v>
      </c>
      <c r="J56" s="17">
        <v>0.22055113039549901</v>
      </c>
      <c r="K56" s="17">
        <v>0.179972036541001</v>
      </c>
      <c r="L56" s="17">
        <v>0.25143637935166102</v>
      </c>
      <c r="M56" s="17"/>
      <c r="N56" s="17">
        <v>0.33888647397028898</v>
      </c>
      <c r="O56" s="17">
        <v>7.2703561491043803E-2</v>
      </c>
      <c r="P56" s="17">
        <v>0.28979600817502199</v>
      </c>
      <c r="Q56" s="17">
        <v>0.16948714464774001</v>
      </c>
      <c r="R56" s="17">
        <v>0.19331728018890301</v>
      </c>
      <c r="S56" s="17">
        <v>0.24390651603580699</v>
      </c>
      <c r="T56" s="17">
        <v>0.29600125474574801</v>
      </c>
      <c r="U56" s="17">
        <v>0.16570876307127699</v>
      </c>
      <c r="V56" s="17">
        <v>0.23576571546243599</v>
      </c>
      <c r="W56" s="17">
        <v>0.231672036030978</v>
      </c>
      <c r="X56" s="17">
        <v>0.218169405513394</v>
      </c>
      <c r="Y56" s="17">
        <v>0.23340441713058299</v>
      </c>
      <c r="Z56" s="17">
        <v>0.15035842506865901</v>
      </c>
      <c r="AA56" s="17">
        <v>0.18862854985663599</v>
      </c>
      <c r="AB56" s="17">
        <v>0.25162600314211298</v>
      </c>
      <c r="AC56" s="17">
        <v>0.15310100652328201</v>
      </c>
      <c r="AD56" s="17"/>
      <c r="AE56" s="17">
        <v>0.112942077888474</v>
      </c>
      <c r="AF56" s="17">
        <v>0.236618154537207</v>
      </c>
      <c r="AG56" s="17">
        <v>0.20254447151657901</v>
      </c>
      <c r="AH56" s="17">
        <v>0.20732246214990299</v>
      </c>
      <c r="AI56" s="17">
        <v>0.25263010586194101</v>
      </c>
      <c r="AJ56" s="17">
        <v>0.23604248424395299</v>
      </c>
      <c r="AK56" s="17">
        <v>0.228626473790075</v>
      </c>
      <c r="AL56" s="17">
        <v>0.199295758257515</v>
      </c>
      <c r="AM56" s="17">
        <v>0.198428006961512</v>
      </c>
      <c r="AN56" s="17">
        <v>0.30501530700728402</v>
      </c>
      <c r="AO56" s="17">
        <v>0.19945998302578</v>
      </c>
      <c r="AP56" s="17">
        <v>0.1211175932515</v>
      </c>
      <c r="AQ56" s="17"/>
      <c r="AR56" s="17">
        <v>0.22430996229594199</v>
      </c>
      <c r="AS56" s="17">
        <v>0.201776895486632</v>
      </c>
      <c r="AT56" s="17">
        <v>0.21038540657592</v>
      </c>
      <c r="AU56" s="17">
        <v>0.18016177437143099</v>
      </c>
      <c r="AV56" s="17">
        <v>0.24850716468706699</v>
      </c>
      <c r="AW56" s="17"/>
      <c r="AX56" s="17">
        <v>0.224293972101726</v>
      </c>
      <c r="AY56" s="17">
        <v>0.118259552345324</v>
      </c>
      <c r="AZ56" s="17">
        <v>0.245847528541798</v>
      </c>
      <c r="BA56" s="17"/>
      <c r="BB56" s="17">
        <v>0.19620718155213901</v>
      </c>
      <c r="BC56" s="17">
        <v>0.26104520051431601</v>
      </c>
      <c r="BD56" s="17">
        <v>0.18774557678027301</v>
      </c>
      <c r="BE56" s="17">
        <v>0.23058942036576499</v>
      </c>
      <c r="BF56" s="17">
        <v>0.225805495363428</v>
      </c>
    </row>
    <row r="57" spans="2:58" x14ac:dyDescent="0.3">
      <c r="B57" t="s">
        <v>106</v>
      </c>
      <c r="C57" s="17">
        <v>0.12777104352743399</v>
      </c>
      <c r="D57" s="17">
        <v>9.4065524939534906E-2</v>
      </c>
      <c r="E57" s="17">
        <v>0.16176385443140101</v>
      </c>
      <c r="F57" s="17"/>
      <c r="G57" s="17">
        <v>0</v>
      </c>
      <c r="H57" s="17">
        <v>9.3272194641947304E-2</v>
      </c>
      <c r="I57" s="17">
        <v>0.117463026961245</v>
      </c>
      <c r="J57" s="17">
        <v>0.14253850890525599</v>
      </c>
      <c r="K57" s="17">
        <v>0.15190144140748901</v>
      </c>
      <c r="L57" s="17">
        <v>8.9530915457832302E-2</v>
      </c>
      <c r="M57" s="17"/>
      <c r="N57" s="17">
        <v>0</v>
      </c>
      <c r="O57" s="17">
        <v>0.29942971043595601</v>
      </c>
      <c r="P57" s="17">
        <v>0.12058039881809</v>
      </c>
      <c r="Q57" s="17">
        <v>0.155099542371471</v>
      </c>
      <c r="R57" s="17">
        <v>0.177553895105449</v>
      </c>
      <c r="S57" s="17">
        <v>0.144373112119005</v>
      </c>
      <c r="T57" s="17">
        <v>0.19996044265815799</v>
      </c>
      <c r="U57" s="17">
        <v>0.16727555183138501</v>
      </c>
      <c r="V57" s="17">
        <v>0.10957161222044499</v>
      </c>
      <c r="W57" s="17">
        <v>0.13474065666153601</v>
      </c>
      <c r="X57" s="17">
        <v>0.114029484246521</v>
      </c>
      <c r="Y57" s="17">
        <v>0.110722970969292</v>
      </c>
      <c r="Z57" s="17">
        <v>9.9506044302526894E-2</v>
      </c>
      <c r="AA57" s="17">
        <v>0.105839334017771</v>
      </c>
      <c r="AB57" s="17">
        <v>0.10305969138625699</v>
      </c>
      <c r="AC57" s="17">
        <v>6.06686339154913E-2</v>
      </c>
      <c r="AD57" s="17"/>
      <c r="AE57" s="17">
        <v>7.9764368059224794E-2</v>
      </c>
      <c r="AF57" s="17">
        <v>0.123423629625226</v>
      </c>
      <c r="AG57" s="17">
        <v>0.15287723430293801</v>
      </c>
      <c r="AH57" s="17">
        <v>0.10249247588881399</v>
      </c>
      <c r="AI57" s="17">
        <v>0.141265325971179</v>
      </c>
      <c r="AJ57" s="17">
        <v>0.18267076564652199</v>
      </c>
      <c r="AK57" s="17">
        <v>0.12310805421694</v>
      </c>
      <c r="AL57" s="17">
        <v>8.7997428484822296E-2</v>
      </c>
      <c r="AM57" s="17">
        <v>0.15524211247693601</v>
      </c>
      <c r="AN57" s="17">
        <v>0.12647854293053801</v>
      </c>
      <c r="AO57" s="17">
        <v>0.13419353614660501</v>
      </c>
      <c r="AP57" s="17">
        <v>0.140630192283</v>
      </c>
      <c r="AQ57" s="17"/>
      <c r="AR57" s="17">
        <v>0.131453569164029</v>
      </c>
      <c r="AS57" s="17">
        <v>0.12738772370210399</v>
      </c>
      <c r="AT57" s="17">
        <v>0.118745919650973</v>
      </c>
      <c r="AU57" s="17">
        <v>0.14611859185252499</v>
      </c>
      <c r="AV57" s="17">
        <v>0.118151216907459</v>
      </c>
      <c r="AW57" s="17"/>
      <c r="AX57" s="17">
        <v>0.14244305432909801</v>
      </c>
      <c r="AY57" s="17">
        <v>5.12865240932611E-2</v>
      </c>
      <c r="AZ57" s="17">
        <v>7.2222780571651601E-2</v>
      </c>
      <c r="BA57" s="17"/>
      <c r="BB57" s="17">
        <v>0.12048042751758201</v>
      </c>
      <c r="BC57" s="17">
        <v>0.165017454700253</v>
      </c>
      <c r="BD57" s="17">
        <v>0.117628800256157</v>
      </c>
      <c r="BE57" s="17">
        <v>0.117474008072738</v>
      </c>
      <c r="BF57" s="17">
        <v>0.14954169133234699</v>
      </c>
    </row>
    <row r="58" spans="2:58" x14ac:dyDescent="0.3">
      <c r="B58" t="s">
        <v>107</v>
      </c>
      <c r="C58" s="17">
        <v>9.8714122760964598E-2</v>
      </c>
      <c r="D58" s="17">
        <v>7.2880733436833198E-2</v>
      </c>
      <c r="E58" s="17">
        <v>0.124769271194845</v>
      </c>
      <c r="F58" s="17"/>
      <c r="G58" s="17">
        <v>6.7366197490632301E-2</v>
      </c>
      <c r="H58" s="17">
        <v>2.46630310251859E-2</v>
      </c>
      <c r="I58" s="17">
        <v>9.9159993132225399E-2</v>
      </c>
      <c r="J58" s="17">
        <v>0.12199440880982</v>
      </c>
      <c r="K58" s="17">
        <v>8.7610970280297296E-2</v>
      </c>
      <c r="L58" s="17">
        <v>5.5727901204298297E-2</v>
      </c>
      <c r="M58" s="17"/>
      <c r="N58" s="17">
        <v>0</v>
      </c>
      <c r="O58" s="17">
        <v>5.77018727276747E-2</v>
      </c>
      <c r="P58" s="17">
        <v>9.6147228752215402E-2</v>
      </c>
      <c r="Q58" s="17">
        <v>9.0606000586831506E-2</v>
      </c>
      <c r="R58" s="17">
        <v>0.106615630451073</v>
      </c>
      <c r="S58" s="17">
        <v>8.2852401247948598E-2</v>
      </c>
      <c r="T58" s="17">
        <v>7.9934259083982204E-2</v>
      </c>
      <c r="U58" s="17">
        <v>7.4372661192429093E-2</v>
      </c>
      <c r="V58" s="17">
        <v>0.12671382681733201</v>
      </c>
      <c r="W58" s="17">
        <v>0.12654407578823601</v>
      </c>
      <c r="X58" s="17">
        <v>0.12109729321788899</v>
      </c>
      <c r="Y58" s="17">
        <v>8.5842513505245993E-2</v>
      </c>
      <c r="Z58" s="17">
        <v>0.123689360830843</v>
      </c>
      <c r="AA58" s="17">
        <v>0.118384468386555</v>
      </c>
      <c r="AB58" s="17">
        <v>0.122904954369778</v>
      </c>
      <c r="AC58" s="17">
        <v>7.0592456263419895E-2</v>
      </c>
      <c r="AD58" s="17"/>
      <c r="AE58" s="17">
        <v>6.7283191152586602E-2</v>
      </c>
      <c r="AF58" s="17">
        <v>0.13141840323541201</v>
      </c>
      <c r="AG58" s="17">
        <v>9.1772077602399901E-2</v>
      </c>
      <c r="AH58" s="17">
        <v>0.106096465365682</v>
      </c>
      <c r="AI58" s="17">
        <v>0.103047093364139</v>
      </c>
      <c r="AJ58" s="17">
        <v>0.10652976142738101</v>
      </c>
      <c r="AK58" s="17">
        <v>9.5066227696599503E-2</v>
      </c>
      <c r="AL58" s="17">
        <v>0.109591769320664</v>
      </c>
      <c r="AM58" s="17">
        <v>9.8288123933795393E-2</v>
      </c>
      <c r="AN58" s="17">
        <v>7.1833863061050204E-2</v>
      </c>
      <c r="AO58" s="17">
        <v>0.10787865700015301</v>
      </c>
      <c r="AP58" s="17">
        <v>0.128918774205739</v>
      </c>
      <c r="AQ58" s="17"/>
      <c r="AR58" s="17">
        <v>8.7814594484892303E-2</v>
      </c>
      <c r="AS58" s="17">
        <v>0.116075287876964</v>
      </c>
      <c r="AT58" s="17">
        <v>7.4445356283483505E-2</v>
      </c>
      <c r="AU58" s="17">
        <v>0.10104582421215701</v>
      </c>
      <c r="AV58" s="17">
        <v>3.1020438357696099E-2</v>
      </c>
      <c r="AW58" s="17"/>
      <c r="AX58" s="17">
        <v>0.12022036030021301</v>
      </c>
      <c r="AY58" s="17">
        <v>4.4709825553556598E-2</v>
      </c>
      <c r="AZ58" s="17">
        <v>7.2509650242247106E-2</v>
      </c>
      <c r="BA58" s="17"/>
      <c r="BB58" s="17">
        <v>9.2511723808909693E-2</v>
      </c>
      <c r="BC58" s="17">
        <v>0.128032166208535</v>
      </c>
      <c r="BD58" s="17">
        <v>5.7376065388761797E-2</v>
      </c>
      <c r="BE58" s="17">
        <v>0.13934042962443099</v>
      </c>
      <c r="BF58" s="17">
        <v>8.4590688830860905E-2</v>
      </c>
    </row>
    <row r="59" spans="2:58" x14ac:dyDescent="0.3">
      <c r="B59" t="s">
        <v>108</v>
      </c>
      <c r="C59" s="17">
        <v>6.8360131661863999E-2</v>
      </c>
      <c r="D59" s="17">
        <v>7.1114026478332398E-2</v>
      </c>
      <c r="E59" s="17">
        <v>6.5739970840361497E-2</v>
      </c>
      <c r="F59" s="17"/>
      <c r="G59" s="17">
        <v>0</v>
      </c>
      <c r="H59" s="17">
        <v>3.7429267995955098E-2</v>
      </c>
      <c r="I59" s="17">
        <v>4.8747267522732202E-2</v>
      </c>
      <c r="J59" s="17">
        <v>8.1972537699476294E-2</v>
      </c>
      <c r="K59" s="17">
        <v>0.11339216542415401</v>
      </c>
      <c r="L59" s="17">
        <v>8.4142431243854093E-2</v>
      </c>
      <c r="M59" s="17"/>
      <c r="N59" s="17">
        <v>0.10791820116822499</v>
      </c>
      <c r="O59" s="17">
        <v>7.9717650404587198E-2</v>
      </c>
      <c r="P59" s="17">
        <v>3.05800024707653E-2</v>
      </c>
      <c r="Q59" s="17">
        <v>4.2829640968045903E-2</v>
      </c>
      <c r="R59" s="17">
        <v>5.2986388508597403E-2</v>
      </c>
      <c r="S59" s="17">
        <v>6.3239284161483403E-2</v>
      </c>
      <c r="T59" s="17">
        <v>5.0921234969945502E-2</v>
      </c>
      <c r="U59" s="17">
        <v>5.7856271516617097E-2</v>
      </c>
      <c r="V59" s="17">
        <v>7.0297830368587805E-2</v>
      </c>
      <c r="W59" s="17">
        <v>9.6611732320110597E-2</v>
      </c>
      <c r="X59" s="17">
        <v>6.6534425089927796E-2</v>
      </c>
      <c r="Y59" s="17">
        <v>0.11797359923277299</v>
      </c>
      <c r="Z59" s="17">
        <v>8.1513198502443499E-2</v>
      </c>
      <c r="AA59" s="17">
        <v>3.67450559493947E-2</v>
      </c>
      <c r="AB59" s="17">
        <v>8.0759006615048007E-2</v>
      </c>
      <c r="AC59" s="17">
        <v>5.9060473459429698E-2</v>
      </c>
      <c r="AD59" s="17"/>
      <c r="AE59" s="17">
        <v>5.2465738209383002E-2</v>
      </c>
      <c r="AF59" s="17">
        <v>7.6437606517476803E-2</v>
      </c>
      <c r="AG59" s="17">
        <v>0.1063252550217</v>
      </c>
      <c r="AH59" s="17">
        <v>4.03513071536915E-2</v>
      </c>
      <c r="AI59" s="17">
        <v>7.3995320818518104E-2</v>
      </c>
      <c r="AJ59" s="17">
        <v>5.45670715675858E-2</v>
      </c>
      <c r="AK59" s="17">
        <v>8.0878777897066004E-2</v>
      </c>
      <c r="AL59" s="17">
        <v>3.3782670068076497E-2</v>
      </c>
      <c r="AM59" s="17">
        <v>6.9855171694406304E-2</v>
      </c>
      <c r="AN59" s="17">
        <v>6.5201517939604506E-2</v>
      </c>
      <c r="AO59" s="17">
        <v>6.23357569606975E-2</v>
      </c>
      <c r="AP59" s="17">
        <v>0.14522239489758401</v>
      </c>
      <c r="AQ59" s="17"/>
      <c r="AR59" s="17">
        <v>8.5023560972573506E-2</v>
      </c>
      <c r="AS59" s="17">
        <v>6.76015450776635E-2</v>
      </c>
      <c r="AT59" s="17">
        <v>5.0435717294227599E-2</v>
      </c>
      <c r="AU59" s="17">
        <v>5.6276910167894802E-2</v>
      </c>
      <c r="AV59" s="17">
        <v>2.5661370121884901E-2</v>
      </c>
      <c r="AW59" s="17"/>
      <c r="AX59" s="17">
        <v>7.6116579073895199E-2</v>
      </c>
      <c r="AY59" s="17">
        <v>2.7476684020373201E-2</v>
      </c>
      <c r="AZ59" s="17">
        <v>6.3356451554677104E-2</v>
      </c>
      <c r="BA59" s="17"/>
      <c r="BB59" s="17">
        <v>7.0310159431457894E-2</v>
      </c>
      <c r="BC59" s="17">
        <v>3.9453294560766801E-2</v>
      </c>
      <c r="BD59" s="17">
        <v>0.105475829802923</v>
      </c>
      <c r="BE59" s="17">
        <v>7.6803287963666297E-2</v>
      </c>
      <c r="BF59" s="17">
        <v>7.3180156999687496E-2</v>
      </c>
    </row>
    <row r="60" spans="2:58" x14ac:dyDescent="0.3">
      <c r="B60" t="s">
        <v>109</v>
      </c>
      <c r="C60" s="17">
        <v>7.4414763121494601E-2</v>
      </c>
      <c r="D60" s="17">
        <v>7.8729921653694704E-2</v>
      </c>
      <c r="E60" s="17">
        <v>6.9246405716883203E-2</v>
      </c>
      <c r="F60" s="17"/>
      <c r="G60" s="17">
        <v>0</v>
      </c>
      <c r="H60" s="17">
        <v>2.3935261317012499E-2</v>
      </c>
      <c r="I60" s="17">
        <v>7.1263213566585895E-2</v>
      </c>
      <c r="J60" s="17">
        <v>8.8461481725450999E-2</v>
      </c>
      <c r="K60" s="17">
        <v>8.2051658793449403E-2</v>
      </c>
      <c r="L60" s="17">
        <v>7.8786401609270099E-2</v>
      </c>
      <c r="M60" s="17"/>
      <c r="N60" s="17">
        <v>0.29687875332812902</v>
      </c>
      <c r="O60" s="17">
        <v>5.8554228735475097E-2</v>
      </c>
      <c r="P60" s="17">
        <v>7.9403215933638194E-2</v>
      </c>
      <c r="Q60" s="17">
        <v>0.117687941682454</v>
      </c>
      <c r="R60" s="17">
        <v>4.25611456714503E-2</v>
      </c>
      <c r="S60" s="17">
        <v>5.1617039851367799E-2</v>
      </c>
      <c r="T60" s="17">
        <v>4.72114777782583E-2</v>
      </c>
      <c r="U60" s="17">
        <v>0.107354310897063</v>
      </c>
      <c r="V60" s="17">
        <v>8.3563072447689901E-2</v>
      </c>
      <c r="W60" s="17">
        <v>8.9432401033957304E-2</v>
      </c>
      <c r="X60" s="17">
        <v>8.0181558099601993E-2</v>
      </c>
      <c r="Y60" s="17">
        <v>0.10415873862120199</v>
      </c>
      <c r="Z60" s="17">
        <v>8.9089353112766098E-2</v>
      </c>
      <c r="AA60" s="17">
        <v>6.0408426228287501E-2</v>
      </c>
      <c r="AB60" s="17">
        <v>3.93257492083431E-2</v>
      </c>
      <c r="AC60" s="17">
        <v>6.1895682017135599E-2</v>
      </c>
      <c r="AD60" s="17"/>
      <c r="AE60" s="17">
        <v>4.8468808607842397E-2</v>
      </c>
      <c r="AF60" s="17">
        <v>8.4933682370987904E-2</v>
      </c>
      <c r="AG60" s="17">
        <v>6.24612441187593E-2</v>
      </c>
      <c r="AH60" s="17">
        <v>0.115315880815234</v>
      </c>
      <c r="AI60" s="17">
        <v>9.5795506151368906E-2</v>
      </c>
      <c r="AJ60" s="17">
        <v>4.9432404151938503E-2</v>
      </c>
      <c r="AK60" s="17">
        <v>7.0631265138636601E-2</v>
      </c>
      <c r="AL60" s="17">
        <v>7.8870831930376903E-2</v>
      </c>
      <c r="AM60" s="17">
        <v>9.7675064439677106E-2</v>
      </c>
      <c r="AN60" s="17">
        <v>4.2917988791632597E-2</v>
      </c>
      <c r="AO60" s="17">
        <v>6.7085556489396098E-2</v>
      </c>
      <c r="AP60" s="17">
        <v>0.10974609067975399</v>
      </c>
      <c r="AQ60" s="17"/>
      <c r="AR60" s="17">
        <v>8.9706678502142007E-2</v>
      </c>
      <c r="AS60" s="17">
        <v>7.6906090030368898E-2</v>
      </c>
      <c r="AT60" s="17">
        <v>4.91556374215752E-2</v>
      </c>
      <c r="AU60" s="17">
        <v>5.7239938438271798E-2</v>
      </c>
      <c r="AV60" s="17">
        <v>4.6543057613576903E-2</v>
      </c>
      <c r="AW60" s="17"/>
      <c r="AX60" s="17">
        <v>8.0277797543756899E-2</v>
      </c>
      <c r="AY60" s="17">
        <v>2.6214270382383401E-2</v>
      </c>
      <c r="AZ60" s="17">
        <v>8.5401728774051403E-2</v>
      </c>
      <c r="BA60" s="17"/>
      <c r="BB60" s="17">
        <v>7.5556496309299795E-2</v>
      </c>
      <c r="BC60" s="17">
        <v>6.83561011615684E-2</v>
      </c>
      <c r="BD60" s="17">
        <v>7.0452122489406604E-2</v>
      </c>
      <c r="BE60" s="17">
        <v>8.9129888386193998E-2</v>
      </c>
      <c r="BF60" s="17">
        <v>6.1988260146967997E-2</v>
      </c>
    </row>
    <row r="61" spans="2:58" x14ac:dyDescent="0.3">
      <c r="B61" t="s">
        <v>86</v>
      </c>
      <c r="C61" s="17">
        <v>1.1401076036215201E-2</v>
      </c>
      <c r="D61" s="17">
        <v>4.5402811593661403E-3</v>
      </c>
      <c r="E61" s="17">
        <v>1.8291208546648501E-2</v>
      </c>
      <c r="F61" s="17"/>
      <c r="G61" s="17">
        <v>0</v>
      </c>
      <c r="H61" s="17">
        <v>1.6532279948390901E-2</v>
      </c>
      <c r="I61" s="17">
        <v>1.0428755933631399E-2</v>
      </c>
      <c r="J61" s="17">
        <v>1.3067931201679E-2</v>
      </c>
      <c r="K61" s="17">
        <v>7.3361095616290397E-3</v>
      </c>
      <c r="L61" s="17">
        <v>0</v>
      </c>
      <c r="M61" s="17"/>
      <c r="N61" s="17">
        <v>0.113498745553558</v>
      </c>
      <c r="O61" s="17">
        <v>4.4448102549802498E-2</v>
      </c>
      <c r="P61" s="17">
        <v>2.8982051043421799E-2</v>
      </c>
      <c r="Q61" s="17">
        <v>4.6441605034982299E-2</v>
      </c>
      <c r="R61" s="17">
        <v>9.6876731582375194E-3</v>
      </c>
      <c r="S61" s="17">
        <v>9.3138252450547694E-3</v>
      </c>
      <c r="T61" s="17">
        <v>1.79161851664895E-2</v>
      </c>
      <c r="U61" s="17">
        <v>0</v>
      </c>
      <c r="V61" s="17">
        <v>1.34551028096251E-2</v>
      </c>
      <c r="W61" s="17">
        <v>1.4479026757129801E-2</v>
      </c>
      <c r="X61" s="17">
        <v>4.2074700530522497E-3</v>
      </c>
      <c r="Y61" s="17">
        <v>9.6887435662994792E-3</v>
      </c>
      <c r="Z61" s="17">
        <v>0</v>
      </c>
      <c r="AA61" s="17">
        <v>0</v>
      </c>
      <c r="AB61" s="17">
        <v>1.05830253076801E-2</v>
      </c>
      <c r="AC61" s="17">
        <v>5.7342956219009001E-3</v>
      </c>
      <c r="AD61" s="17"/>
      <c r="AE61" s="17">
        <v>0</v>
      </c>
      <c r="AF61" s="17">
        <v>1.4173744575650699E-2</v>
      </c>
      <c r="AG61" s="17">
        <v>1.2338690400121E-2</v>
      </c>
      <c r="AH61" s="17">
        <v>1.6782326816413302E-2</v>
      </c>
      <c r="AI61" s="17">
        <v>0</v>
      </c>
      <c r="AJ61" s="17">
        <v>1.44755567073254E-2</v>
      </c>
      <c r="AK61" s="17">
        <v>2.6599178410957301E-2</v>
      </c>
      <c r="AL61" s="17">
        <v>1.8812023207212099E-2</v>
      </c>
      <c r="AM61" s="17">
        <v>0</v>
      </c>
      <c r="AN61" s="17">
        <v>1.6869009061643101E-2</v>
      </c>
      <c r="AO61" s="17">
        <v>1.9962900101597798E-2</v>
      </c>
      <c r="AP61" s="17">
        <v>1.2069968653949201E-2</v>
      </c>
      <c r="AQ61" s="17"/>
      <c r="AR61" s="17">
        <v>1.49994644044497E-2</v>
      </c>
      <c r="AS61" s="17">
        <v>6.7868403672009803E-3</v>
      </c>
      <c r="AT61" s="17">
        <v>1.36665207564362E-2</v>
      </c>
      <c r="AU61" s="17">
        <v>8.8967684918174802E-3</v>
      </c>
      <c r="AV61" s="17">
        <v>5.9926893475883397E-2</v>
      </c>
      <c r="AW61" s="17"/>
      <c r="AX61" s="17">
        <v>1.29757087558873E-2</v>
      </c>
      <c r="AY61" s="17">
        <v>6.5444138523948602E-3</v>
      </c>
      <c r="AZ61" s="17">
        <v>0</v>
      </c>
      <c r="BA61" s="17"/>
      <c r="BB61" s="17">
        <v>1.02061328970195E-2</v>
      </c>
      <c r="BC61" s="17">
        <v>1.6030213897798601E-2</v>
      </c>
      <c r="BD61" s="17">
        <v>0</v>
      </c>
      <c r="BE61" s="17">
        <v>1.5712050394325001E-2</v>
      </c>
      <c r="BF61" s="17">
        <v>1.3830515155017001E-2</v>
      </c>
    </row>
    <row r="62" spans="2:58" x14ac:dyDescent="0.3">
      <c r="B62" t="s">
        <v>110</v>
      </c>
      <c r="C62" s="17">
        <v>0.619338862892028</v>
      </c>
      <c r="D62" s="17">
        <v>0.67866951233223904</v>
      </c>
      <c r="E62" s="17">
        <v>0.56018928926986</v>
      </c>
      <c r="F62" s="17"/>
      <c r="G62" s="17">
        <v>0.932633802509368</v>
      </c>
      <c r="H62" s="17">
        <v>0.80416796507150801</v>
      </c>
      <c r="I62" s="17">
        <v>0.65293774288357997</v>
      </c>
      <c r="J62" s="17">
        <v>0.55196513165831695</v>
      </c>
      <c r="K62" s="17">
        <v>0.55770765453298099</v>
      </c>
      <c r="L62" s="17">
        <v>0.69181235048474499</v>
      </c>
      <c r="M62" s="17"/>
      <c r="N62" s="17">
        <v>0.48170429995008801</v>
      </c>
      <c r="O62" s="17">
        <v>0.460148435146505</v>
      </c>
      <c r="P62" s="17">
        <v>0.64430710298186999</v>
      </c>
      <c r="Q62" s="17">
        <v>0.54733526935621502</v>
      </c>
      <c r="R62" s="17">
        <v>0.61059526710519296</v>
      </c>
      <c r="S62" s="17">
        <v>0.648604337375141</v>
      </c>
      <c r="T62" s="17">
        <v>0.60405640034316699</v>
      </c>
      <c r="U62" s="17">
        <v>0.59314120456250596</v>
      </c>
      <c r="V62" s="17">
        <v>0.59639855533632002</v>
      </c>
      <c r="W62" s="17">
        <v>0.53819210743903101</v>
      </c>
      <c r="X62" s="17">
        <v>0.61394976929300804</v>
      </c>
      <c r="Y62" s="17">
        <v>0.57161343410518795</v>
      </c>
      <c r="Z62" s="17">
        <v>0.60620204325142002</v>
      </c>
      <c r="AA62" s="17">
        <v>0.67862271541799202</v>
      </c>
      <c r="AB62" s="17">
        <v>0.64336757311289405</v>
      </c>
      <c r="AC62" s="17">
        <v>0.74204845872262304</v>
      </c>
      <c r="AD62" s="17"/>
      <c r="AE62" s="17">
        <v>0.75201789397096297</v>
      </c>
      <c r="AF62" s="17">
        <v>0.56961293367524701</v>
      </c>
      <c r="AG62" s="17">
        <v>0.574225498554082</v>
      </c>
      <c r="AH62" s="17">
        <v>0.61896154396016501</v>
      </c>
      <c r="AI62" s="17">
        <v>0.58589675369479499</v>
      </c>
      <c r="AJ62" s="17">
        <v>0.59232444049924804</v>
      </c>
      <c r="AK62" s="17">
        <v>0.60371649663980098</v>
      </c>
      <c r="AL62" s="17">
        <v>0.67094527698884898</v>
      </c>
      <c r="AM62" s="17">
        <v>0.57893952745518495</v>
      </c>
      <c r="AN62" s="17">
        <v>0.67669907821553199</v>
      </c>
      <c r="AO62" s="17">
        <v>0.60854359330155094</v>
      </c>
      <c r="AP62" s="17">
        <v>0.46341257927997398</v>
      </c>
      <c r="AQ62" s="17"/>
      <c r="AR62" s="17">
        <v>0.59100213247191302</v>
      </c>
      <c r="AS62" s="17">
        <v>0.60524251294569897</v>
      </c>
      <c r="AT62" s="17">
        <v>0.69355084859330496</v>
      </c>
      <c r="AU62" s="17">
        <v>0.63042196683733398</v>
      </c>
      <c r="AV62" s="17">
        <v>0.71869702352349996</v>
      </c>
      <c r="AW62" s="17"/>
      <c r="AX62" s="17">
        <v>0.56796649999714999</v>
      </c>
      <c r="AY62" s="17">
        <v>0.84376828209803101</v>
      </c>
      <c r="AZ62" s="17">
        <v>0.70650938885737302</v>
      </c>
      <c r="BA62" s="17"/>
      <c r="BB62" s="17">
        <v>0.63093506003573097</v>
      </c>
      <c r="BC62" s="17">
        <v>0.58311076947107798</v>
      </c>
      <c r="BD62" s="17">
        <v>0.64906718206275205</v>
      </c>
      <c r="BE62" s="17">
        <v>0.56154033555864602</v>
      </c>
      <c r="BF62" s="17">
        <v>0.61686868753512003</v>
      </c>
    </row>
    <row r="63" spans="2:58" x14ac:dyDescent="0.3">
      <c r="B63" t="s">
        <v>111</v>
      </c>
      <c r="C63" s="17">
        <v>0.241489017544323</v>
      </c>
      <c r="D63" s="17">
        <v>0.22272468156885999</v>
      </c>
      <c r="E63" s="17">
        <v>0.25975564775208998</v>
      </c>
      <c r="F63" s="17"/>
      <c r="G63" s="17">
        <v>6.7366197490632301E-2</v>
      </c>
      <c r="H63" s="17">
        <v>8.6027560338153494E-2</v>
      </c>
      <c r="I63" s="17">
        <v>0.21917047422154401</v>
      </c>
      <c r="J63" s="17">
        <v>0.29242842823474702</v>
      </c>
      <c r="K63" s="17">
        <v>0.283054794497901</v>
      </c>
      <c r="L63" s="17">
        <v>0.218656734057423</v>
      </c>
      <c r="M63" s="17"/>
      <c r="N63" s="17">
        <v>0.404796954496354</v>
      </c>
      <c r="O63" s="17">
        <v>0.19597375186773699</v>
      </c>
      <c r="P63" s="17">
        <v>0.20613044715661899</v>
      </c>
      <c r="Q63" s="17">
        <v>0.25112358323733203</v>
      </c>
      <c r="R63" s="17">
        <v>0.202163164631121</v>
      </c>
      <c r="S63" s="17">
        <v>0.19770872526079999</v>
      </c>
      <c r="T63" s="17">
        <v>0.17806697183218601</v>
      </c>
      <c r="U63" s="17">
        <v>0.239583243606109</v>
      </c>
      <c r="V63" s="17">
        <v>0.28057472963361002</v>
      </c>
      <c r="W63" s="17">
        <v>0.31258820914230401</v>
      </c>
      <c r="X63" s="17">
        <v>0.26781327640741798</v>
      </c>
      <c r="Y63" s="17">
        <v>0.30797485135922098</v>
      </c>
      <c r="Z63" s="17">
        <v>0.29429191244605302</v>
      </c>
      <c r="AA63" s="17">
        <v>0.215537950564237</v>
      </c>
      <c r="AB63" s="17">
        <v>0.24298971019316901</v>
      </c>
      <c r="AC63" s="17">
        <v>0.191548611739985</v>
      </c>
      <c r="AD63" s="17"/>
      <c r="AE63" s="17">
        <v>0.16821773796981199</v>
      </c>
      <c r="AF63" s="17">
        <v>0.29278969212387701</v>
      </c>
      <c r="AG63" s="17">
        <v>0.26055857674285998</v>
      </c>
      <c r="AH63" s="17">
        <v>0.26176365333460799</v>
      </c>
      <c r="AI63" s="17">
        <v>0.27283792033402599</v>
      </c>
      <c r="AJ63" s="17">
        <v>0.210529237146905</v>
      </c>
      <c r="AK63" s="17">
        <v>0.24657627073230201</v>
      </c>
      <c r="AL63" s="17">
        <v>0.222245271319117</v>
      </c>
      <c r="AM63" s="17">
        <v>0.26581836006787901</v>
      </c>
      <c r="AN63" s="17">
        <v>0.17995336979228699</v>
      </c>
      <c r="AO63" s="17">
        <v>0.23729997045024601</v>
      </c>
      <c r="AP63" s="17">
        <v>0.38388725978307697</v>
      </c>
      <c r="AQ63" s="17"/>
      <c r="AR63" s="17">
        <v>0.26254483395960798</v>
      </c>
      <c r="AS63" s="17">
        <v>0.26058292298499602</v>
      </c>
      <c r="AT63" s="17">
        <v>0.174036710999286</v>
      </c>
      <c r="AU63" s="17">
        <v>0.214562672818324</v>
      </c>
      <c r="AV63" s="17">
        <v>0.10322486609315799</v>
      </c>
      <c r="AW63" s="17"/>
      <c r="AX63" s="17">
        <v>0.27661473691786498</v>
      </c>
      <c r="AY63" s="17">
        <v>9.8400779956313203E-2</v>
      </c>
      <c r="AZ63" s="17">
        <v>0.22126783057097599</v>
      </c>
      <c r="BA63" s="17"/>
      <c r="BB63" s="17">
        <v>0.23837837954966701</v>
      </c>
      <c r="BC63" s="17">
        <v>0.23584156193087</v>
      </c>
      <c r="BD63" s="17">
        <v>0.23330401768109099</v>
      </c>
      <c r="BE63" s="17">
        <v>0.30527360597429098</v>
      </c>
      <c r="BF63" s="17">
        <v>0.21975910597751599</v>
      </c>
    </row>
    <row r="64" spans="2:58" hidden="1" x14ac:dyDescent="0.3">
      <c r="B64" t="s">
        <v>99</v>
      </c>
      <c r="C64" s="17">
        <v>0.37784984534770399</v>
      </c>
      <c r="D64" s="17">
        <v>0.455944830763378</v>
      </c>
      <c r="E64" s="17">
        <v>0.30043364151777002</v>
      </c>
      <c r="F64" s="17"/>
      <c r="G64" s="17">
        <v>0.86526760501873501</v>
      </c>
      <c r="H64" s="17">
        <v>0.71814040473335505</v>
      </c>
      <c r="I64" s="17">
        <v>0.43376726866203602</v>
      </c>
      <c r="J64" s="17">
        <v>0.25953670342356999</v>
      </c>
      <c r="K64" s="17">
        <v>0.27465286003507999</v>
      </c>
      <c r="L64" s="17">
        <v>0.47315561642732301</v>
      </c>
      <c r="M64" s="17"/>
      <c r="N64" s="17">
        <v>7.6907345453733997E-2</v>
      </c>
      <c r="O64" s="17">
        <v>0.26417468327876797</v>
      </c>
      <c r="P64" s="17">
        <v>0.438176655825251</v>
      </c>
      <c r="Q64" s="17">
        <v>0.29621168611888399</v>
      </c>
      <c r="R64" s="17">
        <v>0.40843210247407202</v>
      </c>
      <c r="S64" s="17">
        <v>0.45089561211434098</v>
      </c>
      <c r="T64" s="17">
        <v>0.42598942851098098</v>
      </c>
      <c r="U64" s="17">
        <v>0.35355796095639702</v>
      </c>
      <c r="V64" s="17">
        <v>0.31582382570271</v>
      </c>
      <c r="W64" s="17">
        <v>0.225603898296727</v>
      </c>
      <c r="X64" s="17">
        <v>0.34613649288559001</v>
      </c>
      <c r="Y64" s="17">
        <v>0.26363858274596702</v>
      </c>
      <c r="Z64" s="17">
        <v>0.311910130805367</v>
      </c>
      <c r="AA64" s="17">
        <v>0.46308476485375499</v>
      </c>
      <c r="AB64" s="17">
        <v>0.40037786291972599</v>
      </c>
      <c r="AC64" s="17">
        <v>0.55049984698263699</v>
      </c>
      <c r="AD64" s="17"/>
      <c r="AE64" s="17">
        <v>0.58380015600115098</v>
      </c>
      <c r="AF64" s="17">
        <v>0.27682324155137</v>
      </c>
      <c r="AG64" s="17">
        <v>0.31366692181122202</v>
      </c>
      <c r="AH64" s="17">
        <v>0.35719789062555701</v>
      </c>
      <c r="AI64" s="17">
        <v>0.31305883336076801</v>
      </c>
      <c r="AJ64" s="17">
        <v>0.38179520335234302</v>
      </c>
      <c r="AK64" s="17">
        <v>0.357140225907498</v>
      </c>
      <c r="AL64" s="17">
        <v>0.448700005669732</v>
      </c>
      <c r="AM64" s="17">
        <v>0.313121167387306</v>
      </c>
      <c r="AN64" s="17">
        <v>0.496745708423245</v>
      </c>
      <c r="AO64" s="17">
        <v>0.37124362285130402</v>
      </c>
      <c r="AP64" s="17">
        <v>7.9525319496896701E-2</v>
      </c>
      <c r="AQ64" s="17"/>
      <c r="AR64" s="17">
        <v>0.32845729851230498</v>
      </c>
      <c r="AS64" s="17">
        <v>0.34465958996070301</v>
      </c>
      <c r="AT64" s="17">
        <v>0.51951413759401799</v>
      </c>
      <c r="AU64" s="17">
        <v>0.41585929401901001</v>
      </c>
      <c r="AV64" s="17">
        <v>0.615472157430342</v>
      </c>
      <c r="AW64" s="17"/>
      <c r="AX64" s="17">
        <v>0.29135176307928501</v>
      </c>
      <c r="AY64" s="17">
        <v>0.74536750214171799</v>
      </c>
      <c r="AZ64" s="17">
        <v>0.48524155828639698</v>
      </c>
      <c r="BA64" s="17"/>
      <c r="BB64" s="17">
        <v>0.39255668048606301</v>
      </c>
      <c r="BC64" s="17">
        <v>0.34726920754020801</v>
      </c>
      <c r="BD64" s="17">
        <v>0.415763164381662</v>
      </c>
      <c r="BE64" s="17">
        <v>0.25626672958435498</v>
      </c>
      <c r="BF64" s="17">
        <v>0.39710958155760301</v>
      </c>
    </row>
    <row r="65" spans="2:58" x14ac:dyDescent="0.3">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row>
    <row r="66" spans="2:58" x14ac:dyDescent="0.3">
      <c r="B66" s="6" t="s">
        <v>129</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row>
    <row r="67" spans="2:58" x14ac:dyDescent="0.3">
      <c r="B67" s="24" t="s">
        <v>90</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row>
    <row r="68" spans="2:58" x14ac:dyDescent="0.3">
      <c r="B68" t="s">
        <v>115</v>
      </c>
      <c r="C68" s="17">
        <v>0.65429081082784701</v>
      </c>
      <c r="D68" s="17">
        <v>0.71773584914180499</v>
      </c>
      <c r="E68" s="17">
        <v>0.59109262497318604</v>
      </c>
      <c r="F68" s="17"/>
      <c r="G68" s="17">
        <v>0.64339508426198599</v>
      </c>
      <c r="H68" s="17">
        <v>0.603459962088158</v>
      </c>
      <c r="I68" s="17">
        <v>0.57587067547773496</v>
      </c>
      <c r="J68" s="17">
        <v>0.69260285546023603</v>
      </c>
      <c r="K68" s="17">
        <v>0.789387268488286</v>
      </c>
      <c r="L68" s="17">
        <v>0.92842148456615603</v>
      </c>
      <c r="M68" s="17"/>
      <c r="N68" s="17">
        <v>0.14300341162020899</v>
      </c>
      <c r="O68" s="17">
        <v>0.43440177577668698</v>
      </c>
      <c r="P68" s="17">
        <v>0.44606196340918502</v>
      </c>
      <c r="Q68" s="17">
        <v>0.57080025147133895</v>
      </c>
      <c r="R68" s="17">
        <v>0.57031923211638802</v>
      </c>
      <c r="S68" s="17">
        <v>0.60093980322069196</v>
      </c>
      <c r="T68" s="17">
        <v>0.62338203618300703</v>
      </c>
      <c r="U68" s="17">
        <v>0.634819315905504</v>
      </c>
      <c r="V68" s="17">
        <v>0.65029260846890202</v>
      </c>
      <c r="W68" s="17">
        <v>0.689078822766379</v>
      </c>
      <c r="X68" s="17">
        <v>0.68111586729286899</v>
      </c>
      <c r="Y68" s="17">
        <v>0.73276748061472596</v>
      </c>
      <c r="Z68" s="17">
        <v>0.65357477140893605</v>
      </c>
      <c r="AA68" s="17">
        <v>0.63595881723290504</v>
      </c>
      <c r="AB68" s="17">
        <v>0.69786579609686905</v>
      </c>
      <c r="AC68" s="17">
        <v>0.78179630783620302</v>
      </c>
      <c r="AD68" s="17"/>
      <c r="AE68" s="17">
        <v>0.70252631484713002</v>
      </c>
      <c r="AF68" s="17">
        <v>0.65637853179891703</v>
      </c>
      <c r="AG68" s="17">
        <v>0.62817103324534496</v>
      </c>
      <c r="AH68" s="17">
        <v>0.65648511948298505</v>
      </c>
      <c r="AI68" s="17">
        <v>0.61423684685775404</v>
      </c>
      <c r="AJ68" s="17">
        <v>0.64889801462503105</v>
      </c>
      <c r="AK68" s="17">
        <v>0.656198992712409</v>
      </c>
      <c r="AL68" s="17">
        <v>0.75698411085906003</v>
      </c>
      <c r="AM68" s="17">
        <v>0.63996931731427398</v>
      </c>
      <c r="AN68" s="17">
        <v>0.60688328365899002</v>
      </c>
      <c r="AO68" s="17">
        <v>0.63954796841858796</v>
      </c>
      <c r="AP68" s="17">
        <v>0.67146019404294099</v>
      </c>
      <c r="AQ68" s="17"/>
      <c r="AR68" s="17">
        <v>0.66508324681905295</v>
      </c>
      <c r="AS68" s="17">
        <v>0.65860205080246603</v>
      </c>
      <c r="AT68" s="17">
        <v>0.63528621418499798</v>
      </c>
      <c r="AU68" s="17">
        <v>0.65229582657382401</v>
      </c>
      <c r="AV68" s="17">
        <v>0.55700617607919001</v>
      </c>
      <c r="AW68" s="17"/>
      <c r="AX68" s="17">
        <v>0.65285839527791401</v>
      </c>
      <c r="AY68" s="17">
        <v>0.67516038525893196</v>
      </c>
      <c r="AZ68" s="17">
        <v>0.67064197648893498</v>
      </c>
      <c r="BA68" s="17"/>
      <c r="BB68" s="17">
        <v>0.68184194170032497</v>
      </c>
      <c r="BC68" s="17">
        <v>0.623679198941264</v>
      </c>
      <c r="BD68" s="17">
        <v>0.56455978705677401</v>
      </c>
      <c r="BE68" s="17">
        <v>0.59956296707656598</v>
      </c>
      <c r="BF68" s="17">
        <v>0.55262684614456103</v>
      </c>
    </row>
    <row r="69" spans="2:58" x14ac:dyDescent="0.3">
      <c r="B69" t="s">
        <v>116</v>
      </c>
      <c r="C69" s="17">
        <v>0.39482634710515901</v>
      </c>
      <c r="D69" s="17">
        <v>0.43968725646353801</v>
      </c>
      <c r="E69" s="17">
        <v>0.34971250906815599</v>
      </c>
      <c r="F69" s="17"/>
      <c r="G69" s="17">
        <v>0.39404604735899601</v>
      </c>
      <c r="H69" s="17">
        <v>0.42232560480532499</v>
      </c>
      <c r="I69" s="17">
        <v>0.376875002128088</v>
      </c>
      <c r="J69" s="17">
        <v>0.41479760893825202</v>
      </c>
      <c r="K69" s="17">
        <v>0.37399076207467802</v>
      </c>
      <c r="L69" s="17">
        <v>0.34958446682613598</v>
      </c>
      <c r="M69" s="17"/>
      <c r="N69" s="17">
        <v>0.10791820116822499</v>
      </c>
      <c r="O69" s="17">
        <v>0.21105943293632201</v>
      </c>
      <c r="P69" s="17">
        <v>0.28337695335450203</v>
      </c>
      <c r="Q69" s="17">
        <v>0.22332997278712999</v>
      </c>
      <c r="R69" s="17">
        <v>0.26561411800261803</v>
      </c>
      <c r="S69" s="17">
        <v>0.33974291562645798</v>
      </c>
      <c r="T69" s="17">
        <v>0.31632642441596698</v>
      </c>
      <c r="U69" s="17">
        <v>0.39914462460335198</v>
      </c>
      <c r="V69" s="17">
        <v>0.38000051880858698</v>
      </c>
      <c r="W69" s="17">
        <v>0.36934077984157099</v>
      </c>
      <c r="X69" s="17">
        <v>0.39215569825246699</v>
      </c>
      <c r="Y69" s="17">
        <v>0.39143397218731402</v>
      </c>
      <c r="Z69" s="17">
        <v>0.51684990442906698</v>
      </c>
      <c r="AA69" s="17">
        <v>0.49968331604125299</v>
      </c>
      <c r="AB69" s="17">
        <v>0.40862877948697901</v>
      </c>
      <c r="AC69" s="17">
        <v>0.58532972197497801</v>
      </c>
      <c r="AD69" s="17"/>
      <c r="AE69" s="17">
        <v>0.47421400433847299</v>
      </c>
      <c r="AF69" s="17">
        <v>0.43029341157720102</v>
      </c>
      <c r="AG69" s="17">
        <v>0.333844930309949</v>
      </c>
      <c r="AH69" s="17">
        <v>0.35925531652057602</v>
      </c>
      <c r="AI69" s="17">
        <v>0.39897620006805601</v>
      </c>
      <c r="AJ69" s="17">
        <v>0.43777968779777898</v>
      </c>
      <c r="AK69" s="17">
        <v>0.37936130244495098</v>
      </c>
      <c r="AL69" s="17">
        <v>0.390820092186346</v>
      </c>
      <c r="AM69" s="17">
        <v>0.37769995418527402</v>
      </c>
      <c r="AN69" s="17">
        <v>0.34895782163796302</v>
      </c>
      <c r="AO69" s="17">
        <v>0.31392122411816797</v>
      </c>
      <c r="AP69" s="17">
        <v>0.38349078084340898</v>
      </c>
      <c r="AQ69" s="17"/>
      <c r="AR69" s="17">
        <v>0.36699505801114102</v>
      </c>
      <c r="AS69" s="17">
        <v>0.40774303983253901</v>
      </c>
      <c r="AT69" s="17">
        <v>0.41834988752904101</v>
      </c>
      <c r="AU69" s="17">
        <v>0.39560469889109001</v>
      </c>
      <c r="AV69" s="17">
        <v>0.276163155016178</v>
      </c>
      <c r="AW69" s="17"/>
      <c r="AX69" s="17">
        <v>0.378004319244855</v>
      </c>
      <c r="AY69" s="17">
        <v>0.52374780559357204</v>
      </c>
      <c r="AZ69" s="17">
        <v>0.37402282775574502</v>
      </c>
      <c r="BA69" s="17"/>
      <c r="BB69" s="17">
        <v>0.41931371559270503</v>
      </c>
      <c r="BC69" s="17">
        <v>0.35881328418156899</v>
      </c>
      <c r="BD69" s="17">
        <v>0.36172015771987098</v>
      </c>
      <c r="BE69" s="17">
        <v>0.34248531782435998</v>
      </c>
      <c r="BF69" s="17">
        <v>0.30746656509735099</v>
      </c>
    </row>
    <row r="70" spans="2:58" x14ac:dyDescent="0.3">
      <c r="B70" t="s">
        <v>117</v>
      </c>
      <c r="C70" s="17">
        <v>0.35004695586613399</v>
      </c>
      <c r="D70" s="17">
        <v>0.41944512527692601</v>
      </c>
      <c r="E70" s="17">
        <v>0.28028294512513202</v>
      </c>
      <c r="F70" s="17"/>
      <c r="G70" s="17">
        <v>0.13466816286990901</v>
      </c>
      <c r="H70" s="17">
        <v>0.30191206595192699</v>
      </c>
      <c r="I70" s="17">
        <v>0.298476165539449</v>
      </c>
      <c r="J70" s="17">
        <v>0.36739236913015</v>
      </c>
      <c r="K70" s="17">
        <v>0.48582463781823498</v>
      </c>
      <c r="L70" s="17">
        <v>0.52681743484585697</v>
      </c>
      <c r="M70" s="17"/>
      <c r="N70" s="17">
        <v>0.14300341162020899</v>
      </c>
      <c r="O70" s="17">
        <v>0.216880240013788</v>
      </c>
      <c r="P70" s="17">
        <v>0.156084382008469</v>
      </c>
      <c r="Q70" s="17">
        <v>0.19827978411355199</v>
      </c>
      <c r="R70" s="17">
        <v>0.21365871178981299</v>
      </c>
      <c r="S70" s="17">
        <v>0.25782049605099699</v>
      </c>
      <c r="T70" s="17">
        <v>0.30728644805419097</v>
      </c>
      <c r="U70" s="17">
        <v>0.37835454228107501</v>
      </c>
      <c r="V70" s="17">
        <v>0.31720815909285099</v>
      </c>
      <c r="W70" s="17">
        <v>0.33695279763173602</v>
      </c>
      <c r="X70" s="17">
        <v>0.38255380722860099</v>
      </c>
      <c r="Y70" s="17">
        <v>0.40155582009179203</v>
      </c>
      <c r="Z70" s="17">
        <v>0.45742706535491201</v>
      </c>
      <c r="AA70" s="17">
        <v>0.35869813140319801</v>
      </c>
      <c r="AB70" s="17">
        <v>0.40491802612562899</v>
      </c>
      <c r="AC70" s="17">
        <v>0.47541072720640998</v>
      </c>
      <c r="AD70" s="17"/>
      <c r="AE70" s="17">
        <v>0.370335810528514</v>
      </c>
      <c r="AF70" s="17">
        <v>0.33809633814436701</v>
      </c>
      <c r="AG70" s="17">
        <v>0.30948033340321801</v>
      </c>
      <c r="AH70" s="17">
        <v>0.36669561321428101</v>
      </c>
      <c r="AI70" s="17">
        <v>0.33660716527574203</v>
      </c>
      <c r="AJ70" s="17">
        <v>0.38859239789698602</v>
      </c>
      <c r="AK70" s="17">
        <v>0.28326153461220399</v>
      </c>
      <c r="AL70" s="17">
        <v>0.402390476896266</v>
      </c>
      <c r="AM70" s="17">
        <v>0.363966615149037</v>
      </c>
      <c r="AN70" s="17">
        <v>0.37029781724997002</v>
      </c>
      <c r="AO70" s="17">
        <v>0.31254786738022</v>
      </c>
      <c r="AP70" s="17">
        <v>0.34050157492439898</v>
      </c>
      <c r="AQ70" s="17"/>
      <c r="AR70" s="17">
        <v>0.35598026215997303</v>
      </c>
      <c r="AS70" s="17">
        <v>0.3599398216561</v>
      </c>
      <c r="AT70" s="17">
        <v>0.32416817967484102</v>
      </c>
      <c r="AU70" s="17">
        <v>0.355234769167044</v>
      </c>
      <c r="AV70" s="17">
        <v>0.22773748324366999</v>
      </c>
      <c r="AW70" s="17"/>
      <c r="AX70" s="17">
        <v>0.35838684706497698</v>
      </c>
      <c r="AY70" s="17">
        <v>0.38795855125383699</v>
      </c>
      <c r="AZ70" s="17">
        <v>0.33190386180751302</v>
      </c>
      <c r="BA70" s="17"/>
      <c r="BB70" s="17">
        <v>0.38905877063320299</v>
      </c>
      <c r="BC70" s="17">
        <v>0.29696092125990298</v>
      </c>
      <c r="BD70" s="17">
        <v>0.177137432334601</v>
      </c>
      <c r="BE70" s="17">
        <v>0.24584738022560501</v>
      </c>
      <c r="BF70" s="17">
        <v>0.25504735918236199</v>
      </c>
    </row>
    <row r="71" spans="2:58" x14ac:dyDescent="0.3">
      <c r="B71" t="s">
        <v>118</v>
      </c>
      <c r="C71" s="17">
        <v>0.32342799868320998</v>
      </c>
      <c r="D71" s="17">
        <v>0.35303447943357702</v>
      </c>
      <c r="E71" s="17">
        <v>0.29344080512239901</v>
      </c>
      <c r="F71" s="17"/>
      <c r="G71" s="17">
        <v>0.115838135504126</v>
      </c>
      <c r="H71" s="17">
        <v>0.32476546362337499</v>
      </c>
      <c r="I71" s="17">
        <v>0.30606818396829599</v>
      </c>
      <c r="J71" s="17">
        <v>0.32714166546114798</v>
      </c>
      <c r="K71" s="17">
        <v>0.358399251681913</v>
      </c>
      <c r="L71" s="17">
        <v>0.46735475764496898</v>
      </c>
      <c r="M71" s="17"/>
      <c r="N71" s="17">
        <v>0.25650215717376601</v>
      </c>
      <c r="O71" s="17">
        <v>0.27983232432437399</v>
      </c>
      <c r="P71" s="17">
        <v>0.34867350676431902</v>
      </c>
      <c r="Q71" s="17">
        <v>0.226265853896369</v>
      </c>
      <c r="R71" s="17">
        <v>0.23011411498617301</v>
      </c>
      <c r="S71" s="17">
        <v>0.284073007696168</v>
      </c>
      <c r="T71" s="17">
        <v>0.26682191025118202</v>
      </c>
      <c r="U71" s="17">
        <v>0.34756097621571302</v>
      </c>
      <c r="V71" s="17">
        <v>0.29767165762030801</v>
      </c>
      <c r="W71" s="17">
        <v>0.43485882832352701</v>
      </c>
      <c r="X71" s="17">
        <v>0.376319578833892</v>
      </c>
      <c r="Y71" s="17">
        <v>0.36834076217981998</v>
      </c>
      <c r="Z71" s="17">
        <v>0.39832818514585899</v>
      </c>
      <c r="AA71" s="17">
        <v>0.33629429865608501</v>
      </c>
      <c r="AB71" s="17">
        <v>0.25990465628748899</v>
      </c>
      <c r="AC71" s="17">
        <v>0.32019778024818102</v>
      </c>
      <c r="AD71" s="17"/>
      <c r="AE71" s="17">
        <v>0.29792078578168402</v>
      </c>
      <c r="AF71" s="17">
        <v>0.25940570913438399</v>
      </c>
      <c r="AG71" s="17">
        <v>0.31170022752806298</v>
      </c>
      <c r="AH71" s="17">
        <v>0.29136242558124098</v>
      </c>
      <c r="AI71" s="17">
        <v>0.34810986290104301</v>
      </c>
      <c r="AJ71" s="17">
        <v>0.380838057449227</v>
      </c>
      <c r="AK71" s="17">
        <v>0.33966459756433198</v>
      </c>
      <c r="AL71" s="17">
        <v>0.367267156735893</v>
      </c>
      <c r="AM71" s="17">
        <v>0.304629601776436</v>
      </c>
      <c r="AN71" s="17">
        <v>0.33945067967980203</v>
      </c>
      <c r="AO71" s="17">
        <v>0.35604105276207398</v>
      </c>
      <c r="AP71" s="17">
        <v>0.48292517831147302</v>
      </c>
      <c r="AQ71" s="17"/>
      <c r="AR71" s="17">
        <v>0.31975848688482</v>
      </c>
      <c r="AS71" s="17">
        <v>0.31632714648881299</v>
      </c>
      <c r="AT71" s="17">
        <v>0.331571763201499</v>
      </c>
      <c r="AU71" s="17">
        <v>0.37877003675392601</v>
      </c>
      <c r="AV71" s="17">
        <v>0.35371443738087999</v>
      </c>
      <c r="AW71" s="17"/>
      <c r="AX71" s="17">
        <v>0.32043451561030201</v>
      </c>
      <c r="AY71" s="17">
        <v>0.31567380869459899</v>
      </c>
      <c r="AZ71" s="17">
        <v>0.304387331527878</v>
      </c>
      <c r="BA71" s="17"/>
      <c r="BB71" s="17">
        <v>0.33835983534445002</v>
      </c>
      <c r="BC71" s="17">
        <v>0.31441413776238297</v>
      </c>
      <c r="BD71" s="17">
        <v>0.25977184211409599</v>
      </c>
      <c r="BE71" s="17">
        <v>0.243226822790054</v>
      </c>
      <c r="BF71" s="17">
        <v>0.312296441774148</v>
      </c>
    </row>
    <row r="72" spans="2:58" x14ac:dyDescent="0.3">
      <c r="B72" t="s">
        <v>119</v>
      </c>
      <c r="C72" s="17">
        <v>0.305699027578196</v>
      </c>
      <c r="D72" s="17">
        <v>0.31063393843349701</v>
      </c>
      <c r="E72" s="17">
        <v>0.30136925180656299</v>
      </c>
      <c r="F72" s="17"/>
      <c r="G72" s="17">
        <v>0.60894329901900002</v>
      </c>
      <c r="H72" s="17">
        <v>0.47777378449614499</v>
      </c>
      <c r="I72" s="17">
        <v>0.370562974285781</v>
      </c>
      <c r="J72" s="17">
        <v>0.25529801586399797</v>
      </c>
      <c r="K72" s="17">
        <v>0.13675870295279899</v>
      </c>
      <c r="L72" s="17">
        <v>9.3169827381738707E-2</v>
      </c>
      <c r="M72" s="17"/>
      <c r="N72" s="17">
        <v>0.113498745553558</v>
      </c>
      <c r="O72" s="17">
        <v>0.122007337381107</v>
      </c>
      <c r="P72" s="17">
        <v>0.233127259788731</v>
      </c>
      <c r="Q72" s="17">
        <v>0.321791150516401</v>
      </c>
      <c r="R72" s="17">
        <v>0.31825046799731699</v>
      </c>
      <c r="S72" s="17">
        <v>0.28587674264079799</v>
      </c>
      <c r="T72" s="17">
        <v>0.28332868267980499</v>
      </c>
      <c r="U72" s="17">
        <v>0.28470286001212503</v>
      </c>
      <c r="V72" s="17">
        <v>0.30207713606992798</v>
      </c>
      <c r="W72" s="17">
        <v>0.27631508360386198</v>
      </c>
      <c r="X72" s="17">
        <v>0.28508790782195997</v>
      </c>
      <c r="Y72" s="17">
        <v>0.25120777627931701</v>
      </c>
      <c r="Z72" s="17">
        <v>0.30108046368945801</v>
      </c>
      <c r="AA72" s="17">
        <v>0.36357539758770602</v>
      </c>
      <c r="AB72" s="17">
        <v>0.24964221489712099</v>
      </c>
      <c r="AC72" s="17">
        <v>0.45605568650685402</v>
      </c>
      <c r="AD72" s="17"/>
      <c r="AE72" s="17">
        <v>0.44616679901050199</v>
      </c>
      <c r="AF72" s="17">
        <v>0.28899137600890201</v>
      </c>
      <c r="AG72" s="17">
        <v>0.232870096547933</v>
      </c>
      <c r="AH72" s="17">
        <v>0.25674915907339002</v>
      </c>
      <c r="AI72" s="17">
        <v>0.32210399085020103</v>
      </c>
      <c r="AJ72" s="17">
        <v>0.28593435677023599</v>
      </c>
      <c r="AK72" s="17">
        <v>0.26421510131389703</v>
      </c>
      <c r="AL72" s="17">
        <v>0.24995073170249099</v>
      </c>
      <c r="AM72" s="17">
        <v>0.30329654001057599</v>
      </c>
      <c r="AN72" s="17">
        <v>0.297139966577812</v>
      </c>
      <c r="AO72" s="17">
        <v>0.35998207327215398</v>
      </c>
      <c r="AP72" s="17">
        <v>0.214524927577594</v>
      </c>
      <c r="AQ72" s="17"/>
      <c r="AR72" s="17">
        <v>0.27284171767194099</v>
      </c>
      <c r="AS72" s="17">
        <v>0.31065185958707298</v>
      </c>
      <c r="AT72" s="17">
        <v>0.353506992943593</v>
      </c>
      <c r="AU72" s="17">
        <v>0.29681757257873398</v>
      </c>
      <c r="AV72" s="17">
        <v>0.27208604172183698</v>
      </c>
      <c r="AW72" s="17"/>
      <c r="AX72" s="17">
        <v>0.27226543522225399</v>
      </c>
      <c r="AY72" s="17">
        <v>0.52589053749811598</v>
      </c>
      <c r="AZ72" s="17">
        <v>0.29341834125471</v>
      </c>
      <c r="BA72" s="17"/>
      <c r="BB72" s="17">
        <v>0.32086297897017102</v>
      </c>
      <c r="BC72" s="17">
        <v>0.28346506344484401</v>
      </c>
      <c r="BD72" s="17">
        <v>0.36336002061029099</v>
      </c>
      <c r="BE72" s="17">
        <v>0.196692850877731</v>
      </c>
      <c r="BF72" s="17">
        <v>0.29791148987321298</v>
      </c>
    </row>
    <row r="73" spans="2:58" x14ac:dyDescent="0.3">
      <c r="B73" t="s">
        <v>120</v>
      </c>
      <c r="C73" s="17">
        <v>0.27374316300173401</v>
      </c>
      <c r="D73" s="17">
        <v>0.245964409330689</v>
      </c>
      <c r="E73" s="17">
        <v>0.30209473207743598</v>
      </c>
      <c r="F73" s="17"/>
      <c r="G73" s="17">
        <v>0.41128761071883402</v>
      </c>
      <c r="H73" s="17">
        <v>0.38169232493313798</v>
      </c>
      <c r="I73" s="17">
        <v>0.34004170022250402</v>
      </c>
      <c r="J73" s="17">
        <v>0.23351820538592799</v>
      </c>
      <c r="K73" s="17">
        <v>0.113586886389816</v>
      </c>
      <c r="L73" s="17">
        <v>0.15527904703673301</v>
      </c>
      <c r="M73" s="17"/>
      <c r="N73" s="17">
        <v>0.37773308096977798</v>
      </c>
      <c r="O73" s="17">
        <v>0.19001718154931399</v>
      </c>
      <c r="P73" s="17">
        <v>0.34977521818396301</v>
      </c>
      <c r="Q73" s="17">
        <v>0.25224247591451099</v>
      </c>
      <c r="R73" s="17">
        <v>0.26996354048900101</v>
      </c>
      <c r="S73" s="17">
        <v>0.22824130195092601</v>
      </c>
      <c r="T73" s="17">
        <v>0.34727240893040801</v>
      </c>
      <c r="U73" s="17">
        <v>0.25090719779526799</v>
      </c>
      <c r="V73" s="17">
        <v>0.247316537151928</v>
      </c>
      <c r="W73" s="17">
        <v>0.234045173169251</v>
      </c>
      <c r="X73" s="17">
        <v>0.26174021378533402</v>
      </c>
      <c r="Y73" s="17">
        <v>0.27731795513353202</v>
      </c>
      <c r="Z73" s="17">
        <v>0.288294760365851</v>
      </c>
      <c r="AA73" s="17">
        <v>0.22878335792593901</v>
      </c>
      <c r="AB73" s="17">
        <v>0.24529765608254001</v>
      </c>
      <c r="AC73" s="17">
        <v>0.326134741729948</v>
      </c>
      <c r="AD73" s="17"/>
      <c r="AE73" s="17">
        <v>0.36074439341346498</v>
      </c>
      <c r="AF73" s="17">
        <v>0.248723296062734</v>
      </c>
      <c r="AG73" s="17">
        <v>0.24672126631303001</v>
      </c>
      <c r="AH73" s="17">
        <v>0.29062519763824701</v>
      </c>
      <c r="AI73" s="17">
        <v>0.23329649936949101</v>
      </c>
      <c r="AJ73" s="17">
        <v>0.271815956681564</v>
      </c>
      <c r="AK73" s="17">
        <v>0.27959358649369997</v>
      </c>
      <c r="AL73" s="17">
        <v>0.23474257281250899</v>
      </c>
      <c r="AM73" s="17">
        <v>0.27441575589079997</v>
      </c>
      <c r="AN73" s="17">
        <v>0.242648516174303</v>
      </c>
      <c r="AO73" s="17">
        <v>0.30936414924654898</v>
      </c>
      <c r="AP73" s="17">
        <v>0.16582714624979</v>
      </c>
      <c r="AQ73" s="17"/>
      <c r="AR73" s="17">
        <v>0.24408529090385001</v>
      </c>
      <c r="AS73" s="17">
        <v>0.26289288395516203</v>
      </c>
      <c r="AT73" s="17">
        <v>0.32636387000546402</v>
      </c>
      <c r="AU73" s="17">
        <v>0.36385618789913998</v>
      </c>
      <c r="AV73" s="17">
        <v>0.31256684927227402</v>
      </c>
      <c r="AW73" s="17"/>
      <c r="AX73" s="17">
        <v>0.26857834064124902</v>
      </c>
      <c r="AY73" s="17">
        <v>0.37873369392071798</v>
      </c>
      <c r="AZ73" s="17">
        <v>0.22369234138552399</v>
      </c>
      <c r="BA73" s="17"/>
      <c r="BB73" s="17">
        <v>0.27590940705296502</v>
      </c>
      <c r="BC73" s="17">
        <v>0.31072206849047701</v>
      </c>
      <c r="BD73" s="17">
        <v>0.26346514602411503</v>
      </c>
      <c r="BE73" s="17">
        <v>0.25293125694783902</v>
      </c>
      <c r="BF73" s="17">
        <v>0.235542721129753</v>
      </c>
    </row>
    <row r="74" spans="2:58" x14ac:dyDescent="0.3">
      <c r="B74" t="s">
        <v>121</v>
      </c>
      <c r="C74" s="17">
        <v>0.25556509349790302</v>
      </c>
      <c r="D74" s="17">
        <v>0.228341329641055</v>
      </c>
      <c r="E74" s="17">
        <v>0.28332487381600102</v>
      </c>
      <c r="F74" s="17"/>
      <c r="G74" s="17">
        <v>0.33495419024554302</v>
      </c>
      <c r="H74" s="17">
        <v>0.27365186352467002</v>
      </c>
      <c r="I74" s="17">
        <v>0.27449079847274499</v>
      </c>
      <c r="J74" s="17">
        <v>0.25411211989251098</v>
      </c>
      <c r="K74" s="17">
        <v>0.18275690554570301</v>
      </c>
      <c r="L74" s="17">
        <v>0.2466708214534</v>
      </c>
      <c r="M74" s="17"/>
      <c r="N74" s="17">
        <v>0.39931998315356598</v>
      </c>
      <c r="O74" s="17">
        <v>0.34623978367490799</v>
      </c>
      <c r="P74" s="17">
        <v>0.31727103312982902</v>
      </c>
      <c r="Q74" s="17">
        <v>0.25656035788968001</v>
      </c>
      <c r="R74" s="17">
        <v>0.26441015834166198</v>
      </c>
      <c r="S74" s="17">
        <v>0.241862986002916</v>
      </c>
      <c r="T74" s="17">
        <v>0.28176690708223301</v>
      </c>
      <c r="U74" s="17">
        <v>0.22440718925916101</v>
      </c>
      <c r="V74" s="17">
        <v>0.22425142956364599</v>
      </c>
      <c r="W74" s="17">
        <v>0.25117902746476101</v>
      </c>
      <c r="X74" s="17">
        <v>0.27774259685929498</v>
      </c>
      <c r="Y74" s="17">
        <v>0.25116404755590799</v>
      </c>
      <c r="Z74" s="17">
        <v>0.25005727100657199</v>
      </c>
      <c r="AA74" s="17">
        <v>0.246177604972383</v>
      </c>
      <c r="AB74" s="17">
        <v>0.18054720234355801</v>
      </c>
      <c r="AC74" s="17">
        <v>0.28373685983431501</v>
      </c>
      <c r="AD74" s="17"/>
      <c r="AE74" s="17">
        <v>0.266194273480027</v>
      </c>
      <c r="AF74" s="17">
        <v>0.232861782345164</v>
      </c>
      <c r="AG74" s="17">
        <v>0.22822819163493099</v>
      </c>
      <c r="AH74" s="17">
        <v>0.26162735710307999</v>
      </c>
      <c r="AI74" s="17">
        <v>0.26352243742686698</v>
      </c>
      <c r="AJ74" s="17">
        <v>0.32519166769900498</v>
      </c>
      <c r="AK74" s="17">
        <v>0.24935451079150101</v>
      </c>
      <c r="AL74" s="17">
        <v>0.23892247863201099</v>
      </c>
      <c r="AM74" s="17">
        <v>0.23540763750163499</v>
      </c>
      <c r="AN74" s="17">
        <v>0.247766848144402</v>
      </c>
      <c r="AO74" s="17">
        <v>0.25774472154524602</v>
      </c>
      <c r="AP74" s="17">
        <v>0.26386461155344798</v>
      </c>
      <c r="AQ74" s="17"/>
      <c r="AR74" s="17">
        <v>0.23425716792444701</v>
      </c>
      <c r="AS74" s="17">
        <v>0.25753156789404302</v>
      </c>
      <c r="AT74" s="17">
        <v>0.27770047137556497</v>
      </c>
      <c r="AU74" s="17">
        <v>0.26245879466022498</v>
      </c>
      <c r="AV74" s="17">
        <v>0.31228357985156002</v>
      </c>
      <c r="AW74" s="17"/>
      <c r="AX74" s="17">
        <v>0.25755154890751503</v>
      </c>
      <c r="AY74" s="17">
        <v>0.257819012114678</v>
      </c>
      <c r="AZ74" s="17">
        <v>0.224753589129666</v>
      </c>
      <c r="BA74" s="17"/>
      <c r="BB74" s="17">
        <v>0.25240978933921399</v>
      </c>
      <c r="BC74" s="17">
        <v>0.31799022156818402</v>
      </c>
      <c r="BD74" s="17">
        <v>0.205608715330277</v>
      </c>
      <c r="BE74" s="17">
        <v>0.184037230894919</v>
      </c>
      <c r="BF74" s="17">
        <v>0.28060689384430698</v>
      </c>
    </row>
    <row r="75" spans="2:58" x14ac:dyDescent="0.3">
      <c r="B75" t="s">
        <v>122</v>
      </c>
      <c r="C75" s="17">
        <v>0.237219589184717</v>
      </c>
      <c r="D75" s="17">
        <v>0.26951823621427401</v>
      </c>
      <c r="E75" s="17">
        <v>0.20436565474715501</v>
      </c>
      <c r="F75" s="17"/>
      <c r="G75" s="17">
        <v>0.29575573946060701</v>
      </c>
      <c r="H75" s="17">
        <v>0.35499817748491502</v>
      </c>
      <c r="I75" s="17">
        <v>0.23428186151341401</v>
      </c>
      <c r="J75" s="17">
        <v>0.214136489625015</v>
      </c>
      <c r="K75" s="17">
        <v>0.21946558962242099</v>
      </c>
      <c r="L75" s="17">
        <v>0.29048889179114601</v>
      </c>
      <c r="M75" s="17"/>
      <c r="N75" s="17">
        <v>0</v>
      </c>
      <c r="O75" s="17">
        <v>0.17105375321744301</v>
      </c>
      <c r="P75" s="17">
        <v>0.17744516196863899</v>
      </c>
      <c r="Q75" s="17">
        <v>0.19302613239840299</v>
      </c>
      <c r="R75" s="17">
        <v>0.20096940290913101</v>
      </c>
      <c r="S75" s="17">
        <v>0.230837372329044</v>
      </c>
      <c r="T75" s="17">
        <v>0.17455483079026099</v>
      </c>
      <c r="U75" s="17">
        <v>0.29673308065723802</v>
      </c>
      <c r="V75" s="17">
        <v>0.240384950092977</v>
      </c>
      <c r="W75" s="17">
        <v>0.193013227027171</v>
      </c>
      <c r="X75" s="17">
        <v>0.24616222325296799</v>
      </c>
      <c r="Y75" s="17">
        <v>0.230075641811024</v>
      </c>
      <c r="Z75" s="17">
        <v>0.34526573807378902</v>
      </c>
      <c r="AA75" s="17">
        <v>0.21543520892148901</v>
      </c>
      <c r="AB75" s="17">
        <v>0.17397149218684699</v>
      </c>
      <c r="AC75" s="17">
        <v>0.33760255344908102</v>
      </c>
      <c r="AD75" s="17"/>
      <c r="AE75" s="17">
        <v>0.34906346760193402</v>
      </c>
      <c r="AF75" s="17">
        <v>0.16823982976761601</v>
      </c>
      <c r="AG75" s="17">
        <v>0.19724738525274499</v>
      </c>
      <c r="AH75" s="17">
        <v>0.22847135473080901</v>
      </c>
      <c r="AI75" s="17">
        <v>0.14983895862698701</v>
      </c>
      <c r="AJ75" s="17">
        <v>0.250729743097235</v>
      </c>
      <c r="AK75" s="17">
        <v>0.235043605108612</v>
      </c>
      <c r="AL75" s="17">
        <v>0.27210172631123702</v>
      </c>
      <c r="AM75" s="17">
        <v>0.25991376884539302</v>
      </c>
      <c r="AN75" s="17">
        <v>0.21099380655852601</v>
      </c>
      <c r="AO75" s="17">
        <v>0.231622567055873</v>
      </c>
      <c r="AP75" s="17">
        <v>0.27589944454558302</v>
      </c>
      <c r="AQ75" s="17"/>
      <c r="AR75" s="17">
        <v>0.219014757872803</v>
      </c>
      <c r="AS75" s="17">
        <v>0.238091833194297</v>
      </c>
      <c r="AT75" s="17">
        <v>0.25428310670116</v>
      </c>
      <c r="AU75" s="17">
        <v>0.28210826474937101</v>
      </c>
      <c r="AV75" s="17">
        <v>0.22979814613680599</v>
      </c>
      <c r="AW75" s="17"/>
      <c r="AX75" s="17">
        <v>0.21593386053945399</v>
      </c>
      <c r="AY75" s="17">
        <v>0.32569681840916398</v>
      </c>
      <c r="AZ75" s="17">
        <v>0.264075130457472</v>
      </c>
      <c r="BA75" s="17"/>
      <c r="BB75" s="17">
        <v>0.25740818748144301</v>
      </c>
      <c r="BC75" s="17">
        <v>0.189285742824255</v>
      </c>
      <c r="BD75" s="17">
        <v>0.129846177320805</v>
      </c>
      <c r="BE75" s="17">
        <v>0.134139816904739</v>
      </c>
      <c r="BF75" s="17">
        <v>0.26485682768871699</v>
      </c>
    </row>
    <row r="76" spans="2:58" x14ac:dyDescent="0.3">
      <c r="B76" t="s">
        <v>123</v>
      </c>
      <c r="C76" s="17">
        <v>0.22217591090862199</v>
      </c>
      <c r="D76" s="17">
        <v>0.251196357502945</v>
      </c>
      <c r="E76" s="17">
        <v>0.193570826136235</v>
      </c>
      <c r="F76" s="17"/>
      <c r="G76" s="17">
        <v>0.29914266308993498</v>
      </c>
      <c r="H76" s="17">
        <v>0.16294460060852101</v>
      </c>
      <c r="I76" s="17">
        <v>0.182722654712764</v>
      </c>
      <c r="J76" s="17">
        <v>0.25218965820693101</v>
      </c>
      <c r="K76" s="17">
        <v>0.29830845786688198</v>
      </c>
      <c r="L76" s="17">
        <v>0.19989800243938</v>
      </c>
      <c r="M76" s="17"/>
      <c r="N76" s="17">
        <v>0.142817825979799</v>
      </c>
      <c r="O76" s="17">
        <v>0.25417145744879999</v>
      </c>
      <c r="P76" s="17">
        <v>0.15073373576216001</v>
      </c>
      <c r="Q76" s="17">
        <v>0.30827797855664102</v>
      </c>
      <c r="R76" s="17">
        <v>0.15903616511806201</v>
      </c>
      <c r="S76" s="17">
        <v>0.20021081722182399</v>
      </c>
      <c r="T76" s="17">
        <v>0.18984323341482601</v>
      </c>
      <c r="U76" s="17">
        <v>0.28489045023005399</v>
      </c>
      <c r="V76" s="17">
        <v>0.25819520487619602</v>
      </c>
      <c r="W76" s="17">
        <v>0.19187505554798601</v>
      </c>
      <c r="X76" s="17">
        <v>0.166926351298958</v>
      </c>
      <c r="Y76" s="17">
        <v>0.25480520210119101</v>
      </c>
      <c r="Z76" s="17">
        <v>0.27538234102232001</v>
      </c>
      <c r="AA76" s="17">
        <v>0.28401092353256402</v>
      </c>
      <c r="AB76" s="17">
        <v>0.23487826250889501</v>
      </c>
      <c r="AC76" s="17">
        <v>0.20922854573547001</v>
      </c>
      <c r="AD76" s="17"/>
      <c r="AE76" s="17">
        <v>0.216900563989364</v>
      </c>
      <c r="AF76" s="17">
        <v>0.24502758378041001</v>
      </c>
      <c r="AG76" s="17">
        <v>0.26689276611927798</v>
      </c>
      <c r="AH76" s="17">
        <v>0.18754797440231799</v>
      </c>
      <c r="AI76" s="17">
        <v>0.25522789951616798</v>
      </c>
      <c r="AJ76" s="17">
        <v>0.25324818805840499</v>
      </c>
      <c r="AK76" s="17">
        <v>0.185887258985767</v>
      </c>
      <c r="AL76" s="17">
        <v>0.15411892475922501</v>
      </c>
      <c r="AM76" s="17">
        <v>0.26130751722515899</v>
      </c>
      <c r="AN76" s="17">
        <v>0.198016217875358</v>
      </c>
      <c r="AO76" s="17">
        <v>0.109687236126704</v>
      </c>
      <c r="AP76" s="17">
        <v>0.26488649255052499</v>
      </c>
      <c r="AQ76" s="17"/>
      <c r="AR76" s="17">
        <v>0.22297684595985801</v>
      </c>
      <c r="AS76" s="17">
        <v>0.22370288057575999</v>
      </c>
      <c r="AT76" s="17">
        <v>0.21595441895981299</v>
      </c>
      <c r="AU76" s="17">
        <v>0.22067884395545301</v>
      </c>
      <c r="AV76" s="17">
        <v>0.22982844220823201</v>
      </c>
      <c r="AW76" s="17"/>
      <c r="AX76" s="17">
        <v>0.219913821301531</v>
      </c>
      <c r="AY76" s="17">
        <v>0.18146294494321399</v>
      </c>
      <c r="AZ76" s="17">
        <v>0.24636990882698501</v>
      </c>
      <c r="BA76" s="17"/>
      <c r="BB76" s="17">
        <v>0.23545149363317899</v>
      </c>
      <c r="BC76" s="17">
        <v>0.19512822820856801</v>
      </c>
      <c r="BD76" s="17">
        <v>0.21234013557388701</v>
      </c>
      <c r="BE76" s="17">
        <v>0.24031359982401501</v>
      </c>
      <c r="BF76" s="17">
        <v>0.14090393143673799</v>
      </c>
    </row>
    <row r="77" spans="2:58" x14ac:dyDescent="0.3">
      <c r="B77" t="s">
        <v>124</v>
      </c>
      <c r="C77" s="17">
        <v>0.221526675828456</v>
      </c>
      <c r="D77" s="17">
        <v>0.288851782742163</v>
      </c>
      <c r="E77" s="17">
        <v>0.15358131848720899</v>
      </c>
      <c r="F77" s="17"/>
      <c r="G77" s="17">
        <v>0.13466816286990901</v>
      </c>
      <c r="H77" s="17">
        <v>0.30936531896522101</v>
      </c>
      <c r="I77" s="17">
        <v>0.211133955088151</v>
      </c>
      <c r="J77" s="17">
        <v>0.199417691706403</v>
      </c>
      <c r="K77" s="17">
        <v>0.22841081980636799</v>
      </c>
      <c r="L77" s="17">
        <v>0.482569273213169</v>
      </c>
      <c r="M77" s="17"/>
      <c r="N77" s="17">
        <v>0</v>
      </c>
      <c r="O77" s="17">
        <v>0.14125422619363401</v>
      </c>
      <c r="P77" s="17">
        <v>0.17203445139691201</v>
      </c>
      <c r="Q77" s="17">
        <v>0.203712607069584</v>
      </c>
      <c r="R77" s="17">
        <v>0.105511447522406</v>
      </c>
      <c r="S77" s="17">
        <v>0.14796343931842201</v>
      </c>
      <c r="T77" s="17">
        <v>0.158264650220869</v>
      </c>
      <c r="U77" s="17">
        <v>0.18341172915485099</v>
      </c>
      <c r="V77" s="17">
        <v>0.17929877496291499</v>
      </c>
      <c r="W77" s="17">
        <v>0.21134968606270699</v>
      </c>
      <c r="X77" s="17">
        <v>0.27732029713014</v>
      </c>
      <c r="Y77" s="17">
        <v>0.21487948807066001</v>
      </c>
      <c r="Z77" s="17">
        <v>0.30802114127761798</v>
      </c>
      <c r="AA77" s="17">
        <v>0.26258694012634598</v>
      </c>
      <c r="AB77" s="17">
        <v>0.22026513356976099</v>
      </c>
      <c r="AC77" s="17">
        <v>0.36116808138193601</v>
      </c>
      <c r="AD77" s="17"/>
      <c r="AE77" s="17">
        <v>0.40119617000980101</v>
      </c>
      <c r="AF77" s="17">
        <v>0.16447260121034801</v>
      </c>
      <c r="AG77" s="17">
        <v>0.181698523918565</v>
      </c>
      <c r="AH77" s="17">
        <v>0.20268253397032501</v>
      </c>
      <c r="AI77" s="17">
        <v>0.19809312285123201</v>
      </c>
      <c r="AJ77" s="17">
        <v>0.227851780378102</v>
      </c>
      <c r="AK77" s="17">
        <v>0.224407597685298</v>
      </c>
      <c r="AL77" s="17">
        <v>0.225542339700607</v>
      </c>
      <c r="AM77" s="17">
        <v>0.188238487123943</v>
      </c>
      <c r="AN77" s="17">
        <v>0.19156108823358001</v>
      </c>
      <c r="AO77" s="17">
        <v>0.15368826020811699</v>
      </c>
      <c r="AP77" s="17">
        <v>0.140953607197874</v>
      </c>
      <c r="AQ77" s="17"/>
      <c r="AR77" s="17">
        <v>0.22145064286517099</v>
      </c>
      <c r="AS77" s="17">
        <v>0.21665506155627401</v>
      </c>
      <c r="AT77" s="17">
        <v>0.24615881065849299</v>
      </c>
      <c r="AU77" s="17">
        <v>0.2313793022274</v>
      </c>
      <c r="AV77" s="17">
        <v>0.106784165361251</v>
      </c>
      <c r="AW77" s="17"/>
      <c r="AX77" s="17">
        <v>0.19046986738115301</v>
      </c>
      <c r="AY77" s="17">
        <v>0.399099968728306</v>
      </c>
      <c r="AZ77" s="17">
        <v>0.20468181072421901</v>
      </c>
      <c r="BA77" s="17"/>
      <c r="BB77" s="17">
        <v>0.253916848986456</v>
      </c>
      <c r="BC77" s="17">
        <v>0.15270074559024499</v>
      </c>
      <c r="BD77" s="17">
        <v>0.12718381867206</v>
      </c>
      <c r="BE77" s="17">
        <v>0.14886563034959399</v>
      </c>
      <c r="BF77" s="17">
        <v>0.15294493660227099</v>
      </c>
    </row>
    <row r="78" spans="2:58" x14ac:dyDescent="0.3">
      <c r="B78" t="s">
        <v>125</v>
      </c>
      <c r="C78" s="17">
        <v>0.14556318933746801</v>
      </c>
      <c r="D78" s="17">
        <v>0.181369152709245</v>
      </c>
      <c r="E78" s="17">
        <v>0.10901571185067301</v>
      </c>
      <c r="F78" s="17"/>
      <c r="G78" s="17">
        <v>0.24715463230948501</v>
      </c>
      <c r="H78" s="17">
        <v>0.29180243650501902</v>
      </c>
      <c r="I78" s="17">
        <v>0.16084805226935101</v>
      </c>
      <c r="J78" s="17">
        <v>0.12214174313948301</v>
      </c>
      <c r="K78" s="17">
        <v>6.2607713795044997E-2</v>
      </c>
      <c r="L78" s="17">
        <v>7.1888828123268397E-2</v>
      </c>
      <c r="M78" s="17"/>
      <c r="N78" s="17">
        <v>0</v>
      </c>
      <c r="O78" s="17">
        <v>0.10326211806298299</v>
      </c>
      <c r="P78" s="17">
        <v>7.5909752760555393E-2</v>
      </c>
      <c r="Q78" s="17">
        <v>0.13449168146089099</v>
      </c>
      <c r="R78" s="17">
        <v>9.3781685397385101E-2</v>
      </c>
      <c r="S78" s="17">
        <v>0.12920409529079399</v>
      </c>
      <c r="T78" s="17">
        <v>0.143499417802886</v>
      </c>
      <c r="U78" s="17">
        <v>8.9371042238639398E-2</v>
      </c>
      <c r="V78" s="17">
        <v>0.10745622459972499</v>
      </c>
      <c r="W78" s="17">
        <v>0.105594334950256</v>
      </c>
      <c r="X78" s="17">
        <v>0.138138292476049</v>
      </c>
      <c r="Y78" s="17">
        <v>0.131524599855743</v>
      </c>
      <c r="Z78" s="17">
        <v>0.18873027423241201</v>
      </c>
      <c r="AA78" s="17">
        <v>0.10348295300952499</v>
      </c>
      <c r="AB78" s="17">
        <v>0.13020930312662099</v>
      </c>
      <c r="AC78" s="17">
        <v>0.30283213669630299</v>
      </c>
      <c r="AD78" s="17"/>
      <c r="AE78" s="17">
        <v>0.24923048036095</v>
      </c>
      <c r="AF78" s="17">
        <v>0.118800677359177</v>
      </c>
      <c r="AG78" s="17">
        <v>9.9045411965810404E-2</v>
      </c>
      <c r="AH78" s="17">
        <v>0.13835954732894301</v>
      </c>
      <c r="AI78" s="17">
        <v>9.3886243263879302E-2</v>
      </c>
      <c r="AJ78" s="17">
        <v>0.15619198850614399</v>
      </c>
      <c r="AK78" s="17">
        <v>0.19024301702631499</v>
      </c>
      <c r="AL78" s="17">
        <v>8.4670802891335606E-2</v>
      </c>
      <c r="AM78" s="17">
        <v>0.14449025066743601</v>
      </c>
      <c r="AN78" s="17">
        <v>0.100310590563986</v>
      </c>
      <c r="AO78" s="17">
        <v>0.177001615394309</v>
      </c>
      <c r="AP78" s="17">
        <v>6.1768203206491498E-2</v>
      </c>
      <c r="AQ78" s="17"/>
      <c r="AR78" s="17">
        <v>0.12838818156502699</v>
      </c>
      <c r="AS78" s="17">
        <v>0.14541874735568899</v>
      </c>
      <c r="AT78" s="17">
        <v>0.16630430156623999</v>
      </c>
      <c r="AU78" s="17">
        <v>0.16410507861871301</v>
      </c>
      <c r="AV78" s="17">
        <v>0.17863330646279099</v>
      </c>
      <c r="AW78" s="17"/>
      <c r="AX78" s="17">
        <v>0.108736259224238</v>
      </c>
      <c r="AY78" s="17">
        <v>0.33909402522214299</v>
      </c>
      <c r="AZ78" s="17">
        <v>0.158288413910215</v>
      </c>
      <c r="BA78" s="17"/>
      <c r="BB78" s="17">
        <v>0.15844086460843601</v>
      </c>
      <c r="BC78" s="17">
        <v>0.10386511810837799</v>
      </c>
      <c r="BD78" s="17">
        <v>8.6570028786372294E-2</v>
      </c>
      <c r="BE78" s="17">
        <v>0.12236050121252</v>
      </c>
      <c r="BF78" s="17">
        <v>0.13683533802813799</v>
      </c>
    </row>
    <row r="79" spans="2:58" x14ac:dyDescent="0.3">
      <c r="B79" t="s">
        <v>126</v>
      </c>
      <c r="C79" s="17">
        <v>0.12342719867082599</v>
      </c>
      <c r="D79" s="17">
        <v>0.159323145446539</v>
      </c>
      <c r="E79" s="17">
        <v>8.7743001348505101E-2</v>
      </c>
      <c r="F79" s="17"/>
      <c r="G79" s="17">
        <v>0.17727329602314501</v>
      </c>
      <c r="H79" s="17">
        <v>0.24417528444168299</v>
      </c>
      <c r="I79" s="17">
        <v>0.139712604167717</v>
      </c>
      <c r="J79" s="17">
        <v>9.4851009473731401E-2</v>
      </c>
      <c r="K79" s="17">
        <v>7.4022774670505304E-2</v>
      </c>
      <c r="L79" s="17">
        <v>6.13249563849265E-2</v>
      </c>
      <c r="M79" s="17"/>
      <c r="N79" s="17">
        <v>0</v>
      </c>
      <c r="O79" s="17">
        <v>3.9192248116914699E-2</v>
      </c>
      <c r="P79" s="17">
        <v>0.10003161108165</v>
      </c>
      <c r="Q79" s="17">
        <v>0.111200243850765</v>
      </c>
      <c r="R79" s="17">
        <v>8.9628108949936502E-2</v>
      </c>
      <c r="S79" s="17">
        <v>9.2913781390512401E-2</v>
      </c>
      <c r="T79" s="17">
        <v>5.6538858880424502E-2</v>
      </c>
      <c r="U79" s="17">
        <v>0.13068569310901601</v>
      </c>
      <c r="V79" s="17">
        <v>6.4129979579802501E-2</v>
      </c>
      <c r="W79" s="17">
        <v>0.15363026954249401</v>
      </c>
      <c r="X79" s="17">
        <v>0.101699073473726</v>
      </c>
      <c r="Y79" s="17">
        <v>9.0391354875360194E-2</v>
      </c>
      <c r="Z79" s="17">
        <v>0.167596347944962</v>
      </c>
      <c r="AA79" s="17">
        <v>9.3695382706139502E-2</v>
      </c>
      <c r="AB79" s="17">
        <v>9.0042326351742405E-2</v>
      </c>
      <c r="AC79" s="17">
        <v>0.26920307210926098</v>
      </c>
      <c r="AD79" s="17"/>
      <c r="AE79" s="17">
        <v>0.24895263269135501</v>
      </c>
      <c r="AF79" s="17">
        <v>0.11086613791655101</v>
      </c>
      <c r="AG79" s="17">
        <v>5.9972347279837197E-2</v>
      </c>
      <c r="AH79" s="17">
        <v>9.4547268992083905E-2</v>
      </c>
      <c r="AI79" s="17">
        <v>9.8377777602597402E-2</v>
      </c>
      <c r="AJ79" s="17">
        <v>8.6892405233401901E-2</v>
      </c>
      <c r="AK79" s="17">
        <v>0.13665717157141899</v>
      </c>
      <c r="AL79" s="17">
        <v>0.15581262645813901</v>
      </c>
      <c r="AM79" s="17">
        <v>0.16202072058043501</v>
      </c>
      <c r="AN79" s="17">
        <v>6.1597199120852798E-2</v>
      </c>
      <c r="AO79" s="17">
        <v>9.4305616333710304E-2</v>
      </c>
      <c r="AP79" s="17">
        <v>3.0884101603245701E-2</v>
      </c>
      <c r="AQ79" s="17"/>
      <c r="AR79" s="17">
        <v>9.51238513746194E-2</v>
      </c>
      <c r="AS79" s="17">
        <v>0.13566963553535</v>
      </c>
      <c r="AT79" s="17">
        <v>0.126825032092654</v>
      </c>
      <c r="AU79" s="17">
        <v>0.18154898158782301</v>
      </c>
      <c r="AV79" s="17">
        <v>6.8354266405580594E-2</v>
      </c>
      <c r="AW79" s="17"/>
      <c r="AX79" s="17">
        <v>0.106403556464761</v>
      </c>
      <c r="AY79" s="17">
        <v>0.24135626196406601</v>
      </c>
      <c r="AZ79" s="17">
        <v>9.9609764002193998E-2</v>
      </c>
      <c r="BA79" s="17"/>
      <c r="BB79" s="17">
        <v>0.14305113217819301</v>
      </c>
      <c r="BC79" s="17">
        <v>6.4416108739383998E-2</v>
      </c>
      <c r="BD79" s="17">
        <v>6.66390488801646E-2</v>
      </c>
      <c r="BE79" s="17">
        <v>9.3725281869067603E-2</v>
      </c>
      <c r="BF79" s="17">
        <v>9.0325731196179496E-2</v>
      </c>
    </row>
    <row r="80" spans="2:58" x14ac:dyDescent="0.3">
      <c r="B80" t="s">
        <v>127</v>
      </c>
      <c r="C80" s="17">
        <v>0.10987077489286</v>
      </c>
      <c r="D80" s="17">
        <v>0.12746472414176399</v>
      </c>
      <c r="E80" s="17">
        <v>9.24791152429629E-2</v>
      </c>
      <c r="F80" s="17"/>
      <c r="G80" s="17">
        <v>0.24122359533787199</v>
      </c>
      <c r="H80" s="17">
        <v>0.18403020346558699</v>
      </c>
      <c r="I80" s="17">
        <v>0.12821554748803601</v>
      </c>
      <c r="J80" s="17">
        <v>8.2369838748405699E-2</v>
      </c>
      <c r="K80" s="17">
        <v>8.5235332013969198E-2</v>
      </c>
      <c r="L80" s="17">
        <v>2.5044668581985698E-2</v>
      </c>
      <c r="M80" s="17"/>
      <c r="N80" s="17">
        <v>0</v>
      </c>
      <c r="O80" s="17">
        <v>0.13319878772502</v>
      </c>
      <c r="P80" s="17">
        <v>9.5875272169196696E-2</v>
      </c>
      <c r="Q80" s="17">
        <v>0.113981537573871</v>
      </c>
      <c r="R80" s="17">
        <v>7.7169753238871E-2</v>
      </c>
      <c r="S80" s="17">
        <v>9.7590061256303207E-2</v>
      </c>
      <c r="T80" s="17">
        <v>9.8582427134185399E-2</v>
      </c>
      <c r="U80" s="17">
        <v>8.8109635556130897E-2</v>
      </c>
      <c r="V80" s="17">
        <v>9.2831059889952702E-2</v>
      </c>
      <c r="W80" s="17">
        <v>9.3024641964537996E-2</v>
      </c>
      <c r="X80" s="17">
        <v>7.5796867312747498E-2</v>
      </c>
      <c r="Y80" s="17">
        <v>9.40214074285044E-2</v>
      </c>
      <c r="Z80" s="17">
        <v>0.13328021773141499</v>
      </c>
      <c r="AA80" s="17">
        <v>0.114847778300265</v>
      </c>
      <c r="AB80" s="17">
        <v>0.10840977394741801</v>
      </c>
      <c r="AC80" s="17">
        <v>0.19379336533205399</v>
      </c>
      <c r="AD80" s="17"/>
      <c r="AE80" s="17">
        <v>0.218328728825323</v>
      </c>
      <c r="AF80" s="17">
        <v>5.3982466201425397E-2</v>
      </c>
      <c r="AG80" s="17">
        <v>3.7552133091393797E-2</v>
      </c>
      <c r="AH80" s="17">
        <v>0.100700682960652</v>
      </c>
      <c r="AI80" s="17">
        <v>9.6198189297380596E-2</v>
      </c>
      <c r="AJ80" s="17">
        <v>0.112857357685666</v>
      </c>
      <c r="AK80" s="17">
        <v>9.0977520501386897E-2</v>
      </c>
      <c r="AL80" s="17">
        <v>0.12816845682417499</v>
      </c>
      <c r="AM80" s="17">
        <v>0.164909079553856</v>
      </c>
      <c r="AN80" s="17">
        <v>7.7273553420288299E-2</v>
      </c>
      <c r="AO80" s="17">
        <v>7.7741582190676395E-2</v>
      </c>
      <c r="AP80" s="17">
        <v>6.5338524823999294E-2</v>
      </c>
      <c r="AQ80" s="17"/>
      <c r="AR80" s="17">
        <v>7.8472067170563001E-2</v>
      </c>
      <c r="AS80" s="17">
        <v>0.11679828874682401</v>
      </c>
      <c r="AT80" s="17">
        <v>0.13793520609044899</v>
      </c>
      <c r="AU80" s="17">
        <v>0.13417551844710399</v>
      </c>
      <c r="AV80" s="17">
        <v>9.8755265941111503E-2</v>
      </c>
      <c r="AW80" s="17"/>
      <c r="AX80" s="17">
        <v>7.8982195816766895E-2</v>
      </c>
      <c r="AY80" s="17">
        <v>0.25466561104616198</v>
      </c>
      <c r="AZ80" s="17">
        <v>0.147790382468106</v>
      </c>
      <c r="BA80" s="17"/>
      <c r="BB80" s="17">
        <v>0.12647026696415201</v>
      </c>
      <c r="BC80" s="17">
        <v>6.0852687036594903E-2</v>
      </c>
      <c r="BD80" s="17">
        <v>8.63457395662693E-2</v>
      </c>
      <c r="BE80" s="17">
        <v>6.1555341534699402E-2</v>
      </c>
      <c r="BF80" s="17">
        <v>9.5179900786430793E-2</v>
      </c>
    </row>
    <row r="81" spans="2:58" x14ac:dyDescent="0.3">
      <c r="B81" t="s">
        <v>128</v>
      </c>
      <c r="C81" s="17">
        <v>1.46045096356103E-2</v>
      </c>
      <c r="D81" s="17">
        <v>4.1506465245460299E-3</v>
      </c>
      <c r="E81" s="17">
        <v>2.5097553717277898E-2</v>
      </c>
      <c r="F81" s="17"/>
      <c r="G81" s="17">
        <v>0</v>
      </c>
      <c r="H81" s="17">
        <v>2.8259942752816899E-2</v>
      </c>
      <c r="I81" s="17">
        <v>1.8296502264596299E-2</v>
      </c>
      <c r="J81" s="17">
        <v>1.2982297962899E-2</v>
      </c>
      <c r="K81" s="17">
        <v>0</v>
      </c>
      <c r="L81" s="17">
        <v>0</v>
      </c>
      <c r="M81" s="17"/>
      <c r="N81" s="17">
        <v>0.22852748026198899</v>
      </c>
      <c r="O81" s="17">
        <v>0.102169858485175</v>
      </c>
      <c r="P81" s="17">
        <v>8.7161303359703408E-3</v>
      </c>
      <c r="Q81" s="17">
        <v>3.8819374149235399E-2</v>
      </c>
      <c r="R81" s="17">
        <v>3.4426980528699302E-2</v>
      </c>
      <c r="S81" s="17">
        <v>1.9678471746031601E-2</v>
      </c>
      <c r="T81" s="17">
        <v>2.05178981127715E-2</v>
      </c>
      <c r="U81" s="17">
        <v>1.86788928461088E-2</v>
      </c>
      <c r="V81" s="17">
        <v>8.09092798224126E-3</v>
      </c>
      <c r="W81" s="17">
        <v>0</v>
      </c>
      <c r="X81" s="17">
        <v>6.4168113532246298E-3</v>
      </c>
      <c r="Y81" s="17">
        <v>0</v>
      </c>
      <c r="Z81" s="17">
        <v>0</v>
      </c>
      <c r="AA81" s="17">
        <v>9.3399419306658092E-3</v>
      </c>
      <c r="AB81" s="17">
        <v>1.22174084925752E-2</v>
      </c>
      <c r="AC81" s="17">
        <v>0</v>
      </c>
      <c r="AD81" s="17"/>
      <c r="AE81" s="17">
        <v>0</v>
      </c>
      <c r="AF81" s="17">
        <v>1.50176291466107E-2</v>
      </c>
      <c r="AG81" s="17">
        <v>1.0930369572863601E-2</v>
      </c>
      <c r="AH81" s="17">
        <v>2.25671268134842E-2</v>
      </c>
      <c r="AI81" s="17">
        <v>1.4818923537807499E-2</v>
      </c>
      <c r="AJ81" s="17">
        <v>6.3403781475419602E-3</v>
      </c>
      <c r="AK81" s="17">
        <v>2.9946710586110599E-2</v>
      </c>
      <c r="AL81" s="17">
        <v>0</v>
      </c>
      <c r="AM81" s="17">
        <v>6.4784343358068302E-3</v>
      </c>
      <c r="AN81" s="17">
        <v>3.3441830007056299E-2</v>
      </c>
      <c r="AO81" s="17">
        <v>3.3090187895767197E-2</v>
      </c>
      <c r="AP81" s="17">
        <v>1.2069968653949201E-2</v>
      </c>
      <c r="AQ81" s="17"/>
      <c r="AR81" s="17">
        <v>1.46119375413803E-2</v>
      </c>
      <c r="AS81" s="17">
        <v>1.16154945413954E-2</v>
      </c>
      <c r="AT81" s="17">
        <v>2.3987154540983699E-2</v>
      </c>
      <c r="AU81" s="17">
        <v>0</v>
      </c>
      <c r="AV81" s="17">
        <v>4.2145361988620199E-2</v>
      </c>
      <c r="AW81" s="17"/>
      <c r="AX81" s="17">
        <v>1.54603965595484E-2</v>
      </c>
      <c r="AY81" s="17">
        <v>6.7456268068932998E-3</v>
      </c>
      <c r="AZ81" s="17">
        <v>1.25143304064324E-2</v>
      </c>
      <c r="BA81" s="17"/>
      <c r="BB81" s="17">
        <v>8.4561251099441199E-3</v>
      </c>
      <c r="BC81" s="17">
        <v>2.27739681497981E-2</v>
      </c>
      <c r="BD81" s="17">
        <v>5.7707281864211403E-2</v>
      </c>
      <c r="BE81" s="17">
        <v>2.4407460610442199E-2</v>
      </c>
      <c r="BF81" s="17">
        <v>3.1403089133965501E-2</v>
      </c>
    </row>
    <row r="82" spans="2:58" x14ac:dyDescent="0.3">
      <c r="B82" t="s">
        <v>97</v>
      </c>
      <c r="C82" s="17">
        <v>6.6485799104790601E-3</v>
      </c>
      <c r="D82" s="17">
        <v>7.49379450342304E-3</v>
      </c>
      <c r="E82" s="17">
        <v>5.8158172649731797E-3</v>
      </c>
      <c r="F82" s="17"/>
      <c r="G82" s="17">
        <v>0</v>
      </c>
      <c r="H82" s="17">
        <v>3.1294293085362801E-2</v>
      </c>
      <c r="I82" s="17">
        <v>7.4018141517932599E-3</v>
      </c>
      <c r="J82" s="17">
        <v>1.42884488807375E-3</v>
      </c>
      <c r="K82" s="17">
        <v>2.9862808544764701E-3</v>
      </c>
      <c r="L82" s="17">
        <v>0</v>
      </c>
      <c r="M82" s="17"/>
      <c r="N82" s="17">
        <v>0</v>
      </c>
      <c r="O82" s="17">
        <v>8.3153703597573098E-2</v>
      </c>
      <c r="P82" s="17">
        <v>0</v>
      </c>
      <c r="Q82" s="17">
        <v>0</v>
      </c>
      <c r="R82" s="17">
        <v>2.7926662796841702E-2</v>
      </c>
      <c r="S82" s="17">
        <v>9.0689634486634408E-3</v>
      </c>
      <c r="T82" s="17">
        <v>0</v>
      </c>
      <c r="U82" s="17">
        <v>0</v>
      </c>
      <c r="V82" s="17">
        <v>7.8698857953685194E-3</v>
      </c>
      <c r="W82" s="17">
        <v>8.2918392420028193E-3</v>
      </c>
      <c r="X82" s="17">
        <v>0</v>
      </c>
      <c r="Y82" s="17">
        <v>7.82614702975311E-3</v>
      </c>
      <c r="Z82" s="17">
        <v>0</v>
      </c>
      <c r="AA82" s="17">
        <v>0</v>
      </c>
      <c r="AB82" s="17">
        <v>1.05830253076801E-2</v>
      </c>
      <c r="AC82" s="17">
        <v>2.5423858280714299E-3</v>
      </c>
      <c r="AD82" s="17"/>
      <c r="AE82" s="17">
        <v>5.1387185073383098E-3</v>
      </c>
      <c r="AF82" s="17">
        <v>6.8722578188536998E-3</v>
      </c>
      <c r="AG82" s="17">
        <v>6.16934520006048E-3</v>
      </c>
      <c r="AH82" s="17">
        <v>0</v>
      </c>
      <c r="AI82" s="17">
        <v>0</v>
      </c>
      <c r="AJ82" s="17">
        <v>6.3403781475419602E-3</v>
      </c>
      <c r="AK82" s="17">
        <v>6.77753073182357E-3</v>
      </c>
      <c r="AL82" s="17">
        <v>0</v>
      </c>
      <c r="AM82" s="17">
        <v>1.8776736826722099E-2</v>
      </c>
      <c r="AN82" s="17">
        <v>9.9404758239674193E-3</v>
      </c>
      <c r="AO82" s="17">
        <v>0</v>
      </c>
      <c r="AP82" s="17">
        <v>1.5640290271457101E-2</v>
      </c>
      <c r="AQ82" s="17"/>
      <c r="AR82" s="17">
        <v>7.2840084813125903E-3</v>
      </c>
      <c r="AS82" s="17">
        <v>3.0155893727483399E-3</v>
      </c>
      <c r="AT82" s="17">
        <v>1.30473600808136E-2</v>
      </c>
      <c r="AU82" s="17">
        <v>2.0389816133457601E-2</v>
      </c>
      <c r="AV82" s="17">
        <v>0</v>
      </c>
      <c r="AW82" s="17"/>
      <c r="AX82" s="17">
        <v>6.2060796673657102E-3</v>
      </c>
      <c r="AY82" s="17">
        <v>8.1637997845709302E-3</v>
      </c>
      <c r="AZ82" s="17">
        <v>0</v>
      </c>
      <c r="BA82" s="17"/>
      <c r="BB82" s="17">
        <v>6.4475970262731202E-3</v>
      </c>
      <c r="BC82" s="17">
        <v>8.0642712080410198E-3</v>
      </c>
      <c r="BD82" s="17">
        <v>2.0069674141845802E-2</v>
      </c>
      <c r="BE82" s="17">
        <v>4.4249189684157199E-3</v>
      </c>
      <c r="BF82" s="17">
        <v>5.0839176979014904E-3</v>
      </c>
    </row>
    <row r="83" spans="2:58" x14ac:dyDescent="0.3">
      <c r="B83" t="s">
        <v>88</v>
      </c>
      <c r="C83" s="17">
        <v>1.2422704428729101E-2</v>
      </c>
      <c r="D83" s="17">
        <v>1.4898347927362301E-2</v>
      </c>
      <c r="E83" s="17">
        <v>9.9694657900624897E-3</v>
      </c>
      <c r="F83" s="17"/>
      <c r="G83" s="17">
        <v>0</v>
      </c>
      <c r="H83" s="17">
        <v>0</v>
      </c>
      <c r="I83" s="17">
        <v>9.7836302390599799E-3</v>
      </c>
      <c r="J83" s="17">
        <v>1.22478634431423E-2</v>
      </c>
      <c r="K83" s="17">
        <v>2.8516213194429599E-2</v>
      </c>
      <c r="L83" s="17">
        <v>3.6590600492364997E-2</v>
      </c>
      <c r="M83" s="17"/>
      <c r="N83" s="17">
        <v>0</v>
      </c>
      <c r="O83" s="17">
        <v>0</v>
      </c>
      <c r="P83" s="17">
        <v>1.28674832682159E-2</v>
      </c>
      <c r="Q83" s="17">
        <v>0</v>
      </c>
      <c r="R83" s="17">
        <v>0</v>
      </c>
      <c r="S83" s="17">
        <v>1.2315480023442099E-2</v>
      </c>
      <c r="T83" s="17">
        <v>0</v>
      </c>
      <c r="U83" s="17">
        <v>0</v>
      </c>
      <c r="V83" s="17">
        <v>7.3497825207528202E-3</v>
      </c>
      <c r="W83" s="17">
        <v>1.8670036231774101E-2</v>
      </c>
      <c r="X83" s="17">
        <v>2.2310563279403599E-2</v>
      </c>
      <c r="Y83" s="17">
        <v>2.1174925864535701E-2</v>
      </c>
      <c r="Z83" s="17">
        <v>6.01495588232283E-3</v>
      </c>
      <c r="AA83" s="17">
        <v>1.4558688117616601E-2</v>
      </c>
      <c r="AB83" s="17">
        <v>1.5839856837992699E-2</v>
      </c>
      <c r="AC83" s="17">
        <v>1.9904768783256199E-2</v>
      </c>
      <c r="AD83" s="17"/>
      <c r="AE83" s="17">
        <v>8.0100069816204395E-3</v>
      </c>
      <c r="AF83" s="17">
        <v>6.1601236903984198E-3</v>
      </c>
      <c r="AG83" s="17">
        <v>2.2837156619672699E-2</v>
      </c>
      <c r="AH83" s="17">
        <v>2.52381585922841E-2</v>
      </c>
      <c r="AI83" s="17">
        <v>9.8792823585383601E-3</v>
      </c>
      <c r="AJ83" s="17">
        <v>2.5851341792262499E-2</v>
      </c>
      <c r="AK83" s="17">
        <v>0</v>
      </c>
      <c r="AL83" s="17">
        <v>0</v>
      </c>
      <c r="AM83" s="17">
        <v>1.6683134100701599E-2</v>
      </c>
      <c r="AN83" s="17">
        <v>1.30965613197304E-2</v>
      </c>
      <c r="AO83" s="17">
        <v>0</v>
      </c>
      <c r="AP83" s="17">
        <v>1.2069968653949201E-2</v>
      </c>
      <c r="AQ83" s="17"/>
      <c r="AR83" s="17">
        <v>1.15909779632105E-2</v>
      </c>
      <c r="AS83" s="17">
        <v>1.27030670285781E-2</v>
      </c>
      <c r="AT83" s="17">
        <v>1.56788157283182E-2</v>
      </c>
      <c r="AU83" s="17">
        <v>7.9131592521125092E-3</v>
      </c>
      <c r="AV83" s="17">
        <v>0</v>
      </c>
      <c r="AW83" s="17"/>
      <c r="AX83" s="17">
        <v>1.45161925225706E-2</v>
      </c>
      <c r="AY83" s="17">
        <v>0</v>
      </c>
      <c r="AZ83" s="17">
        <v>2.4208518298176399E-2</v>
      </c>
      <c r="BA83" s="17"/>
      <c r="BB83" s="17">
        <v>1.4670931371627401E-2</v>
      </c>
      <c r="BC83" s="17">
        <v>3.1883159229146199E-3</v>
      </c>
      <c r="BD83" s="17">
        <v>0</v>
      </c>
      <c r="BE83" s="17">
        <v>7.0334419105321502E-3</v>
      </c>
      <c r="BF83" s="17">
        <v>1.4895631189854401E-2</v>
      </c>
    </row>
    <row r="84" spans="2:58" x14ac:dyDescent="0.3">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row>
    <row r="85" spans="2:58" x14ac:dyDescent="0.3">
      <c r="B85" s="6" t="s">
        <v>151</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row>
    <row r="86" spans="2:58" x14ac:dyDescent="0.3">
      <c r="B86" s="24" t="s">
        <v>90</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row>
    <row r="87" spans="2:58" x14ac:dyDescent="0.3">
      <c r="B87" t="s">
        <v>130</v>
      </c>
      <c r="C87" s="17">
        <v>0.69738678930208198</v>
      </c>
      <c r="D87" s="17">
        <v>0.746731365111587</v>
      </c>
      <c r="E87" s="17">
        <v>0.64838859192498599</v>
      </c>
      <c r="F87" s="17"/>
      <c r="G87" s="17">
        <v>0.91896335848763999</v>
      </c>
      <c r="H87" s="17">
        <v>0.61052482745956604</v>
      </c>
      <c r="I87" s="17">
        <v>0.64983273946883002</v>
      </c>
      <c r="J87" s="17">
        <v>0.73593754091368302</v>
      </c>
      <c r="K87" s="17">
        <v>0.78538261335484905</v>
      </c>
      <c r="L87" s="17">
        <v>0.683900036755695</v>
      </c>
      <c r="M87" s="17"/>
      <c r="N87" s="17">
        <v>0.39373943876823297</v>
      </c>
      <c r="O87" s="17">
        <v>0.41709567536022701</v>
      </c>
      <c r="P87" s="17">
        <v>0.48216273892170303</v>
      </c>
      <c r="Q87" s="17">
        <v>0.58049778494066195</v>
      </c>
      <c r="R87" s="17">
        <v>0.55322963580064999</v>
      </c>
      <c r="S87" s="17">
        <v>0.65951647837415495</v>
      </c>
      <c r="T87" s="17">
        <v>0.64165499910730694</v>
      </c>
      <c r="U87" s="17">
        <v>0.64705643794368695</v>
      </c>
      <c r="V87" s="17">
        <v>0.70236386863937905</v>
      </c>
      <c r="W87" s="17">
        <v>0.80815058555272701</v>
      </c>
      <c r="X87" s="17">
        <v>0.690673821907692</v>
      </c>
      <c r="Y87" s="17">
        <v>0.75093227966388398</v>
      </c>
      <c r="Z87" s="17">
        <v>0.79821736177464897</v>
      </c>
      <c r="AA87" s="17">
        <v>0.77804065025799696</v>
      </c>
      <c r="AB87" s="17">
        <v>0.73432812556095794</v>
      </c>
      <c r="AC87" s="17">
        <v>0.80062408111530503</v>
      </c>
      <c r="AD87" s="17"/>
      <c r="AE87" s="17">
        <v>0.71210450221049504</v>
      </c>
      <c r="AF87" s="17">
        <v>0.75877774047181001</v>
      </c>
      <c r="AG87" s="17">
        <v>0.67735444197699102</v>
      </c>
      <c r="AH87" s="17">
        <v>0.62447298154215103</v>
      </c>
      <c r="AI87" s="17">
        <v>0.68156867144526201</v>
      </c>
      <c r="AJ87" s="17">
        <v>0.71701745094439095</v>
      </c>
      <c r="AK87" s="17">
        <v>0.69818336932937797</v>
      </c>
      <c r="AL87" s="17">
        <v>0.725439450454755</v>
      </c>
      <c r="AM87" s="17">
        <v>0.69306031062653695</v>
      </c>
      <c r="AN87" s="17">
        <v>0.67904550226907501</v>
      </c>
      <c r="AO87" s="17">
        <v>0.66904656569871201</v>
      </c>
      <c r="AP87" s="17">
        <v>0.69202980973333195</v>
      </c>
      <c r="AQ87" s="17"/>
      <c r="AR87" s="17">
        <v>0.68730473834613504</v>
      </c>
      <c r="AS87" s="17">
        <v>0.70166862017406595</v>
      </c>
      <c r="AT87" s="17">
        <v>0.72790036330616203</v>
      </c>
      <c r="AU87" s="17">
        <v>0.68427254229537604</v>
      </c>
      <c r="AV87" s="17">
        <v>0.50445786684224503</v>
      </c>
      <c r="AW87" s="17"/>
      <c r="AX87" s="17">
        <v>0.70682054666671001</v>
      </c>
      <c r="AY87" s="17">
        <v>0.71523689983071304</v>
      </c>
      <c r="AZ87" s="17">
        <v>0.70896468761847198</v>
      </c>
      <c r="BA87" s="17"/>
      <c r="BB87" s="17">
        <v>0.72636001152784602</v>
      </c>
      <c r="BC87" s="17">
        <v>0.66693448233449704</v>
      </c>
      <c r="BD87" s="17">
        <v>0.67316164110713395</v>
      </c>
      <c r="BE87" s="17">
        <v>0.65545844510568596</v>
      </c>
      <c r="BF87" s="17">
        <v>0.55754037086476704</v>
      </c>
    </row>
    <row r="88" spans="2:58" x14ac:dyDescent="0.3">
      <c r="B88" t="s">
        <v>131</v>
      </c>
      <c r="C88" s="17">
        <v>0.440935384573584</v>
      </c>
      <c r="D88" s="17">
        <v>0.445440272678857</v>
      </c>
      <c r="E88" s="17">
        <v>0.43531082076850403</v>
      </c>
      <c r="F88" s="17"/>
      <c r="G88" s="17">
        <v>0.41463108984528202</v>
      </c>
      <c r="H88" s="17">
        <v>0.325555232940345</v>
      </c>
      <c r="I88" s="17">
        <v>0.39786452810848599</v>
      </c>
      <c r="J88" s="17">
        <v>0.50362061601777297</v>
      </c>
      <c r="K88" s="17">
        <v>0.44685741201212897</v>
      </c>
      <c r="L88" s="17">
        <v>0.62979998320090103</v>
      </c>
      <c r="M88" s="17"/>
      <c r="N88" s="17">
        <v>0.51515594820465405</v>
      </c>
      <c r="O88" s="17">
        <v>0.42455023904990002</v>
      </c>
      <c r="P88" s="17">
        <v>0.25209760783207402</v>
      </c>
      <c r="Q88" s="17">
        <v>0.46121126351523101</v>
      </c>
      <c r="R88" s="17">
        <v>0.43175164589257797</v>
      </c>
      <c r="S88" s="17">
        <v>0.44272432163499797</v>
      </c>
      <c r="T88" s="17">
        <v>0.468774270924874</v>
      </c>
      <c r="U88" s="17">
        <v>0.48328713776377202</v>
      </c>
      <c r="V88" s="17">
        <v>0.48439813896742201</v>
      </c>
      <c r="W88" s="17">
        <v>0.491200296772005</v>
      </c>
      <c r="X88" s="17">
        <v>0.46054717213784502</v>
      </c>
      <c r="Y88" s="17">
        <v>0.456317085416237</v>
      </c>
      <c r="Z88" s="17">
        <v>0.43810795904504601</v>
      </c>
      <c r="AA88" s="17">
        <v>0.43461623566600699</v>
      </c>
      <c r="AB88" s="17">
        <v>0.36289559755721701</v>
      </c>
      <c r="AC88" s="17">
        <v>0.42218983633760698</v>
      </c>
      <c r="AD88" s="17"/>
      <c r="AE88" s="17">
        <v>0.37586318108919398</v>
      </c>
      <c r="AF88" s="17">
        <v>0.44732695017671797</v>
      </c>
      <c r="AG88" s="17">
        <v>0.44005757456432798</v>
      </c>
      <c r="AH88" s="17">
        <v>0.47493880392124999</v>
      </c>
      <c r="AI88" s="17">
        <v>0.42239103134028799</v>
      </c>
      <c r="AJ88" s="17">
        <v>0.498377116031269</v>
      </c>
      <c r="AK88" s="17">
        <v>0.45152362618365599</v>
      </c>
      <c r="AL88" s="17">
        <v>0.43813174157895401</v>
      </c>
      <c r="AM88" s="17">
        <v>0.42173996922353402</v>
      </c>
      <c r="AN88" s="17">
        <v>0.44048170566931699</v>
      </c>
      <c r="AO88" s="17">
        <v>0.39911269070864103</v>
      </c>
      <c r="AP88" s="17">
        <v>0.60506465256005004</v>
      </c>
      <c r="AQ88" s="17"/>
      <c r="AR88" s="17">
        <v>0.426175476733965</v>
      </c>
      <c r="AS88" s="17">
        <v>0.43611549865315002</v>
      </c>
      <c r="AT88" s="17">
        <v>0.452451751975946</v>
      </c>
      <c r="AU88" s="17">
        <v>0.55059074099512495</v>
      </c>
      <c r="AV88" s="17">
        <v>0.42029809432418402</v>
      </c>
      <c r="AW88" s="17"/>
      <c r="AX88" s="17">
        <v>0.44068294655357299</v>
      </c>
      <c r="AY88" s="17">
        <v>0.37703231706158902</v>
      </c>
      <c r="AZ88" s="17">
        <v>0.47342959885489699</v>
      </c>
      <c r="BA88" s="17"/>
      <c r="BB88" s="17">
        <v>0.44144994753897598</v>
      </c>
      <c r="BC88" s="17">
        <v>0.46326067208044902</v>
      </c>
      <c r="BD88" s="17">
        <v>0.44947155327056798</v>
      </c>
      <c r="BE88" s="17">
        <v>0.43762554448636998</v>
      </c>
      <c r="BF88" s="17">
        <v>0.40847966479017001</v>
      </c>
    </row>
    <row r="89" spans="2:58" x14ac:dyDescent="0.3">
      <c r="B89" t="s">
        <v>132</v>
      </c>
      <c r="C89" s="17">
        <v>0.435431952464157</v>
      </c>
      <c r="D89" s="17">
        <v>0.50997024307552197</v>
      </c>
      <c r="E89" s="17">
        <v>0.36069322671356602</v>
      </c>
      <c r="F89" s="17"/>
      <c r="G89" s="17">
        <v>0.41542018806706399</v>
      </c>
      <c r="H89" s="17">
        <v>0.48924245762042901</v>
      </c>
      <c r="I89" s="17">
        <v>0.43142911224149399</v>
      </c>
      <c r="J89" s="17">
        <v>0.42935616970309798</v>
      </c>
      <c r="K89" s="17">
        <v>0.43009118463211199</v>
      </c>
      <c r="L89" s="17">
        <v>0.412422644536378</v>
      </c>
      <c r="M89" s="17"/>
      <c r="N89" s="17">
        <v>0.25631657153335702</v>
      </c>
      <c r="O89" s="17">
        <v>0.28412631182146197</v>
      </c>
      <c r="P89" s="17">
        <v>0.24943927444628999</v>
      </c>
      <c r="Q89" s="17">
        <v>0.23726011407596501</v>
      </c>
      <c r="R89" s="17">
        <v>0.32882305973481202</v>
      </c>
      <c r="S89" s="17">
        <v>0.41033454690465998</v>
      </c>
      <c r="T89" s="17">
        <v>0.374838896158185</v>
      </c>
      <c r="U89" s="17">
        <v>0.400444443254038</v>
      </c>
      <c r="V89" s="17">
        <v>0.45397603935647302</v>
      </c>
      <c r="W89" s="17">
        <v>0.36634390980208698</v>
      </c>
      <c r="X89" s="17">
        <v>0.421241732699358</v>
      </c>
      <c r="Y89" s="17">
        <v>0.49343944968529002</v>
      </c>
      <c r="Z89" s="17">
        <v>0.464286917049967</v>
      </c>
      <c r="AA89" s="17">
        <v>0.55543095245688401</v>
      </c>
      <c r="AB89" s="17">
        <v>0.443072187451857</v>
      </c>
      <c r="AC89" s="17">
        <v>0.62549313660533001</v>
      </c>
      <c r="AD89" s="17"/>
      <c r="AE89" s="17">
        <v>0.53824003287350097</v>
      </c>
      <c r="AF89" s="17">
        <v>0.41817369674674698</v>
      </c>
      <c r="AG89" s="17">
        <v>0.35695759833617902</v>
      </c>
      <c r="AH89" s="17">
        <v>0.36809243644025902</v>
      </c>
      <c r="AI89" s="17">
        <v>0.44416017226714</v>
      </c>
      <c r="AJ89" s="17">
        <v>0.43167469328956498</v>
      </c>
      <c r="AK89" s="17">
        <v>0.415168509369022</v>
      </c>
      <c r="AL89" s="17">
        <v>0.44644913725284502</v>
      </c>
      <c r="AM89" s="17">
        <v>0.45664249927258399</v>
      </c>
      <c r="AN89" s="17">
        <v>0.41624383234429702</v>
      </c>
      <c r="AO89" s="17">
        <v>0.457121977845099</v>
      </c>
      <c r="AP89" s="17">
        <v>0.416850259042291</v>
      </c>
      <c r="AQ89" s="17"/>
      <c r="AR89" s="17">
        <v>0.425454445632162</v>
      </c>
      <c r="AS89" s="17">
        <v>0.433060366989238</v>
      </c>
      <c r="AT89" s="17">
        <v>0.47358733909133399</v>
      </c>
      <c r="AU89" s="17">
        <v>0.43302649778632402</v>
      </c>
      <c r="AV89" s="17">
        <v>0.31568242010129199</v>
      </c>
      <c r="AW89" s="17"/>
      <c r="AX89" s="17">
        <v>0.41197561986840697</v>
      </c>
      <c r="AY89" s="17">
        <v>0.546570269203277</v>
      </c>
      <c r="AZ89" s="17">
        <v>0.47193622041835898</v>
      </c>
      <c r="BA89" s="17"/>
      <c r="BB89" s="17">
        <v>0.45875107108040097</v>
      </c>
      <c r="BC89" s="17">
        <v>0.42654455711150202</v>
      </c>
      <c r="BD89" s="17">
        <v>0.44530201442269202</v>
      </c>
      <c r="BE89" s="17">
        <v>0.38446006395993798</v>
      </c>
      <c r="BF89" s="17">
        <v>0.31187996757636799</v>
      </c>
    </row>
    <row r="90" spans="2:58" x14ac:dyDescent="0.3">
      <c r="B90" t="s">
        <v>133</v>
      </c>
      <c r="C90" s="17">
        <v>0.245575349783342</v>
      </c>
      <c r="D90" s="17">
        <v>0.26088664403318301</v>
      </c>
      <c r="E90" s="17">
        <v>0.229741760417918</v>
      </c>
      <c r="F90" s="17"/>
      <c r="G90" s="17">
        <v>0.31113390617078901</v>
      </c>
      <c r="H90" s="17">
        <v>0.27754014766669999</v>
      </c>
      <c r="I90" s="17">
        <v>0.240771825674409</v>
      </c>
      <c r="J90" s="17">
        <v>0.22855717577257201</v>
      </c>
      <c r="K90" s="17">
        <v>0.27564306573971098</v>
      </c>
      <c r="L90" s="17">
        <v>0.33426106015135398</v>
      </c>
      <c r="M90" s="17"/>
      <c r="N90" s="17">
        <v>0</v>
      </c>
      <c r="O90" s="17">
        <v>0.15482786939570201</v>
      </c>
      <c r="P90" s="17">
        <v>0.20148360502100701</v>
      </c>
      <c r="Q90" s="17">
        <v>0.12276629039320899</v>
      </c>
      <c r="R90" s="17">
        <v>0.151107609077581</v>
      </c>
      <c r="S90" s="17">
        <v>0.186622356491044</v>
      </c>
      <c r="T90" s="17">
        <v>0.247952580900895</v>
      </c>
      <c r="U90" s="17">
        <v>0.23972795821144999</v>
      </c>
      <c r="V90" s="17">
        <v>0.220713363733929</v>
      </c>
      <c r="W90" s="17">
        <v>0.28209782287121998</v>
      </c>
      <c r="X90" s="17">
        <v>0.26302495867820203</v>
      </c>
      <c r="Y90" s="17">
        <v>0.26435506884620102</v>
      </c>
      <c r="Z90" s="17">
        <v>0.34332583097000702</v>
      </c>
      <c r="AA90" s="17">
        <v>0.224818833446563</v>
      </c>
      <c r="AB90" s="17">
        <v>0.27804552950593903</v>
      </c>
      <c r="AC90" s="17">
        <v>0.320778765713293</v>
      </c>
      <c r="AD90" s="17"/>
      <c r="AE90" s="17">
        <v>0.30299813768669498</v>
      </c>
      <c r="AF90" s="17">
        <v>0.232654667399735</v>
      </c>
      <c r="AG90" s="17">
        <v>0.24224420557638701</v>
      </c>
      <c r="AH90" s="17">
        <v>0.21384943481405499</v>
      </c>
      <c r="AI90" s="17">
        <v>0.246677415476284</v>
      </c>
      <c r="AJ90" s="17">
        <v>0.29071226686742502</v>
      </c>
      <c r="AK90" s="17">
        <v>0.184233987649109</v>
      </c>
      <c r="AL90" s="17">
        <v>0.25355459601972102</v>
      </c>
      <c r="AM90" s="17">
        <v>0.25693786554269799</v>
      </c>
      <c r="AN90" s="17">
        <v>0.20211002400641001</v>
      </c>
      <c r="AO90" s="17">
        <v>0.23843397392631599</v>
      </c>
      <c r="AP90" s="17">
        <v>0.25387354055546701</v>
      </c>
      <c r="AQ90" s="17"/>
      <c r="AR90" s="17">
        <v>0.25239731577527402</v>
      </c>
      <c r="AS90" s="17">
        <v>0.23386298020666599</v>
      </c>
      <c r="AT90" s="17">
        <v>0.259624625754516</v>
      </c>
      <c r="AU90" s="17">
        <v>0.30432589821627798</v>
      </c>
      <c r="AV90" s="17">
        <v>0.17670501280995299</v>
      </c>
      <c r="AW90" s="17"/>
      <c r="AX90" s="17">
        <v>0.23118674245397999</v>
      </c>
      <c r="AY90" s="17">
        <v>0.308722461774177</v>
      </c>
      <c r="AZ90" s="17">
        <v>0.24536487178969299</v>
      </c>
      <c r="BA90" s="17"/>
      <c r="BB90" s="17">
        <v>0.266449006078183</v>
      </c>
      <c r="BC90" s="17">
        <v>0.20573886778386599</v>
      </c>
      <c r="BD90" s="17">
        <v>0.20134997459672299</v>
      </c>
      <c r="BE90" s="17">
        <v>0.203955553259485</v>
      </c>
      <c r="BF90" s="17">
        <v>0.18194659616792899</v>
      </c>
    </row>
    <row r="91" spans="2:58" x14ac:dyDescent="0.3">
      <c r="B91" t="s">
        <v>134</v>
      </c>
      <c r="C91" s="17">
        <v>0.22999320567673101</v>
      </c>
      <c r="D91" s="17">
        <v>0.28252647679579701</v>
      </c>
      <c r="E91" s="17">
        <v>0.177868299695851</v>
      </c>
      <c r="F91" s="17"/>
      <c r="G91" s="17">
        <v>0.32837938561871499</v>
      </c>
      <c r="H91" s="17">
        <v>0.25267345664202001</v>
      </c>
      <c r="I91" s="17">
        <v>0.212410255295677</v>
      </c>
      <c r="J91" s="17">
        <v>0.23071326647319501</v>
      </c>
      <c r="K91" s="17">
        <v>0.25541503350602501</v>
      </c>
      <c r="L91" s="17">
        <v>0.27995435433444199</v>
      </c>
      <c r="M91" s="17"/>
      <c r="N91" s="17">
        <v>0.15387534170792</v>
      </c>
      <c r="O91" s="17">
        <v>7.7425463304958406E-2</v>
      </c>
      <c r="P91" s="17">
        <v>0.15513814928060901</v>
      </c>
      <c r="Q91" s="17">
        <v>0.139967612968977</v>
      </c>
      <c r="R91" s="17">
        <v>0.13282356717100099</v>
      </c>
      <c r="S91" s="17">
        <v>0.206676980272433</v>
      </c>
      <c r="T91" s="17">
        <v>0.20685621006907401</v>
      </c>
      <c r="U91" s="17">
        <v>0.13841925876324199</v>
      </c>
      <c r="V91" s="17">
        <v>0.24777592761870801</v>
      </c>
      <c r="W91" s="17">
        <v>0.221007015469427</v>
      </c>
      <c r="X91" s="17">
        <v>0.27739168896713501</v>
      </c>
      <c r="Y91" s="17">
        <v>0.261294043046707</v>
      </c>
      <c r="Z91" s="17">
        <v>0.28847508958752899</v>
      </c>
      <c r="AA91" s="17">
        <v>0.20897691727739801</v>
      </c>
      <c r="AB91" s="17">
        <v>0.239356915996841</v>
      </c>
      <c r="AC91" s="17">
        <v>0.34000912669481398</v>
      </c>
      <c r="AD91" s="17"/>
      <c r="AE91" s="17">
        <v>0.29775549970870502</v>
      </c>
      <c r="AF91" s="17">
        <v>0.242387144984614</v>
      </c>
      <c r="AG91" s="17">
        <v>0.22147900336440701</v>
      </c>
      <c r="AH91" s="17">
        <v>0.19884521936743199</v>
      </c>
      <c r="AI91" s="17">
        <v>0.22381990015696401</v>
      </c>
      <c r="AJ91" s="17">
        <v>0.28887127246073901</v>
      </c>
      <c r="AK91" s="17">
        <v>0.215066474249162</v>
      </c>
      <c r="AL91" s="17">
        <v>0.20037151543411499</v>
      </c>
      <c r="AM91" s="17">
        <v>0.193561877661236</v>
      </c>
      <c r="AN91" s="17">
        <v>0.20650792055098</v>
      </c>
      <c r="AO91" s="17">
        <v>0.169322908216304</v>
      </c>
      <c r="AP91" s="17">
        <v>0.19812960778978</v>
      </c>
      <c r="AQ91" s="17"/>
      <c r="AR91" s="17">
        <v>0.22293957232709299</v>
      </c>
      <c r="AS91" s="17">
        <v>0.23228062483712</v>
      </c>
      <c r="AT91" s="17">
        <v>0.228673995650468</v>
      </c>
      <c r="AU91" s="17">
        <v>0.28916091674378902</v>
      </c>
      <c r="AV91" s="17">
        <v>0.1486083243378</v>
      </c>
      <c r="AW91" s="17"/>
      <c r="AX91" s="17">
        <v>0.22055344368982799</v>
      </c>
      <c r="AY91" s="17">
        <v>0.26084001615966401</v>
      </c>
      <c r="AZ91" s="17">
        <v>0.232418276143918</v>
      </c>
      <c r="BA91" s="17"/>
      <c r="BB91" s="17">
        <v>0.23953303286041</v>
      </c>
      <c r="BC91" s="17">
        <v>0.213543158673937</v>
      </c>
      <c r="BD91" s="17">
        <v>0.146557308295683</v>
      </c>
      <c r="BE91" s="17">
        <v>0.22617566300101799</v>
      </c>
      <c r="BF91" s="17">
        <v>0.195547894706184</v>
      </c>
    </row>
    <row r="92" spans="2:58" x14ac:dyDescent="0.3">
      <c r="B92" t="s">
        <v>135</v>
      </c>
      <c r="C92" s="17">
        <v>0.20105970090091399</v>
      </c>
      <c r="D92" s="17">
        <v>0.25188268578467199</v>
      </c>
      <c r="E92" s="17">
        <v>0.14959148960573901</v>
      </c>
      <c r="F92" s="17"/>
      <c r="G92" s="17">
        <v>0.36933182265464998</v>
      </c>
      <c r="H92" s="17">
        <v>0.30550169993640403</v>
      </c>
      <c r="I92" s="17">
        <v>0.199422465680554</v>
      </c>
      <c r="J92" s="17">
        <v>0.16577793852214601</v>
      </c>
      <c r="K92" s="17">
        <v>0.21093851429016</v>
      </c>
      <c r="L92" s="17">
        <v>0.34455648994030602</v>
      </c>
      <c r="M92" s="17"/>
      <c r="N92" s="17">
        <v>0</v>
      </c>
      <c r="O92" s="17">
        <v>0.11326437195483199</v>
      </c>
      <c r="P92" s="17">
        <v>0.14346720110096101</v>
      </c>
      <c r="Q92" s="17">
        <v>0.13039534566827901</v>
      </c>
      <c r="R92" s="17">
        <v>0.15751362162235899</v>
      </c>
      <c r="S92" s="17">
        <v>0.18306190824635701</v>
      </c>
      <c r="T92" s="17">
        <v>0.193581805384996</v>
      </c>
      <c r="U92" s="17">
        <v>0.16241400925289001</v>
      </c>
      <c r="V92" s="17">
        <v>0.159338516925738</v>
      </c>
      <c r="W92" s="17">
        <v>0.17715995100878201</v>
      </c>
      <c r="X92" s="17">
        <v>0.25529702554077099</v>
      </c>
      <c r="Y92" s="17">
        <v>0.222791632484451</v>
      </c>
      <c r="Z92" s="17">
        <v>0.244952370449183</v>
      </c>
      <c r="AA92" s="17">
        <v>0.14763513718423399</v>
      </c>
      <c r="AB92" s="17">
        <v>0.23546355700895699</v>
      </c>
      <c r="AC92" s="17">
        <v>0.29573855247011699</v>
      </c>
      <c r="AD92" s="17"/>
      <c r="AE92" s="17">
        <v>0.33630838366054799</v>
      </c>
      <c r="AF92" s="17">
        <v>0.140254327249453</v>
      </c>
      <c r="AG92" s="17">
        <v>0.138281377291018</v>
      </c>
      <c r="AH92" s="17">
        <v>0.174377366511001</v>
      </c>
      <c r="AI92" s="17">
        <v>0.13662030174001899</v>
      </c>
      <c r="AJ92" s="17">
        <v>0.24666215381734299</v>
      </c>
      <c r="AK92" s="17">
        <v>0.22555193656942499</v>
      </c>
      <c r="AL92" s="17">
        <v>0.16689781762719599</v>
      </c>
      <c r="AM92" s="17">
        <v>0.20510906854862099</v>
      </c>
      <c r="AN92" s="17">
        <v>0.167010037938535</v>
      </c>
      <c r="AO92" s="17">
        <v>0.18422267701589601</v>
      </c>
      <c r="AP92" s="17">
        <v>0.190651841750416</v>
      </c>
      <c r="AQ92" s="17"/>
      <c r="AR92" s="17">
        <v>0.17926325000759799</v>
      </c>
      <c r="AS92" s="17">
        <v>0.19459477913927301</v>
      </c>
      <c r="AT92" s="17">
        <v>0.25842685795380799</v>
      </c>
      <c r="AU92" s="17">
        <v>0.224239553170097</v>
      </c>
      <c r="AV92" s="17">
        <v>0.13073518423400901</v>
      </c>
      <c r="AW92" s="17"/>
      <c r="AX92" s="17">
        <v>0.18445258531835901</v>
      </c>
      <c r="AY92" s="17">
        <v>0.29208472386301498</v>
      </c>
      <c r="AZ92" s="17">
        <v>0.20720332030618599</v>
      </c>
      <c r="BA92" s="17"/>
      <c r="BB92" s="17">
        <v>0.22441335473218099</v>
      </c>
      <c r="BC92" s="17">
        <v>0.143098931470753</v>
      </c>
      <c r="BD92" s="17">
        <v>0.169719393696704</v>
      </c>
      <c r="BE92" s="17">
        <v>0.148866325957072</v>
      </c>
      <c r="BF92" s="17">
        <v>0.15290444676913301</v>
      </c>
    </row>
    <row r="93" spans="2:58" x14ac:dyDescent="0.3">
      <c r="B93" t="s">
        <v>136</v>
      </c>
      <c r="C93" s="17">
        <v>0.185647763245543</v>
      </c>
      <c r="D93" s="17">
        <v>0.23286116292185199</v>
      </c>
      <c r="E93" s="17">
        <v>0.138759370113678</v>
      </c>
      <c r="F93" s="17"/>
      <c r="G93" s="17">
        <v>0.18665619365035899</v>
      </c>
      <c r="H93" s="17">
        <v>0.21423416150819999</v>
      </c>
      <c r="I93" s="17">
        <v>0.19110789721097499</v>
      </c>
      <c r="J93" s="17">
        <v>0.17670857129535</v>
      </c>
      <c r="K93" s="17">
        <v>0.17132817930969799</v>
      </c>
      <c r="L93" s="17">
        <v>0.20971590353369199</v>
      </c>
      <c r="M93" s="17"/>
      <c r="N93" s="17">
        <v>0</v>
      </c>
      <c r="O93" s="17">
        <v>5.6415172445891698E-2</v>
      </c>
      <c r="P93" s="17">
        <v>9.3390645317209905E-2</v>
      </c>
      <c r="Q93" s="17">
        <v>0.11257587247939201</v>
      </c>
      <c r="R93" s="17">
        <v>6.3633740006360795E-2</v>
      </c>
      <c r="S93" s="17">
        <v>0.130433724300694</v>
      </c>
      <c r="T93" s="17">
        <v>0.17439850499607201</v>
      </c>
      <c r="U93" s="17">
        <v>0.121396694806979</v>
      </c>
      <c r="V93" s="17">
        <v>0.22179465145102101</v>
      </c>
      <c r="W93" s="17">
        <v>0.16634189023082299</v>
      </c>
      <c r="X93" s="17">
        <v>0.18191507597988099</v>
      </c>
      <c r="Y93" s="17">
        <v>0.177244962514927</v>
      </c>
      <c r="Z93" s="17">
        <v>0.32230285943075598</v>
      </c>
      <c r="AA93" s="17">
        <v>0.31690690055142801</v>
      </c>
      <c r="AB93" s="17">
        <v>0.15952344480222699</v>
      </c>
      <c r="AC93" s="17">
        <v>0.29971200657805902</v>
      </c>
      <c r="AD93" s="17"/>
      <c r="AE93" s="17">
        <v>0.31722144942541403</v>
      </c>
      <c r="AF93" s="17">
        <v>0.192604853218102</v>
      </c>
      <c r="AG93" s="17">
        <v>0.130688750341618</v>
      </c>
      <c r="AH93" s="17">
        <v>0.130830721140997</v>
      </c>
      <c r="AI93" s="17">
        <v>0.154199278151879</v>
      </c>
      <c r="AJ93" s="17">
        <v>0.17556682898978901</v>
      </c>
      <c r="AK93" s="17">
        <v>0.16362346242187001</v>
      </c>
      <c r="AL93" s="17">
        <v>0.210056942086882</v>
      </c>
      <c r="AM93" s="17">
        <v>0.19651742329639499</v>
      </c>
      <c r="AN93" s="17">
        <v>0.18568924826775601</v>
      </c>
      <c r="AO93" s="17">
        <v>8.2045628847101898E-2</v>
      </c>
      <c r="AP93" s="17">
        <v>0.11539530995323</v>
      </c>
      <c r="AQ93" s="17"/>
      <c r="AR93" s="17">
        <v>0.139582526114398</v>
      </c>
      <c r="AS93" s="17">
        <v>0.21817953734905801</v>
      </c>
      <c r="AT93" s="17">
        <v>0.17189614167641701</v>
      </c>
      <c r="AU93" s="17">
        <v>0.20940185415670701</v>
      </c>
      <c r="AV93" s="17">
        <v>0.115786130124371</v>
      </c>
      <c r="AW93" s="17"/>
      <c r="AX93" s="17">
        <v>0.17077413511807699</v>
      </c>
      <c r="AY93" s="17">
        <v>0.27542872265264701</v>
      </c>
      <c r="AZ93" s="17">
        <v>0.18079734672484901</v>
      </c>
      <c r="BA93" s="17"/>
      <c r="BB93" s="17">
        <v>0.20471294681979901</v>
      </c>
      <c r="BC93" s="17">
        <v>0.16923645727675499</v>
      </c>
      <c r="BD93" s="17">
        <v>0.13296535337090701</v>
      </c>
      <c r="BE93" s="17">
        <v>0.15013078331047899</v>
      </c>
      <c r="BF93" s="17">
        <v>0.102927508629075</v>
      </c>
    </row>
    <row r="94" spans="2:58" x14ac:dyDescent="0.3">
      <c r="B94" t="s">
        <v>137</v>
      </c>
      <c r="C94" s="17">
        <v>0.17186637682270101</v>
      </c>
      <c r="D94" s="17">
        <v>0.19826424321748901</v>
      </c>
      <c r="E94" s="17">
        <v>0.14578602345097799</v>
      </c>
      <c r="F94" s="17"/>
      <c r="G94" s="17">
        <v>0.22926132680359501</v>
      </c>
      <c r="H94" s="17">
        <v>0.31012260768211702</v>
      </c>
      <c r="I94" s="17">
        <v>0.21107302653079801</v>
      </c>
      <c r="J94" s="17">
        <v>0.130103864925392</v>
      </c>
      <c r="K94" s="17">
        <v>8.6357658552727798E-2</v>
      </c>
      <c r="L94" s="17">
        <v>3.6280287802940799E-2</v>
      </c>
      <c r="M94" s="17"/>
      <c r="N94" s="17">
        <v>0</v>
      </c>
      <c r="O94" s="17">
        <v>0.118369208579928</v>
      </c>
      <c r="P94" s="17">
        <v>0.184316972055585</v>
      </c>
      <c r="Q94" s="17">
        <v>0.22515783660090999</v>
      </c>
      <c r="R94" s="17">
        <v>0.18732002364330999</v>
      </c>
      <c r="S94" s="17">
        <v>0.142366672242276</v>
      </c>
      <c r="T94" s="17">
        <v>9.9017856216676595E-2</v>
      </c>
      <c r="U94" s="17">
        <v>0.18642963682293201</v>
      </c>
      <c r="V94" s="17">
        <v>0.104243607197907</v>
      </c>
      <c r="W94" s="17">
        <v>0.231173067691647</v>
      </c>
      <c r="X94" s="17">
        <v>0.14777252922745501</v>
      </c>
      <c r="Y94" s="17">
        <v>0.14764091266266699</v>
      </c>
      <c r="Z94" s="17">
        <v>0.15434067983652</v>
      </c>
      <c r="AA94" s="17">
        <v>0.11130143861767</v>
      </c>
      <c r="AB94" s="17">
        <v>0.19506459091435899</v>
      </c>
      <c r="AC94" s="17">
        <v>0.28545615382688699</v>
      </c>
      <c r="AD94" s="17"/>
      <c r="AE94" s="17">
        <v>0.28282151828264601</v>
      </c>
      <c r="AF94" s="17">
        <v>0.213598186612728</v>
      </c>
      <c r="AG94" s="17">
        <v>9.1757116680317496E-2</v>
      </c>
      <c r="AH94" s="17">
        <v>0.15672948240232201</v>
      </c>
      <c r="AI94" s="17">
        <v>0.16877102488788301</v>
      </c>
      <c r="AJ94" s="17">
        <v>0.158933035217386</v>
      </c>
      <c r="AK94" s="17">
        <v>0.16850876622329899</v>
      </c>
      <c r="AL94" s="17">
        <v>0.17243289567245801</v>
      </c>
      <c r="AM94" s="17">
        <v>0.14182930487592699</v>
      </c>
      <c r="AN94" s="17">
        <v>0.130132018035888</v>
      </c>
      <c r="AO94" s="17">
        <v>0.109458413348496</v>
      </c>
      <c r="AP94" s="17">
        <v>0.126408261948288</v>
      </c>
      <c r="AQ94" s="17"/>
      <c r="AR94" s="17">
        <v>0.14301408492352899</v>
      </c>
      <c r="AS94" s="17">
        <v>0.16510972916275399</v>
      </c>
      <c r="AT94" s="17">
        <v>0.21856753179726299</v>
      </c>
      <c r="AU94" s="17">
        <v>0.26051108398092598</v>
      </c>
      <c r="AV94" s="17">
        <v>0.15130306498340201</v>
      </c>
      <c r="AW94" s="17"/>
      <c r="AX94" s="17">
        <v>0.142406882456207</v>
      </c>
      <c r="AY94" s="17">
        <v>0.35613599733506102</v>
      </c>
      <c r="AZ94" s="17">
        <v>0.17320516752471499</v>
      </c>
      <c r="BA94" s="17"/>
      <c r="BB94" s="17">
        <v>0.18001546732340301</v>
      </c>
      <c r="BC94" s="17">
        <v>0.14921835797494801</v>
      </c>
      <c r="BD94" s="17">
        <v>0.215815431923502</v>
      </c>
      <c r="BE94" s="17">
        <v>0.12475845205409899</v>
      </c>
      <c r="BF94" s="17">
        <v>0.17080988982369899</v>
      </c>
    </row>
    <row r="95" spans="2:58" x14ac:dyDescent="0.3">
      <c r="B95" t="s">
        <v>138</v>
      </c>
      <c r="C95" s="17">
        <v>0.16856248675838301</v>
      </c>
      <c r="D95" s="17">
        <v>0.198448716728926</v>
      </c>
      <c r="E95" s="17">
        <v>0.13898382666666001</v>
      </c>
      <c r="F95" s="17"/>
      <c r="G95" s="17">
        <v>0.22239356797208801</v>
      </c>
      <c r="H95" s="17">
        <v>0.22043886778816399</v>
      </c>
      <c r="I95" s="17">
        <v>0.163716578995659</v>
      </c>
      <c r="J95" s="17">
        <v>0.171598620729387</v>
      </c>
      <c r="K95" s="17">
        <v>0.13523969408713599</v>
      </c>
      <c r="L95" s="17">
        <v>0.143161961566169</v>
      </c>
      <c r="M95" s="17"/>
      <c r="N95" s="17">
        <v>0.142817825979799</v>
      </c>
      <c r="O95" s="17">
        <v>0.102186242974104</v>
      </c>
      <c r="P95" s="17">
        <v>0.17710583780334699</v>
      </c>
      <c r="Q95" s="17">
        <v>0.139937070750731</v>
      </c>
      <c r="R95" s="17">
        <v>0.19018387301683101</v>
      </c>
      <c r="S95" s="17">
        <v>0.11880672984244101</v>
      </c>
      <c r="T95" s="17">
        <v>0.151156522223306</v>
      </c>
      <c r="U95" s="17">
        <v>0.13924502374947401</v>
      </c>
      <c r="V95" s="17">
        <v>0.156199481993258</v>
      </c>
      <c r="W95" s="17">
        <v>9.5358526848417696E-2</v>
      </c>
      <c r="X95" s="17">
        <v>0.22582844168898</v>
      </c>
      <c r="Y95" s="17">
        <v>0.164793552696299</v>
      </c>
      <c r="Z95" s="17">
        <v>0.23871890305490001</v>
      </c>
      <c r="AA95" s="17">
        <v>0.127859117158105</v>
      </c>
      <c r="AB95" s="17">
        <v>0.17864517278363101</v>
      </c>
      <c r="AC95" s="17">
        <v>0.21558401090930601</v>
      </c>
      <c r="AD95" s="17"/>
      <c r="AE95" s="17">
        <v>0.31213438028366097</v>
      </c>
      <c r="AF95" s="17">
        <v>0.15747230988869201</v>
      </c>
      <c r="AG95" s="17">
        <v>0.133661783942888</v>
      </c>
      <c r="AH95" s="17">
        <v>0.15568759158946899</v>
      </c>
      <c r="AI95" s="17">
        <v>9.8972621459974194E-2</v>
      </c>
      <c r="AJ95" s="17">
        <v>0.17845678075136201</v>
      </c>
      <c r="AK95" s="17">
        <v>0.14087504164429199</v>
      </c>
      <c r="AL95" s="17">
        <v>0.115671155330783</v>
      </c>
      <c r="AM95" s="17">
        <v>0.19444267928363501</v>
      </c>
      <c r="AN95" s="17">
        <v>0.12526980445192801</v>
      </c>
      <c r="AO95" s="17">
        <v>0.123551185398641</v>
      </c>
      <c r="AP95" s="17">
        <v>6.5697075400687699E-2</v>
      </c>
      <c r="AQ95" s="17"/>
      <c r="AR95" s="17">
        <v>0.15734688576436201</v>
      </c>
      <c r="AS95" s="17">
        <v>0.16712753999580701</v>
      </c>
      <c r="AT95" s="17">
        <v>0.18539757655740699</v>
      </c>
      <c r="AU95" s="17">
        <v>0.22010957999103001</v>
      </c>
      <c r="AV95" s="17">
        <v>0.101814544393437</v>
      </c>
      <c r="AW95" s="17"/>
      <c r="AX95" s="17">
        <v>0.16634863026948801</v>
      </c>
      <c r="AY95" s="17">
        <v>0.23980789057201701</v>
      </c>
      <c r="AZ95" s="17">
        <v>0.14920731629529699</v>
      </c>
      <c r="BA95" s="17"/>
      <c r="BB95" s="17">
        <v>0.167428671591902</v>
      </c>
      <c r="BC95" s="17">
        <v>0.17534459844356701</v>
      </c>
      <c r="BD95" s="17">
        <v>0.19283297079397199</v>
      </c>
      <c r="BE95" s="17">
        <v>0.16311369758788499</v>
      </c>
      <c r="BF95" s="17">
        <v>0.16297483305463001</v>
      </c>
    </row>
    <row r="96" spans="2:58" x14ac:dyDescent="0.3">
      <c r="B96" t="s">
        <v>139</v>
      </c>
      <c r="C96" s="17">
        <v>0.16679004669261799</v>
      </c>
      <c r="D96" s="17">
        <v>0.21317943101492501</v>
      </c>
      <c r="E96" s="17">
        <v>0.120688839080868</v>
      </c>
      <c r="F96" s="17"/>
      <c r="G96" s="17">
        <v>0.45382851176071498</v>
      </c>
      <c r="H96" s="17">
        <v>0.27907588523944998</v>
      </c>
      <c r="I96" s="17">
        <v>0.190695307279276</v>
      </c>
      <c r="J96" s="17">
        <v>0.123402962958954</v>
      </c>
      <c r="K96" s="17">
        <v>0.122804586489645</v>
      </c>
      <c r="L96" s="17">
        <v>0.197205302774659</v>
      </c>
      <c r="M96" s="17"/>
      <c r="N96" s="17">
        <v>0</v>
      </c>
      <c r="O96" s="17">
        <v>3.9192248116914699E-2</v>
      </c>
      <c r="P96" s="17">
        <v>6.6662469457215295E-2</v>
      </c>
      <c r="Q96" s="17">
        <v>0.108441012521459</v>
      </c>
      <c r="R96" s="17">
        <v>7.0487842866535602E-2</v>
      </c>
      <c r="S96" s="17">
        <v>7.2984807396872395E-2</v>
      </c>
      <c r="T96" s="17">
        <v>9.56499366833196E-2</v>
      </c>
      <c r="U96" s="17">
        <v>7.4781049805112895E-2</v>
      </c>
      <c r="V96" s="17">
        <v>0.13537251899854399</v>
      </c>
      <c r="W96" s="17">
        <v>0.107636669446165</v>
      </c>
      <c r="X96" s="17">
        <v>0.14288067453516701</v>
      </c>
      <c r="Y96" s="17">
        <v>0.21888556190974801</v>
      </c>
      <c r="Z96" s="17">
        <v>0.27531607424446197</v>
      </c>
      <c r="AA96" s="17">
        <v>0.213158077785954</v>
      </c>
      <c r="AB96" s="17">
        <v>0.258873469520359</v>
      </c>
      <c r="AC96" s="17">
        <v>0.34942215410302002</v>
      </c>
      <c r="AD96" s="17"/>
      <c r="AE96" s="17">
        <v>0.32187037431882398</v>
      </c>
      <c r="AF96" s="17">
        <v>0.14649297535204001</v>
      </c>
      <c r="AG96" s="17">
        <v>0.1283274251921</v>
      </c>
      <c r="AH96" s="17">
        <v>0.100966315927508</v>
      </c>
      <c r="AI96" s="17">
        <v>0.13384472666296801</v>
      </c>
      <c r="AJ96" s="17">
        <v>0.123756095457765</v>
      </c>
      <c r="AK96" s="17">
        <v>0.116800478499615</v>
      </c>
      <c r="AL96" s="17">
        <v>0.19124491887966999</v>
      </c>
      <c r="AM96" s="17">
        <v>0.18251559265473899</v>
      </c>
      <c r="AN96" s="17">
        <v>0.164471498948142</v>
      </c>
      <c r="AO96" s="17">
        <v>0.152084298422789</v>
      </c>
      <c r="AP96" s="17">
        <v>0.112919933357593</v>
      </c>
      <c r="AQ96" s="17"/>
      <c r="AR96" s="17">
        <v>0.13410765637101099</v>
      </c>
      <c r="AS96" s="17">
        <v>0.17983063732518101</v>
      </c>
      <c r="AT96" s="17">
        <v>0.18731101171883699</v>
      </c>
      <c r="AU96" s="17">
        <v>0.217157843280949</v>
      </c>
      <c r="AV96" s="17">
        <v>2.5661370121884901E-2</v>
      </c>
      <c r="AW96" s="17"/>
      <c r="AX96" s="17">
        <v>0.122135757717136</v>
      </c>
      <c r="AY96" s="17">
        <v>0.41866395266809597</v>
      </c>
      <c r="AZ96" s="17">
        <v>0.17589516829024299</v>
      </c>
      <c r="BA96" s="17"/>
      <c r="BB96" s="17">
        <v>0.19202087304429699</v>
      </c>
      <c r="BC96" s="17">
        <v>0.114288775512948</v>
      </c>
      <c r="BD96" s="17">
        <v>0.155893970906503</v>
      </c>
      <c r="BE96" s="17">
        <v>8.7137152032206094E-2</v>
      </c>
      <c r="BF96" s="17">
        <v>0.110551211379823</v>
      </c>
    </row>
    <row r="97" spans="2:58" x14ac:dyDescent="0.3">
      <c r="B97" t="s">
        <v>140</v>
      </c>
      <c r="C97" s="17">
        <v>0.14217300499287899</v>
      </c>
      <c r="D97" s="17">
        <v>0.18511022725954701</v>
      </c>
      <c r="E97" s="17">
        <v>9.8480653020268302E-2</v>
      </c>
      <c r="F97" s="17"/>
      <c r="G97" s="17">
        <v>0.18847275066696501</v>
      </c>
      <c r="H97" s="17">
        <v>0.33590509625085002</v>
      </c>
      <c r="I97" s="17">
        <v>0.145772261731098</v>
      </c>
      <c r="J97" s="17">
        <v>0.105902778958261</v>
      </c>
      <c r="K97" s="17">
        <v>9.4351729275753596E-2</v>
      </c>
      <c r="L97" s="17">
        <v>0.14110561644889899</v>
      </c>
      <c r="M97" s="17"/>
      <c r="N97" s="17">
        <v>0.142817825979799</v>
      </c>
      <c r="O97" s="17">
        <v>5.9042369943266101E-2</v>
      </c>
      <c r="P97" s="17">
        <v>3.9410323059664097E-2</v>
      </c>
      <c r="Q97" s="17">
        <v>3.67104852476298E-2</v>
      </c>
      <c r="R97" s="17">
        <v>5.1290535965124798E-2</v>
      </c>
      <c r="S97" s="17">
        <v>9.3858295854107293E-2</v>
      </c>
      <c r="T97" s="17">
        <v>7.5587193258054006E-2</v>
      </c>
      <c r="U97" s="17">
        <v>7.8389938135611903E-2</v>
      </c>
      <c r="V97" s="17">
        <v>8.1694131016861807E-2</v>
      </c>
      <c r="W97" s="17">
        <v>9.0274783260787306E-2</v>
      </c>
      <c r="X97" s="17">
        <v>0.121249245148023</v>
      </c>
      <c r="Y97" s="17">
        <v>0.128643521556743</v>
      </c>
      <c r="Z97" s="17">
        <v>0.20044004734903301</v>
      </c>
      <c r="AA97" s="17">
        <v>0.158681324400607</v>
      </c>
      <c r="AB97" s="17">
        <v>0.21527395569587199</v>
      </c>
      <c r="AC97" s="17">
        <v>0.37398211585497998</v>
      </c>
      <c r="AD97" s="17"/>
      <c r="AE97" s="17">
        <v>0.315315671867826</v>
      </c>
      <c r="AF97" s="17">
        <v>0.121694317705195</v>
      </c>
      <c r="AG97" s="17">
        <v>4.3014063531585899E-2</v>
      </c>
      <c r="AH97" s="17">
        <v>0.109660417553491</v>
      </c>
      <c r="AI97" s="17">
        <v>0.113791544997782</v>
      </c>
      <c r="AJ97" s="17">
        <v>9.9830116526316598E-2</v>
      </c>
      <c r="AK97" s="17">
        <v>0.13087914161497499</v>
      </c>
      <c r="AL97" s="17">
        <v>0.197324304889789</v>
      </c>
      <c r="AM97" s="17">
        <v>0.15706279533446499</v>
      </c>
      <c r="AN97" s="17">
        <v>7.9684033217612901E-2</v>
      </c>
      <c r="AO97" s="17">
        <v>0.123298157183447</v>
      </c>
      <c r="AP97" s="17">
        <v>0.100849964703644</v>
      </c>
      <c r="AQ97" s="17"/>
      <c r="AR97" s="17">
        <v>9.9420083701769996E-2</v>
      </c>
      <c r="AS97" s="17">
        <v>0.15908243578950099</v>
      </c>
      <c r="AT97" s="17">
        <v>0.171143734101284</v>
      </c>
      <c r="AU97" s="17">
        <v>0.16278235409507799</v>
      </c>
      <c r="AV97" s="17">
        <v>4.9831818802465698E-2</v>
      </c>
      <c r="AW97" s="17"/>
      <c r="AX97" s="17">
        <v>0.10100361771452999</v>
      </c>
      <c r="AY97" s="17">
        <v>0.39415671649886402</v>
      </c>
      <c r="AZ97" s="17">
        <v>0.13434263105844299</v>
      </c>
      <c r="BA97" s="17"/>
      <c r="BB97" s="17">
        <v>0.16845941837231199</v>
      </c>
      <c r="BC97" s="17">
        <v>0.10958155755455</v>
      </c>
      <c r="BD97" s="17">
        <v>8.2488035798994705E-2</v>
      </c>
      <c r="BE97" s="17">
        <v>8.4675906107059606E-2</v>
      </c>
      <c r="BF97" s="17">
        <v>5.2002417355257402E-2</v>
      </c>
    </row>
    <row r="98" spans="2:58" x14ac:dyDescent="0.3">
      <c r="B98" t="s">
        <v>141</v>
      </c>
      <c r="C98" s="17">
        <v>0.12041612745635601</v>
      </c>
      <c r="D98" s="17">
        <v>0.120861504644867</v>
      </c>
      <c r="E98" s="17">
        <v>0.119213043499723</v>
      </c>
      <c r="F98" s="17"/>
      <c r="G98" s="17">
        <v>0.22239356797208801</v>
      </c>
      <c r="H98" s="17">
        <v>0.20593897816041401</v>
      </c>
      <c r="I98" s="17">
        <v>0.14048432169634001</v>
      </c>
      <c r="J98" s="17">
        <v>9.2614650108287899E-2</v>
      </c>
      <c r="K98" s="17">
        <v>8.3538096369366002E-2</v>
      </c>
      <c r="L98" s="17">
        <v>3.8847642202479798E-2</v>
      </c>
      <c r="M98" s="17"/>
      <c r="N98" s="17">
        <v>0.15387534170792</v>
      </c>
      <c r="O98" s="17">
        <v>0.13076075821404601</v>
      </c>
      <c r="P98" s="17">
        <v>0.154308351153183</v>
      </c>
      <c r="Q98" s="17">
        <v>0.16787927631452901</v>
      </c>
      <c r="R98" s="17">
        <v>9.4978401206864099E-2</v>
      </c>
      <c r="S98" s="17">
        <v>0.118297678286526</v>
      </c>
      <c r="T98" s="17">
        <v>0.103907716433565</v>
      </c>
      <c r="U98" s="17">
        <v>0.109894608611992</v>
      </c>
      <c r="V98" s="17">
        <v>8.5418067119730601E-2</v>
      </c>
      <c r="W98" s="17">
        <v>0.113798171334955</v>
      </c>
      <c r="X98" s="17">
        <v>0.124789357779682</v>
      </c>
      <c r="Y98" s="17">
        <v>9.9360899955027102E-2</v>
      </c>
      <c r="Z98" s="17">
        <v>0.11719243538721499</v>
      </c>
      <c r="AA98" s="17">
        <v>6.87136196370145E-2</v>
      </c>
      <c r="AB98" s="17">
        <v>0.14001337683652401</v>
      </c>
      <c r="AC98" s="17">
        <v>0.169232371780902</v>
      </c>
      <c r="AD98" s="17"/>
      <c r="AE98" s="17">
        <v>0.17946921416174899</v>
      </c>
      <c r="AF98" s="17">
        <v>0.11909059068693401</v>
      </c>
      <c r="AG98" s="17">
        <v>8.0409804676224494E-2</v>
      </c>
      <c r="AH98" s="17">
        <v>6.6365723591972098E-2</v>
      </c>
      <c r="AI98" s="17">
        <v>0.126770920873021</v>
      </c>
      <c r="AJ98" s="17">
        <v>0.116469471011223</v>
      </c>
      <c r="AK98" s="17">
        <v>0.144971467897615</v>
      </c>
      <c r="AL98" s="17">
        <v>0.11904186026973</v>
      </c>
      <c r="AM98" s="17">
        <v>0.125429842307969</v>
      </c>
      <c r="AN98" s="17">
        <v>3.8560161977154998E-2</v>
      </c>
      <c r="AO98" s="17">
        <v>0.23961460600718501</v>
      </c>
      <c r="AP98" s="17">
        <v>8.2734297836550494E-2</v>
      </c>
      <c r="AQ98" s="17"/>
      <c r="AR98" s="17">
        <v>0.120385705329125</v>
      </c>
      <c r="AS98" s="17">
        <v>0.11361745446695699</v>
      </c>
      <c r="AT98" s="17">
        <v>0.133650649754644</v>
      </c>
      <c r="AU98" s="17">
        <v>0.167726161842607</v>
      </c>
      <c r="AV98" s="17">
        <v>6.3971987196141999E-2</v>
      </c>
      <c r="AW98" s="17"/>
      <c r="AX98" s="17">
        <v>0.112720771162636</v>
      </c>
      <c r="AY98" s="17">
        <v>0.221579736832303</v>
      </c>
      <c r="AZ98" s="17">
        <v>9.9472385645997599E-2</v>
      </c>
      <c r="BA98" s="17"/>
      <c r="BB98" s="17">
        <v>0.120117075133129</v>
      </c>
      <c r="BC98" s="17">
        <v>0.12546013088069599</v>
      </c>
      <c r="BD98" s="17">
        <v>0.14510149736019601</v>
      </c>
      <c r="BE98" s="17">
        <v>9.7682113913034496E-2</v>
      </c>
      <c r="BF98" s="17">
        <v>0.125416658697481</v>
      </c>
    </row>
    <row r="99" spans="2:58" x14ac:dyDescent="0.3">
      <c r="B99" t="s">
        <v>142</v>
      </c>
      <c r="C99" s="17">
        <v>0.118800104247031</v>
      </c>
      <c r="D99" s="17">
        <v>0.157145826462008</v>
      </c>
      <c r="E99" s="17">
        <v>8.0654546447841896E-2</v>
      </c>
      <c r="F99" s="17"/>
      <c r="G99" s="17">
        <v>0.111916854618239</v>
      </c>
      <c r="H99" s="17">
        <v>0.142826134222415</v>
      </c>
      <c r="I99" s="17">
        <v>0.121369916409444</v>
      </c>
      <c r="J99" s="17">
        <v>9.8592966642074495E-2</v>
      </c>
      <c r="K99" s="17">
        <v>0.162890283232831</v>
      </c>
      <c r="L99" s="17">
        <v>6.6964057835275995E-2</v>
      </c>
      <c r="M99" s="17"/>
      <c r="N99" s="17">
        <v>0.142817825979799</v>
      </c>
      <c r="O99" s="17">
        <v>5.6415172445891698E-2</v>
      </c>
      <c r="P99" s="17">
        <v>8.7696996528305607E-2</v>
      </c>
      <c r="Q99" s="17">
        <v>6.9438451161434295E-2</v>
      </c>
      <c r="R99" s="17">
        <v>3.8706215746822002E-2</v>
      </c>
      <c r="S99" s="17">
        <v>0.16091119183803501</v>
      </c>
      <c r="T99" s="17">
        <v>0.10163862165838899</v>
      </c>
      <c r="U99" s="17">
        <v>0.119049998657596</v>
      </c>
      <c r="V99" s="17">
        <v>0.18685522231352</v>
      </c>
      <c r="W99" s="17">
        <v>0.14231151543423101</v>
      </c>
      <c r="X99" s="17">
        <v>8.2248038208967506E-2</v>
      </c>
      <c r="Y99" s="17">
        <v>0.111779159780895</v>
      </c>
      <c r="Z99" s="17">
        <v>0.112780425804965</v>
      </c>
      <c r="AA99" s="17">
        <v>0.13316417316679899</v>
      </c>
      <c r="AB99" s="17">
        <v>0.13360505261018299</v>
      </c>
      <c r="AC99" s="17">
        <v>0.150233161050143</v>
      </c>
      <c r="AD99" s="17"/>
      <c r="AE99" s="17">
        <v>0.161463584721286</v>
      </c>
      <c r="AF99" s="17">
        <v>9.2299677265484298E-2</v>
      </c>
      <c r="AG99" s="17">
        <v>6.4993922137114496E-2</v>
      </c>
      <c r="AH99" s="17">
        <v>0.17244255528913899</v>
      </c>
      <c r="AI99" s="17">
        <v>0.12587470719191901</v>
      </c>
      <c r="AJ99" s="17">
        <v>0.129371260763885</v>
      </c>
      <c r="AK99" s="17">
        <v>0.15632233003833301</v>
      </c>
      <c r="AL99" s="17">
        <v>0.146127199805373</v>
      </c>
      <c r="AM99" s="17">
        <v>9.3128144267007301E-2</v>
      </c>
      <c r="AN99" s="17">
        <v>0.10225675332192</v>
      </c>
      <c r="AO99" s="17">
        <v>6.03102477400815E-2</v>
      </c>
      <c r="AP99" s="17">
        <v>7.3139705778237807E-2</v>
      </c>
      <c r="AQ99" s="17"/>
      <c r="AR99" s="17">
        <v>0.13165936120989299</v>
      </c>
      <c r="AS99" s="17">
        <v>0.10290518931261</v>
      </c>
      <c r="AT99" s="17">
        <v>0.14484257099780301</v>
      </c>
      <c r="AU99" s="17">
        <v>0.114393414617525</v>
      </c>
      <c r="AV99" s="17">
        <v>0.11025470239645099</v>
      </c>
      <c r="AW99" s="17"/>
      <c r="AX99" s="17">
        <v>0.109986606973111</v>
      </c>
      <c r="AY99" s="17">
        <v>0.16376298762160599</v>
      </c>
      <c r="AZ99" s="17">
        <v>0.109683238786178</v>
      </c>
      <c r="BA99" s="17"/>
      <c r="BB99" s="17">
        <v>0.123285966652022</v>
      </c>
      <c r="BC99" s="17">
        <v>0.12551032140141499</v>
      </c>
      <c r="BD99" s="17">
        <v>5.7215695611764497E-2</v>
      </c>
      <c r="BE99" s="17">
        <v>6.7953281396187407E-2</v>
      </c>
      <c r="BF99" s="17">
        <v>0.13835204509798399</v>
      </c>
    </row>
    <row r="100" spans="2:58" x14ac:dyDescent="0.3">
      <c r="B100" t="s">
        <v>143</v>
      </c>
      <c r="C100" s="17">
        <v>0.11688337971478401</v>
      </c>
      <c r="D100" s="17">
        <v>0.16235350906613799</v>
      </c>
      <c r="E100" s="17">
        <v>7.1602745359089795E-2</v>
      </c>
      <c r="F100" s="17"/>
      <c r="G100" s="17">
        <v>0.24897118932609</v>
      </c>
      <c r="H100" s="17">
        <v>0.241148023052145</v>
      </c>
      <c r="I100" s="17">
        <v>0.144289846505363</v>
      </c>
      <c r="J100" s="17">
        <v>7.0503941436505096E-2</v>
      </c>
      <c r="K100" s="17">
        <v>7.3738802449933402E-2</v>
      </c>
      <c r="L100" s="17">
        <v>0.115377002101635</v>
      </c>
      <c r="M100" s="17"/>
      <c r="N100" s="17">
        <v>0</v>
      </c>
      <c r="O100" s="17">
        <v>7.5505804136467902E-2</v>
      </c>
      <c r="P100" s="17">
        <v>0.114286462915775</v>
      </c>
      <c r="Q100" s="17">
        <v>8.9218259021172794E-2</v>
      </c>
      <c r="R100" s="17">
        <v>8.5749055097575702E-2</v>
      </c>
      <c r="S100" s="17">
        <v>8.8445004657889195E-2</v>
      </c>
      <c r="T100" s="17">
        <v>6.6575651839769101E-2</v>
      </c>
      <c r="U100" s="17">
        <v>5.9750245148127802E-2</v>
      </c>
      <c r="V100" s="17">
        <v>0.10137909762510799</v>
      </c>
      <c r="W100" s="17">
        <v>9.3186584925262606E-2</v>
      </c>
      <c r="X100" s="17">
        <v>7.6001635023356301E-2</v>
      </c>
      <c r="Y100" s="17">
        <v>5.3565374193094199E-2</v>
      </c>
      <c r="Z100" s="17">
        <v>0.102609533837695</v>
      </c>
      <c r="AA100" s="17">
        <v>0.14376409116040101</v>
      </c>
      <c r="AB100" s="17">
        <v>0.118104269795701</v>
      </c>
      <c r="AC100" s="17">
        <v>0.30153443748241199</v>
      </c>
      <c r="AD100" s="17"/>
      <c r="AE100" s="17">
        <v>0.253162530845221</v>
      </c>
      <c r="AF100" s="17">
        <v>6.9064603485735496E-2</v>
      </c>
      <c r="AG100" s="17">
        <v>7.2282217422607403E-2</v>
      </c>
      <c r="AH100" s="17">
        <v>0.10786862462532899</v>
      </c>
      <c r="AI100" s="17">
        <v>0.139812939251623</v>
      </c>
      <c r="AJ100" s="17">
        <v>0.13678028533967601</v>
      </c>
      <c r="AK100" s="17">
        <v>0.104518918797755</v>
      </c>
      <c r="AL100" s="17">
        <v>0.13115655294450801</v>
      </c>
      <c r="AM100" s="17">
        <v>0.105223070029482</v>
      </c>
      <c r="AN100" s="17">
        <v>5.6478867150754099E-2</v>
      </c>
      <c r="AO100" s="17">
        <v>6.6892831832316493E-2</v>
      </c>
      <c r="AP100" s="17">
        <v>4.2255604174992099E-2</v>
      </c>
      <c r="AQ100" s="17"/>
      <c r="AR100" s="17">
        <v>7.6568412397622798E-2</v>
      </c>
      <c r="AS100" s="17">
        <v>0.11279676027803601</v>
      </c>
      <c r="AT100" s="17">
        <v>0.18315567851582301</v>
      </c>
      <c r="AU100" s="17">
        <v>0.175453857867196</v>
      </c>
      <c r="AV100" s="17">
        <v>9.9584456499585E-2</v>
      </c>
      <c r="AW100" s="17"/>
      <c r="AX100" s="17">
        <v>8.3373065589026005E-2</v>
      </c>
      <c r="AY100" s="17">
        <v>0.33729327795016301</v>
      </c>
      <c r="AZ100" s="17">
        <v>0.106191047364829</v>
      </c>
      <c r="BA100" s="17"/>
      <c r="BB100" s="17">
        <v>0.144658910908806</v>
      </c>
      <c r="BC100" s="17">
        <v>3.9698723553608303E-2</v>
      </c>
      <c r="BD100" s="17">
        <v>5.1627851663786001E-2</v>
      </c>
      <c r="BE100" s="17">
        <v>8.5535690255532607E-2</v>
      </c>
      <c r="BF100" s="17">
        <v>4.84442019904728E-2</v>
      </c>
    </row>
    <row r="101" spans="2:58" x14ac:dyDescent="0.3">
      <c r="B101" t="s">
        <v>144</v>
      </c>
      <c r="C101" s="17">
        <v>0.115785037849277</v>
      </c>
      <c r="D101" s="17">
        <v>0.17641877115323901</v>
      </c>
      <c r="E101" s="17">
        <v>5.5324038325862197E-2</v>
      </c>
      <c r="F101" s="17"/>
      <c r="G101" s="17">
        <v>5.1988030780450202E-2</v>
      </c>
      <c r="H101" s="17">
        <v>0.23511082384592799</v>
      </c>
      <c r="I101" s="17">
        <v>0.13041883443014199</v>
      </c>
      <c r="J101" s="17">
        <v>8.2511568888851999E-2</v>
      </c>
      <c r="K101" s="17">
        <v>7.5392307888084598E-2</v>
      </c>
      <c r="L101" s="17">
        <v>0.195912929913198</v>
      </c>
      <c r="M101" s="17"/>
      <c r="N101" s="17">
        <v>0</v>
      </c>
      <c r="O101" s="17">
        <v>3.9192248116914699E-2</v>
      </c>
      <c r="P101" s="17">
        <v>1.02126459280046E-2</v>
      </c>
      <c r="Q101" s="17">
        <v>7.4741046495327798E-2</v>
      </c>
      <c r="R101" s="17">
        <v>9.9109738633936205E-3</v>
      </c>
      <c r="S101" s="17">
        <v>3.67534072361674E-2</v>
      </c>
      <c r="T101" s="17">
        <v>3.8375815697998403E-2</v>
      </c>
      <c r="U101" s="17">
        <v>3.8693987132881497E-2</v>
      </c>
      <c r="V101" s="17">
        <v>7.0014805240523101E-2</v>
      </c>
      <c r="W101" s="17">
        <v>4.3182387452820402E-2</v>
      </c>
      <c r="X101" s="17">
        <v>0.111165003589845</v>
      </c>
      <c r="Y101" s="17">
        <v>0.11195390648428</v>
      </c>
      <c r="Z101" s="17">
        <v>0.21874767502223399</v>
      </c>
      <c r="AA101" s="17">
        <v>0.210097643425188</v>
      </c>
      <c r="AB101" s="17">
        <v>0.17152057267607801</v>
      </c>
      <c r="AC101" s="17">
        <v>0.312082678162521</v>
      </c>
      <c r="AD101" s="17"/>
      <c r="AE101" s="17">
        <v>0.28693953774136899</v>
      </c>
      <c r="AF101" s="17">
        <v>9.6684828173217996E-2</v>
      </c>
      <c r="AG101" s="17">
        <v>4.8610074353661797E-2</v>
      </c>
      <c r="AH101" s="17">
        <v>4.8043555255880901E-2</v>
      </c>
      <c r="AI101" s="17">
        <v>9.5331877107818805E-2</v>
      </c>
      <c r="AJ101" s="17">
        <v>9.9674931441801701E-2</v>
      </c>
      <c r="AK101" s="17">
        <v>0.15070850835221999</v>
      </c>
      <c r="AL101" s="17">
        <v>6.6403087648980993E-2</v>
      </c>
      <c r="AM101" s="17">
        <v>0.121424906439694</v>
      </c>
      <c r="AN101" s="17">
        <v>7.3485021961973304E-2</v>
      </c>
      <c r="AO101" s="17">
        <v>4.2372856859099702E-2</v>
      </c>
      <c r="AP101" s="17">
        <v>7.9883870073585106E-2</v>
      </c>
      <c r="AQ101" s="17"/>
      <c r="AR101" s="17">
        <v>7.5912054486921399E-2</v>
      </c>
      <c r="AS101" s="17">
        <v>0.12516604092379199</v>
      </c>
      <c r="AT101" s="17">
        <v>0.15446921818186601</v>
      </c>
      <c r="AU101" s="17">
        <v>0.16363605370909501</v>
      </c>
      <c r="AV101" s="17">
        <v>2.0359686168979998E-2</v>
      </c>
      <c r="AW101" s="17"/>
      <c r="AX101" s="17">
        <v>7.8006165582641507E-2</v>
      </c>
      <c r="AY101" s="17">
        <v>0.34467018534856603</v>
      </c>
      <c r="AZ101" s="17">
        <v>0.12518137270752999</v>
      </c>
      <c r="BA101" s="17"/>
      <c r="BB101" s="17">
        <v>0.146206404581181</v>
      </c>
      <c r="BC101" s="17">
        <v>4.6895366723609298E-2</v>
      </c>
      <c r="BD101" s="17">
        <v>0.11690748696966299</v>
      </c>
      <c r="BE101" s="17">
        <v>4.2368586799485901E-2</v>
      </c>
      <c r="BF101" s="17">
        <v>3.1728083298594001E-2</v>
      </c>
    </row>
    <row r="102" spans="2:58" x14ac:dyDescent="0.3">
      <c r="B102" t="s">
        <v>145</v>
      </c>
      <c r="C102" s="17">
        <v>9.6792143400257796E-2</v>
      </c>
      <c r="D102" s="17">
        <v>0.120228844836289</v>
      </c>
      <c r="E102" s="17">
        <v>7.3526025356290603E-2</v>
      </c>
      <c r="F102" s="17"/>
      <c r="G102" s="17">
        <v>5.1988030780450202E-2</v>
      </c>
      <c r="H102" s="17">
        <v>0.17310766818335599</v>
      </c>
      <c r="I102" s="17">
        <v>9.4493892882858199E-2</v>
      </c>
      <c r="J102" s="17">
        <v>8.2104576738203996E-2</v>
      </c>
      <c r="K102" s="17">
        <v>8.3039847349518206E-2</v>
      </c>
      <c r="L102" s="17">
        <v>0.18475611049586099</v>
      </c>
      <c r="M102" s="17"/>
      <c r="N102" s="17">
        <v>0</v>
      </c>
      <c r="O102" s="17">
        <v>5.6415172445891698E-2</v>
      </c>
      <c r="P102" s="17">
        <v>4.5658119592448497E-2</v>
      </c>
      <c r="Q102" s="17">
        <v>3.86200981272544E-2</v>
      </c>
      <c r="R102" s="17">
        <v>2.6857822316326298E-2</v>
      </c>
      <c r="S102" s="17">
        <v>0.116857012146501</v>
      </c>
      <c r="T102" s="17">
        <v>9.5223034823654101E-2</v>
      </c>
      <c r="U102" s="17">
        <v>3.8457345195467098E-2</v>
      </c>
      <c r="V102" s="17">
        <v>7.2034697118249794E-2</v>
      </c>
      <c r="W102" s="17">
        <v>6.4170351801611999E-2</v>
      </c>
      <c r="X102" s="17">
        <v>3.1424711203738499E-2</v>
      </c>
      <c r="Y102" s="17">
        <v>9.3772679901871603E-2</v>
      </c>
      <c r="Z102" s="17">
        <v>0.193696142092663</v>
      </c>
      <c r="AA102" s="17">
        <v>0.14410235816063799</v>
      </c>
      <c r="AB102" s="17">
        <v>7.3727393464134802E-2</v>
      </c>
      <c r="AC102" s="17">
        <v>0.215696380673428</v>
      </c>
      <c r="AD102" s="17"/>
      <c r="AE102" s="17">
        <v>0.17317666597310399</v>
      </c>
      <c r="AF102" s="17">
        <v>8.4220991212095697E-2</v>
      </c>
      <c r="AG102" s="17">
        <v>9.2175160698361E-2</v>
      </c>
      <c r="AH102" s="17">
        <v>8.7256712654250404E-2</v>
      </c>
      <c r="AI102" s="17">
        <v>7.9623492764525294E-2</v>
      </c>
      <c r="AJ102" s="17">
        <v>0.112622915188909</v>
      </c>
      <c r="AK102" s="17">
        <v>4.9122306762078398E-2</v>
      </c>
      <c r="AL102" s="17">
        <v>9.4076814494941596E-2</v>
      </c>
      <c r="AM102" s="17">
        <v>9.9322907070069896E-2</v>
      </c>
      <c r="AN102" s="17">
        <v>7.1705803867981199E-2</v>
      </c>
      <c r="AO102" s="17">
        <v>7.0038669575686899E-2</v>
      </c>
      <c r="AP102" s="17">
        <v>6.9965863100398401E-2</v>
      </c>
      <c r="AQ102" s="17"/>
      <c r="AR102" s="17">
        <v>7.5333792785337E-2</v>
      </c>
      <c r="AS102" s="17">
        <v>9.1934306886333597E-2</v>
      </c>
      <c r="AT102" s="17">
        <v>0.135696613147781</v>
      </c>
      <c r="AU102" s="17">
        <v>0.14225008127750999</v>
      </c>
      <c r="AV102" s="17">
        <v>8.9373014904758796E-2</v>
      </c>
      <c r="AW102" s="17"/>
      <c r="AX102" s="17">
        <v>7.4851080695009398E-2</v>
      </c>
      <c r="AY102" s="17">
        <v>0.196688026529445</v>
      </c>
      <c r="AZ102" s="17">
        <v>9.95274197259607E-2</v>
      </c>
      <c r="BA102" s="17"/>
      <c r="BB102" s="17">
        <v>0.107562882753395</v>
      </c>
      <c r="BC102" s="17">
        <v>6.0707355740142202E-2</v>
      </c>
      <c r="BD102" s="17">
        <v>6.8533305889895202E-2</v>
      </c>
      <c r="BE102" s="17">
        <v>0.11454140021595199</v>
      </c>
      <c r="BF102" s="17">
        <v>5.26200514110867E-2</v>
      </c>
    </row>
    <row r="103" spans="2:58" x14ac:dyDescent="0.3">
      <c r="B103" t="s">
        <v>146</v>
      </c>
      <c r="C103" s="17">
        <v>6.8175194646305906E-2</v>
      </c>
      <c r="D103" s="17">
        <v>9.2044291696806405E-2</v>
      </c>
      <c r="E103" s="17">
        <v>4.44191740278689E-2</v>
      </c>
      <c r="F103" s="17"/>
      <c r="G103" s="17">
        <v>0.17040553719163801</v>
      </c>
      <c r="H103" s="17">
        <v>0.156624274258957</v>
      </c>
      <c r="I103" s="17">
        <v>9.0729651813840406E-2</v>
      </c>
      <c r="J103" s="17">
        <v>3.31161425320676E-2</v>
      </c>
      <c r="K103" s="17">
        <v>3.9102125342188002E-2</v>
      </c>
      <c r="L103" s="17">
        <v>2.5044668581985698E-2</v>
      </c>
      <c r="M103" s="17"/>
      <c r="N103" s="17">
        <v>0</v>
      </c>
      <c r="O103" s="17">
        <v>3.9192248116914699E-2</v>
      </c>
      <c r="P103" s="17">
        <v>7.9046810657101604E-2</v>
      </c>
      <c r="Q103" s="17">
        <v>5.37552409034135E-2</v>
      </c>
      <c r="R103" s="17">
        <v>2.6816243178117202E-2</v>
      </c>
      <c r="S103" s="17">
        <v>3.7978946045207802E-2</v>
      </c>
      <c r="T103" s="17">
        <v>2.00987850330804E-2</v>
      </c>
      <c r="U103" s="17">
        <v>4.3821979461353397E-2</v>
      </c>
      <c r="V103" s="17">
        <v>4.5144599323516298E-2</v>
      </c>
      <c r="W103" s="17">
        <v>4.0850579447191997E-2</v>
      </c>
      <c r="X103" s="17">
        <v>7.5387865099043702E-2</v>
      </c>
      <c r="Y103" s="17">
        <v>5.8368629564119798E-2</v>
      </c>
      <c r="Z103" s="17">
        <v>0.11502753047350101</v>
      </c>
      <c r="AA103" s="17">
        <v>7.5521190646861205E-2</v>
      </c>
      <c r="AB103" s="17">
        <v>8.3464360614292396E-2</v>
      </c>
      <c r="AC103" s="17">
        <v>0.15500041916802801</v>
      </c>
      <c r="AD103" s="17"/>
      <c r="AE103" s="17">
        <v>0.18821164884295999</v>
      </c>
      <c r="AF103" s="17">
        <v>2.95345130803337E-2</v>
      </c>
      <c r="AG103" s="17">
        <v>2.4937931284716199E-2</v>
      </c>
      <c r="AH103" s="17">
        <v>8.0211385662729506E-2</v>
      </c>
      <c r="AI103" s="17">
        <v>3.9974005602087401E-2</v>
      </c>
      <c r="AJ103" s="17">
        <v>3.7818725992610103E-2</v>
      </c>
      <c r="AK103" s="17">
        <v>7.5850648050696204E-2</v>
      </c>
      <c r="AL103" s="17">
        <v>7.0009128291628406E-2</v>
      </c>
      <c r="AM103" s="17">
        <v>4.9648399415919198E-2</v>
      </c>
      <c r="AN103" s="17">
        <v>3.5837410347198097E-2</v>
      </c>
      <c r="AO103" s="17">
        <v>7.5463044754866898E-2</v>
      </c>
      <c r="AP103" s="17">
        <v>4.2255604174992099E-2</v>
      </c>
      <c r="AQ103" s="17"/>
      <c r="AR103" s="17">
        <v>4.2024884202449701E-2</v>
      </c>
      <c r="AS103" s="17">
        <v>7.0848977322288398E-2</v>
      </c>
      <c r="AT103" s="17">
        <v>0.10424362854418801</v>
      </c>
      <c r="AU103" s="17">
        <v>4.7122191567571803E-2</v>
      </c>
      <c r="AV103" s="17">
        <v>0.123495782623881</v>
      </c>
      <c r="AW103" s="17"/>
      <c r="AX103" s="17">
        <v>3.7894753259168197E-2</v>
      </c>
      <c r="AY103" s="17">
        <v>0.16411389403009399</v>
      </c>
      <c r="AZ103" s="17">
        <v>9.3330411416146605E-2</v>
      </c>
      <c r="BA103" s="17"/>
      <c r="BB103" s="17">
        <v>7.6375404570643596E-2</v>
      </c>
      <c r="BC103" s="17">
        <v>4.6396273494826799E-2</v>
      </c>
      <c r="BD103" s="17">
        <v>3.6978118668169899E-2</v>
      </c>
      <c r="BE103" s="17">
        <v>5.8069516696207801E-2</v>
      </c>
      <c r="BF103" s="17">
        <v>5.0788547898584002E-2</v>
      </c>
    </row>
    <row r="104" spans="2:58" x14ac:dyDescent="0.3">
      <c r="B104" t="s">
        <v>147</v>
      </c>
      <c r="C104" s="17">
        <v>5.3414899510301497E-2</v>
      </c>
      <c r="D104" s="17">
        <v>6.9104830265123901E-2</v>
      </c>
      <c r="E104" s="17">
        <v>3.7816457026693902E-2</v>
      </c>
      <c r="F104" s="17"/>
      <c r="G104" s="17">
        <v>0.11503058278186</v>
      </c>
      <c r="H104" s="17">
        <v>0.13809568981965301</v>
      </c>
      <c r="I104" s="17">
        <v>5.9892501714066002E-2</v>
      </c>
      <c r="J104" s="17">
        <v>3.2889209602362503E-2</v>
      </c>
      <c r="K104" s="17">
        <v>2.7052993813124499E-2</v>
      </c>
      <c r="L104" s="17">
        <v>7.1995729440994999E-2</v>
      </c>
      <c r="M104" s="17"/>
      <c r="N104" s="17">
        <v>0</v>
      </c>
      <c r="O104" s="17">
        <v>6.6417426337740101E-2</v>
      </c>
      <c r="P104" s="17">
        <v>5.8114905324622997E-2</v>
      </c>
      <c r="Q104" s="17">
        <v>3.7124122082806299E-2</v>
      </c>
      <c r="R104" s="17">
        <v>7.7243937109098904E-3</v>
      </c>
      <c r="S104" s="17">
        <v>1.9290214467406998E-2</v>
      </c>
      <c r="T104" s="17">
        <v>4.4277668713853198E-2</v>
      </c>
      <c r="U104" s="17">
        <v>5.9672386612611303E-2</v>
      </c>
      <c r="V104" s="17">
        <v>6.8324514408691001E-2</v>
      </c>
      <c r="W104" s="17">
        <v>1.7371021451118102E-2</v>
      </c>
      <c r="X104" s="17">
        <v>6.71330892454816E-2</v>
      </c>
      <c r="Y104" s="17">
        <v>5.3274316913172602E-2</v>
      </c>
      <c r="Z104" s="17">
        <v>0.106471062789445</v>
      </c>
      <c r="AA104" s="17">
        <v>3.6708966188232398E-2</v>
      </c>
      <c r="AB104" s="17">
        <v>2.55638749684431E-2</v>
      </c>
      <c r="AC104" s="17">
        <v>0.103517836453697</v>
      </c>
      <c r="AD104" s="17"/>
      <c r="AE104" s="17">
        <v>0.117614629961605</v>
      </c>
      <c r="AF104" s="17">
        <v>4.6752495719572698E-2</v>
      </c>
      <c r="AG104" s="17">
        <v>3.70011102782805E-2</v>
      </c>
      <c r="AH104" s="17">
        <v>3.3707671926526503E-2</v>
      </c>
      <c r="AI104" s="17">
        <v>2.0501288505737E-2</v>
      </c>
      <c r="AJ104" s="17">
        <v>3.92573109287686E-2</v>
      </c>
      <c r="AK104" s="17">
        <v>7.6756031341086203E-2</v>
      </c>
      <c r="AL104" s="17">
        <v>3.70797384495666E-2</v>
      </c>
      <c r="AM104" s="17">
        <v>7.9780451542976305E-2</v>
      </c>
      <c r="AN104" s="17">
        <v>1.30965613197304E-2</v>
      </c>
      <c r="AO104" s="17">
        <v>3.73942345521927E-2</v>
      </c>
      <c r="AP104" s="17">
        <v>1.5640290271457101E-2</v>
      </c>
      <c r="AQ104" s="17"/>
      <c r="AR104" s="17">
        <v>4.6445405286353603E-2</v>
      </c>
      <c r="AS104" s="17">
        <v>5.0319254321044803E-2</v>
      </c>
      <c r="AT104" s="17">
        <v>6.9856663025370205E-2</v>
      </c>
      <c r="AU104" s="17">
        <v>7.6026696613107903E-2</v>
      </c>
      <c r="AV104" s="17">
        <v>3.7307829628667299E-2</v>
      </c>
      <c r="AW104" s="17"/>
      <c r="AX104" s="17">
        <v>3.14109342359431E-2</v>
      </c>
      <c r="AY104" s="17">
        <v>0.13538379285993099</v>
      </c>
      <c r="AZ104" s="17">
        <v>8.49202765802448E-2</v>
      </c>
      <c r="BA104" s="17"/>
      <c r="BB104" s="17">
        <v>6.1333416432879401E-2</v>
      </c>
      <c r="BC104" s="17">
        <v>1.94128256488772E-2</v>
      </c>
      <c r="BD104" s="17">
        <v>8.2907281897010202E-2</v>
      </c>
      <c r="BE104" s="17">
        <v>2.20808618617735E-2</v>
      </c>
      <c r="BF104" s="17">
        <v>5.6612781938833803E-2</v>
      </c>
    </row>
    <row r="105" spans="2:58" x14ac:dyDescent="0.3">
      <c r="B105" t="s">
        <v>148</v>
      </c>
      <c r="C105" s="17">
        <v>3.2950264908705201E-2</v>
      </c>
      <c r="D105" s="17">
        <v>4.84896524242623E-2</v>
      </c>
      <c r="E105" s="17">
        <v>1.7461682883045698E-2</v>
      </c>
      <c r="F105" s="17"/>
      <c r="G105" s="17">
        <v>5.7919067752062799E-2</v>
      </c>
      <c r="H105" s="17">
        <v>7.7579438388561503E-2</v>
      </c>
      <c r="I105" s="17">
        <v>3.25324716179832E-2</v>
      </c>
      <c r="J105" s="17">
        <v>2.7735993159301201E-2</v>
      </c>
      <c r="K105" s="17">
        <v>1.9455387777963899E-2</v>
      </c>
      <c r="L105" s="17">
        <v>0</v>
      </c>
      <c r="M105" s="17"/>
      <c r="N105" s="17">
        <v>0</v>
      </c>
      <c r="O105" s="17">
        <v>5.8814015513181002E-2</v>
      </c>
      <c r="P105" s="17">
        <v>0</v>
      </c>
      <c r="Q105" s="17">
        <v>2.3560822550405699E-2</v>
      </c>
      <c r="R105" s="17">
        <v>0</v>
      </c>
      <c r="S105" s="17">
        <v>0</v>
      </c>
      <c r="T105" s="17">
        <v>1.5186003711538399E-2</v>
      </c>
      <c r="U105" s="17">
        <v>1.1684828242632599E-2</v>
      </c>
      <c r="V105" s="17">
        <v>1.2896330673910401E-2</v>
      </c>
      <c r="W105" s="17">
        <v>1.13124977509244E-2</v>
      </c>
      <c r="X105" s="17">
        <v>2.3879790560189899E-2</v>
      </c>
      <c r="Y105" s="17">
        <v>1.76040141333429E-2</v>
      </c>
      <c r="Z105" s="17">
        <v>5.8518120567580503E-2</v>
      </c>
      <c r="AA105" s="17">
        <v>2.5482760747845001E-2</v>
      </c>
      <c r="AB105" s="17">
        <v>5.33026354343136E-2</v>
      </c>
      <c r="AC105" s="17">
        <v>0.117273313013448</v>
      </c>
      <c r="AD105" s="17"/>
      <c r="AE105" s="17">
        <v>0.144760468885273</v>
      </c>
      <c r="AF105" s="17">
        <v>1.32432133943829E-2</v>
      </c>
      <c r="AG105" s="17">
        <v>9.2465373390495306E-3</v>
      </c>
      <c r="AH105" s="17">
        <v>1.12835634067421E-2</v>
      </c>
      <c r="AI105" s="17">
        <v>0</v>
      </c>
      <c r="AJ105" s="17">
        <v>2.46481404954315E-2</v>
      </c>
      <c r="AK105" s="17">
        <v>2.2774741080234098E-2</v>
      </c>
      <c r="AL105" s="17">
        <v>2.7673726845960599E-2</v>
      </c>
      <c r="AM105" s="17">
        <v>3.0694394098988199E-2</v>
      </c>
      <c r="AN105" s="17">
        <v>0</v>
      </c>
      <c r="AO105" s="17">
        <v>0</v>
      </c>
      <c r="AP105" s="17">
        <v>2.34414712256956E-2</v>
      </c>
      <c r="AQ105" s="17"/>
      <c r="AR105" s="17">
        <v>2.55660472179958E-2</v>
      </c>
      <c r="AS105" s="17">
        <v>2.98222543826329E-2</v>
      </c>
      <c r="AT105" s="17">
        <v>6.0746627197235302E-2</v>
      </c>
      <c r="AU105" s="17">
        <v>2.3790722815809E-2</v>
      </c>
      <c r="AV105" s="17">
        <v>0</v>
      </c>
      <c r="AW105" s="17"/>
      <c r="AX105" s="17">
        <v>2.13752353388421E-2</v>
      </c>
      <c r="AY105" s="17">
        <v>0.11599696420692</v>
      </c>
      <c r="AZ105" s="17">
        <v>2.7089383031269301E-2</v>
      </c>
      <c r="BA105" s="17"/>
      <c r="BB105" s="17">
        <v>4.2134772594764398E-2</v>
      </c>
      <c r="BC105" s="17">
        <v>1.65669294557035E-2</v>
      </c>
      <c r="BD105" s="17">
        <v>0</v>
      </c>
      <c r="BE105" s="17">
        <v>7.0334419105321502E-3</v>
      </c>
      <c r="BF105" s="17">
        <v>1.5613164422132401E-2</v>
      </c>
    </row>
    <row r="106" spans="2:58" x14ac:dyDescent="0.3">
      <c r="B106" t="s">
        <v>149</v>
      </c>
      <c r="C106" s="17">
        <v>2.6954774109813999E-2</v>
      </c>
      <c r="D106" s="17">
        <v>3.5443535750331601E-2</v>
      </c>
      <c r="E106" s="17">
        <v>1.8511631429170301E-2</v>
      </c>
      <c r="F106" s="17"/>
      <c r="G106" s="17">
        <v>0</v>
      </c>
      <c r="H106" s="17">
        <v>7.1626098792226395E-2</v>
      </c>
      <c r="I106" s="17">
        <v>3.4346575517398698E-2</v>
      </c>
      <c r="J106" s="17">
        <v>1.48849323299566E-2</v>
      </c>
      <c r="K106" s="17">
        <v>7.1291641514348702E-3</v>
      </c>
      <c r="L106" s="17">
        <v>3.7312474639265597E-2</v>
      </c>
      <c r="M106" s="17"/>
      <c r="N106" s="17">
        <v>0</v>
      </c>
      <c r="O106" s="17">
        <v>3.9192248116914699E-2</v>
      </c>
      <c r="P106" s="17">
        <v>6.06389963088729E-2</v>
      </c>
      <c r="Q106" s="17">
        <v>5.1738701138622799E-2</v>
      </c>
      <c r="R106" s="17">
        <v>0</v>
      </c>
      <c r="S106" s="17">
        <v>2.7043867290198999E-2</v>
      </c>
      <c r="T106" s="17">
        <v>2.76276691536614E-2</v>
      </c>
      <c r="U106" s="17">
        <v>1.1684828242632599E-2</v>
      </c>
      <c r="V106" s="17">
        <v>5.6719947711409103E-3</v>
      </c>
      <c r="W106" s="17">
        <v>1.46311286676492E-2</v>
      </c>
      <c r="X106" s="17">
        <v>1.9717679454365498E-2</v>
      </c>
      <c r="Y106" s="17">
        <v>2.4708399120552501E-2</v>
      </c>
      <c r="Z106" s="17">
        <v>1.2109544476800601E-2</v>
      </c>
      <c r="AA106" s="17">
        <v>0</v>
      </c>
      <c r="AB106" s="17">
        <v>3.4278144028024503E-2</v>
      </c>
      <c r="AC106" s="17">
        <v>6.9086799358673998E-2</v>
      </c>
      <c r="AD106" s="17"/>
      <c r="AE106" s="17">
        <v>9.14658629068303E-2</v>
      </c>
      <c r="AF106" s="17">
        <v>8.6466735710815004E-3</v>
      </c>
      <c r="AG106" s="17">
        <v>9.2465373390495306E-3</v>
      </c>
      <c r="AH106" s="17">
        <v>4.3538915921775296E-3</v>
      </c>
      <c r="AI106" s="17">
        <v>7.6996940533215104E-3</v>
      </c>
      <c r="AJ106" s="17">
        <v>2.69209293630818E-2</v>
      </c>
      <c r="AK106" s="17">
        <v>1.5616434741637E-2</v>
      </c>
      <c r="AL106" s="17">
        <v>5.7850356271389701E-2</v>
      </c>
      <c r="AM106" s="17">
        <v>2.8590612539199499E-2</v>
      </c>
      <c r="AN106" s="17">
        <v>1.46105744710774E-2</v>
      </c>
      <c r="AO106" s="17">
        <v>0</v>
      </c>
      <c r="AP106" s="17">
        <v>3.0884101603245701E-2</v>
      </c>
      <c r="AQ106" s="17"/>
      <c r="AR106" s="17">
        <v>2.71221329522108E-2</v>
      </c>
      <c r="AS106" s="17">
        <v>2.3573705122154402E-2</v>
      </c>
      <c r="AT106" s="17">
        <v>3.2905980239838803E-2</v>
      </c>
      <c r="AU106" s="17">
        <v>2.9107000207560001E-2</v>
      </c>
      <c r="AV106" s="17">
        <v>5.2218808793299397E-2</v>
      </c>
      <c r="AW106" s="17"/>
      <c r="AX106" s="17">
        <v>1.7491512516428099E-2</v>
      </c>
      <c r="AY106" s="17">
        <v>6.3028271241694106E-2</v>
      </c>
      <c r="AZ106" s="17">
        <v>4.5731779144547499E-2</v>
      </c>
      <c r="BA106" s="17"/>
      <c r="BB106" s="17">
        <v>2.9660495050365901E-2</v>
      </c>
      <c r="BC106" s="17">
        <v>1.6691617056650499E-2</v>
      </c>
      <c r="BD106" s="17">
        <v>0</v>
      </c>
      <c r="BE106" s="17">
        <v>1.2767261034499299E-2</v>
      </c>
      <c r="BF106" s="17">
        <v>3.8812237169612102E-2</v>
      </c>
    </row>
    <row r="107" spans="2:58" x14ac:dyDescent="0.3">
      <c r="B107" t="s">
        <v>86</v>
      </c>
      <c r="C107" s="17">
        <v>8.1333008534727295E-3</v>
      </c>
      <c r="D107" s="17">
        <v>3.6147075902601801E-3</v>
      </c>
      <c r="E107" s="17">
        <v>1.26724619494338E-2</v>
      </c>
      <c r="F107" s="17"/>
      <c r="G107" s="17">
        <v>0</v>
      </c>
      <c r="H107" s="17">
        <v>3.1489150842759203E-2</v>
      </c>
      <c r="I107" s="17">
        <v>1.00065618092043E-2</v>
      </c>
      <c r="J107" s="17">
        <v>3.5887920512862699E-3</v>
      </c>
      <c r="K107" s="17">
        <v>0</v>
      </c>
      <c r="L107" s="17">
        <v>0</v>
      </c>
      <c r="M107" s="17"/>
      <c r="N107" s="17">
        <v>0</v>
      </c>
      <c r="O107" s="17">
        <v>8.1701537273434099E-2</v>
      </c>
      <c r="P107" s="17">
        <v>1.9285622807747399E-2</v>
      </c>
      <c r="Q107" s="17">
        <v>1.12975501110988E-2</v>
      </c>
      <c r="R107" s="17">
        <v>2.1052741768141699E-2</v>
      </c>
      <c r="S107" s="17">
        <v>1.4969775628541101E-2</v>
      </c>
      <c r="T107" s="17">
        <v>6.5720975887600796E-3</v>
      </c>
      <c r="U107" s="17">
        <v>0</v>
      </c>
      <c r="V107" s="17">
        <v>0</v>
      </c>
      <c r="W107" s="17">
        <v>8.2918392420028193E-3</v>
      </c>
      <c r="X107" s="17">
        <v>8.6934257256544491E-3</v>
      </c>
      <c r="Y107" s="17">
        <v>4.5832834507747297E-3</v>
      </c>
      <c r="Z107" s="17">
        <v>0</v>
      </c>
      <c r="AA107" s="17">
        <v>0</v>
      </c>
      <c r="AB107" s="17">
        <v>1.6377541874730801E-2</v>
      </c>
      <c r="AC107" s="17">
        <v>0</v>
      </c>
      <c r="AD107" s="17"/>
      <c r="AE107" s="17">
        <v>5.8987402728892298E-3</v>
      </c>
      <c r="AF107" s="17">
        <v>1.10541420091385E-2</v>
      </c>
      <c r="AG107" s="17">
        <v>6.16934520006048E-3</v>
      </c>
      <c r="AH107" s="17">
        <v>1.12835634067421E-2</v>
      </c>
      <c r="AI107" s="17">
        <v>4.9396411792691801E-3</v>
      </c>
      <c r="AJ107" s="17">
        <v>6.3403781475419602E-3</v>
      </c>
      <c r="AK107" s="17">
        <v>6.77753073182357E-3</v>
      </c>
      <c r="AL107" s="17">
        <v>0</v>
      </c>
      <c r="AM107" s="17">
        <v>1.79249727513516E-2</v>
      </c>
      <c r="AN107" s="17">
        <v>5.1183319700987204E-3</v>
      </c>
      <c r="AO107" s="17">
        <v>0</v>
      </c>
      <c r="AP107" s="17">
        <v>1.5640290271457101E-2</v>
      </c>
      <c r="AQ107" s="17"/>
      <c r="AR107" s="17">
        <v>3.3700221904645598E-3</v>
      </c>
      <c r="AS107" s="17">
        <v>9.1202572456001892E-3</v>
      </c>
      <c r="AT107" s="17">
        <v>1.0988727136327999E-2</v>
      </c>
      <c r="AU107" s="17">
        <v>2.0389816133457601E-2</v>
      </c>
      <c r="AV107" s="17">
        <v>0</v>
      </c>
      <c r="AW107" s="17"/>
      <c r="AX107" s="17">
        <v>8.1317757252373293E-3</v>
      </c>
      <c r="AY107" s="17">
        <v>6.4062330703694602E-3</v>
      </c>
      <c r="AZ107" s="17">
        <v>4.47655638368621E-3</v>
      </c>
      <c r="BA107" s="17"/>
      <c r="BB107" s="17">
        <v>5.7572785959649703E-3</v>
      </c>
      <c r="BC107" s="17">
        <v>2.2342563496193301E-2</v>
      </c>
      <c r="BD107" s="17">
        <v>2.0069674141845802E-2</v>
      </c>
      <c r="BE107" s="17">
        <v>4.4249189684157199E-3</v>
      </c>
      <c r="BF107" s="17">
        <v>8.8571797426116403E-3</v>
      </c>
    </row>
    <row r="108" spans="2:58" x14ac:dyDescent="0.3">
      <c r="B108" t="s">
        <v>150</v>
      </c>
      <c r="C108" s="17">
        <v>5.6049265996669498E-2</v>
      </c>
      <c r="D108" s="17">
        <v>2.0568599562554701E-2</v>
      </c>
      <c r="E108" s="17">
        <v>9.1675843756533107E-2</v>
      </c>
      <c r="F108" s="17"/>
      <c r="G108" s="17">
        <v>0</v>
      </c>
      <c r="H108" s="17">
        <v>4.4935065428279297E-2</v>
      </c>
      <c r="I108" s="17">
        <v>7.4047990394738097E-2</v>
      </c>
      <c r="J108" s="17">
        <v>5.0611863570397098E-2</v>
      </c>
      <c r="K108" s="17">
        <v>2.9486895688988799E-2</v>
      </c>
      <c r="L108" s="17">
        <v>3.52982276309034E-2</v>
      </c>
      <c r="M108" s="17"/>
      <c r="N108" s="17">
        <v>0.22852748026198899</v>
      </c>
      <c r="O108" s="17">
        <v>0.16126918677698901</v>
      </c>
      <c r="P108" s="17">
        <v>0.113920817977034</v>
      </c>
      <c r="Q108" s="17">
        <v>7.3463810192201398E-2</v>
      </c>
      <c r="R108" s="17">
        <v>0.13569676778548001</v>
      </c>
      <c r="S108" s="17">
        <v>9.1954110572625494E-2</v>
      </c>
      <c r="T108" s="17">
        <v>7.9409276412608504E-2</v>
      </c>
      <c r="U108" s="17">
        <v>5.8255855425367702E-2</v>
      </c>
      <c r="V108" s="17">
        <v>5.01413180870788E-2</v>
      </c>
      <c r="W108" s="17">
        <v>4.7153321304412098E-2</v>
      </c>
      <c r="X108" s="17">
        <v>6.7508824904508505E-2</v>
      </c>
      <c r="Y108" s="17">
        <v>2.4675037426222599E-2</v>
      </c>
      <c r="Z108" s="17">
        <v>8.0110406807064691E-3</v>
      </c>
      <c r="AA108" s="17">
        <v>9.3399419306658092E-3</v>
      </c>
      <c r="AB108" s="17">
        <v>1.2845783851049E-2</v>
      </c>
      <c r="AC108" s="17">
        <v>4.9118528061908896E-3</v>
      </c>
      <c r="AD108" s="17"/>
      <c r="AE108" s="17">
        <v>1.0277437014676601E-2</v>
      </c>
      <c r="AF108" s="17">
        <v>3.5483247855164497E-2</v>
      </c>
      <c r="AG108" s="17">
        <v>5.9412872237121002E-2</v>
      </c>
      <c r="AH108" s="17">
        <v>7.7267998854901807E-2</v>
      </c>
      <c r="AI108" s="17">
        <v>9.7812835236761E-2</v>
      </c>
      <c r="AJ108" s="17">
        <v>5.8423899844092103E-2</v>
      </c>
      <c r="AK108" s="17">
        <v>6.7303340239931203E-2</v>
      </c>
      <c r="AL108" s="17">
        <v>4.3188681671682501E-2</v>
      </c>
      <c r="AM108" s="17">
        <v>6.3680017081742202E-2</v>
      </c>
      <c r="AN108" s="17">
        <v>6.2061516160243801E-2</v>
      </c>
      <c r="AO108" s="17">
        <v>0.103381885686648</v>
      </c>
      <c r="AP108" s="17">
        <v>4.3350549196863403E-2</v>
      </c>
      <c r="AQ108" s="17"/>
      <c r="AR108" s="17">
        <v>5.5398969162740501E-2</v>
      </c>
      <c r="AS108" s="17">
        <v>5.6219482118631099E-2</v>
      </c>
      <c r="AT108" s="17">
        <v>4.4642169359789E-2</v>
      </c>
      <c r="AU108" s="17">
        <v>5.7926421321590003E-2</v>
      </c>
      <c r="AV108" s="17">
        <v>0.15632805491678201</v>
      </c>
      <c r="AW108" s="17"/>
      <c r="AX108" s="17">
        <v>6.0265861643682098E-2</v>
      </c>
      <c r="AY108" s="17">
        <v>1.8624787427099401E-2</v>
      </c>
      <c r="AZ108" s="17">
        <v>5.06509265342764E-2</v>
      </c>
      <c r="BA108" s="17"/>
      <c r="BB108" s="17">
        <v>4.4455023408575697E-2</v>
      </c>
      <c r="BC108" s="17">
        <v>7.6702967744138095E-2</v>
      </c>
      <c r="BD108" s="17">
        <v>0.11310487992337399</v>
      </c>
      <c r="BE108" s="17">
        <v>7.9502060701025098E-2</v>
      </c>
      <c r="BF108" s="17">
        <v>8.3214958717742496E-2</v>
      </c>
    </row>
    <row r="109" spans="2:58" x14ac:dyDescent="0.3">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row>
    <row r="110" spans="2:58" x14ac:dyDescent="0.3">
      <c r="B110" s="6" t="s">
        <v>160</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row>
    <row r="111" spans="2:58" x14ac:dyDescent="0.3">
      <c r="B111" s="24" t="s">
        <v>90</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row>
    <row r="112" spans="2:58" x14ac:dyDescent="0.3">
      <c r="B112" t="s">
        <v>152</v>
      </c>
      <c r="C112" s="17">
        <v>0.48862590526247501</v>
      </c>
      <c r="D112" s="17">
        <v>0.48002994402583499</v>
      </c>
      <c r="E112" s="17">
        <v>0.49620992251159701</v>
      </c>
      <c r="F112" s="17"/>
      <c r="G112" s="17">
        <v>0.65441258061327801</v>
      </c>
      <c r="H112" s="17">
        <v>0.44505420929293199</v>
      </c>
      <c r="I112" s="17">
        <v>0.444271673640733</v>
      </c>
      <c r="J112" s="17">
        <v>0.53156356644275904</v>
      </c>
      <c r="K112" s="17">
        <v>0.50263052141898401</v>
      </c>
      <c r="L112" s="17">
        <v>0.62797314785035296</v>
      </c>
      <c r="M112" s="17"/>
      <c r="N112" s="17">
        <v>0.55005557301622798</v>
      </c>
      <c r="O112" s="17">
        <v>0.174106251260817</v>
      </c>
      <c r="P112" s="17">
        <v>0.55120123256354103</v>
      </c>
      <c r="Q112" s="17">
        <v>0.38009582680493398</v>
      </c>
      <c r="R112" s="17">
        <v>0.45352535935035398</v>
      </c>
      <c r="S112" s="17">
        <v>0.48124771845775399</v>
      </c>
      <c r="T112" s="17">
        <v>0.50931768019573898</v>
      </c>
      <c r="U112" s="17">
        <v>0.47591008227154802</v>
      </c>
      <c r="V112" s="17">
        <v>0.49367142100921801</v>
      </c>
      <c r="W112" s="17">
        <v>0.57572435951106704</v>
      </c>
      <c r="X112" s="17">
        <v>0.46260704306296602</v>
      </c>
      <c r="Y112" s="17">
        <v>0.55563484857213696</v>
      </c>
      <c r="Z112" s="17">
        <v>0.55713996109497699</v>
      </c>
      <c r="AA112" s="17">
        <v>0.375065592896906</v>
      </c>
      <c r="AB112" s="17">
        <v>0.43398943836543902</v>
      </c>
      <c r="AC112" s="17">
        <v>0.520872672556282</v>
      </c>
      <c r="AD112" s="17"/>
      <c r="AE112" s="17">
        <v>0.46387520072146998</v>
      </c>
      <c r="AF112" s="17">
        <v>0.48178561095824102</v>
      </c>
      <c r="AG112" s="17">
        <v>0.47445881249313399</v>
      </c>
      <c r="AH112" s="17">
        <v>0.49762158591169098</v>
      </c>
      <c r="AI112" s="17">
        <v>0.58545654264431701</v>
      </c>
      <c r="AJ112" s="17">
        <v>0.52186573978925199</v>
      </c>
      <c r="AK112" s="17">
        <v>0.53275115239053406</v>
      </c>
      <c r="AL112" s="17">
        <v>0.50757986344684403</v>
      </c>
      <c r="AM112" s="17">
        <v>0.43015434598555102</v>
      </c>
      <c r="AN112" s="17">
        <v>0.43477681036743399</v>
      </c>
      <c r="AO112" s="17">
        <v>0.48907637999562498</v>
      </c>
      <c r="AP112" s="17">
        <v>0.55073907973110903</v>
      </c>
      <c r="AQ112" s="17"/>
      <c r="AR112" s="17">
        <v>0.45573033614703801</v>
      </c>
      <c r="AS112" s="17">
        <v>0.495577660329381</v>
      </c>
      <c r="AT112" s="17">
        <v>0.53366405584892795</v>
      </c>
      <c r="AU112" s="17">
        <v>0.47288814207681601</v>
      </c>
      <c r="AV112" s="17">
        <v>0.44586098500078403</v>
      </c>
      <c r="AW112" s="17"/>
      <c r="AX112" s="17">
        <v>0.50326709917216395</v>
      </c>
      <c r="AY112" s="17">
        <v>0.43681249878529199</v>
      </c>
      <c r="AZ112" s="17">
        <v>0.46998787148800703</v>
      </c>
      <c r="BA112" s="17"/>
      <c r="BB112" s="17">
        <v>0.48678132162569498</v>
      </c>
      <c r="BC112" s="17">
        <v>0.476993087992795</v>
      </c>
      <c r="BD112" s="17">
        <v>0.56845424863403504</v>
      </c>
      <c r="BE112" s="17">
        <v>0.53535859528136198</v>
      </c>
      <c r="BF112" s="17">
        <v>0.456732413939969</v>
      </c>
    </row>
    <row r="113" spans="2:58" x14ac:dyDescent="0.3">
      <c r="B113" t="s">
        <v>153</v>
      </c>
      <c r="C113" s="17">
        <v>0.442786016025558</v>
      </c>
      <c r="D113" s="17">
        <v>0.45493710305283702</v>
      </c>
      <c r="E113" s="17">
        <v>0.42951159847756498</v>
      </c>
      <c r="F113" s="17"/>
      <c r="G113" s="17">
        <v>0.57830622428114498</v>
      </c>
      <c r="H113" s="17">
        <v>0.46094848809869998</v>
      </c>
      <c r="I113" s="17">
        <v>0.41122633376914802</v>
      </c>
      <c r="J113" s="17">
        <v>0.47328028695332103</v>
      </c>
      <c r="K113" s="17">
        <v>0.40443496025208697</v>
      </c>
      <c r="L113" s="17">
        <v>0.61968063635975501</v>
      </c>
      <c r="M113" s="17"/>
      <c r="N113" s="17">
        <v>0.39618023130830798</v>
      </c>
      <c r="O113" s="17">
        <v>0.44661011505029602</v>
      </c>
      <c r="P113" s="17">
        <v>0.48835679560550099</v>
      </c>
      <c r="Q113" s="17">
        <v>0.32707210559272298</v>
      </c>
      <c r="R113" s="17">
        <v>0.425022993630638</v>
      </c>
      <c r="S113" s="17">
        <v>0.46717075314669998</v>
      </c>
      <c r="T113" s="17">
        <v>0.48255498827316601</v>
      </c>
      <c r="U113" s="17">
        <v>0.37985685443367001</v>
      </c>
      <c r="V113" s="17">
        <v>0.42665778545996402</v>
      </c>
      <c r="W113" s="17">
        <v>0.41608342507031398</v>
      </c>
      <c r="X113" s="17">
        <v>0.43815788776089098</v>
      </c>
      <c r="Y113" s="17">
        <v>0.49497660444969299</v>
      </c>
      <c r="Z113" s="17">
        <v>0.54820148536836</v>
      </c>
      <c r="AA113" s="17">
        <v>0.39947963163192202</v>
      </c>
      <c r="AB113" s="17">
        <v>0.384107032179756</v>
      </c>
      <c r="AC113" s="17">
        <v>0.44871188569118398</v>
      </c>
      <c r="AD113" s="17"/>
      <c r="AE113" s="17">
        <v>0.38834025099280201</v>
      </c>
      <c r="AF113" s="17">
        <v>0.483191031940086</v>
      </c>
      <c r="AG113" s="17">
        <v>0.44828281166318401</v>
      </c>
      <c r="AH113" s="17">
        <v>0.44601508585405703</v>
      </c>
      <c r="AI113" s="17">
        <v>0.48457465829685398</v>
      </c>
      <c r="AJ113" s="17">
        <v>0.39940833550744997</v>
      </c>
      <c r="AK113" s="17">
        <v>0.40060522203998</v>
      </c>
      <c r="AL113" s="17">
        <v>0.46771780736864799</v>
      </c>
      <c r="AM113" s="17">
        <v>0.46140797610101902</v>
      </c>
      <c r="AN113" s="17">
        <v>0.40605423529408702</v>
      </c>
      <c r="AO113" s="17">
        <v>0.482039294816619</v>
      </c>
      <c r="AP113" s="17">
        <v>0.58691105732997695</v>
      </c>
      <c r="AQ113" s="17"/>
      <c r="AR113" s="17">
        <v>0.44131716176307201</v>
      </c>
      <c r="AS113" s="17">
        <v>0.42990850063802899</v>
      </c>
      <c r="AT113" s="17">
        <v>0.48670661938836701</v>
      </c>
      <c r="AU113" s="17">
        <v>0.43343280897370301</v>
      </c>
      <c r="AV113" s="17">
        <v>0.42651206955163601</v>
      </c>
      <c r="AW113" s="17"/>
      <c r="AX113" s="17">
        <v>0.437286986117225</v>
      </c>
      <c r="AY113" s="17">
        <v>0.44609556144571699</v>
      </c>
      <c r="AZ113" s="17">
        <v>0.47403204957830097</v>
      </c>
      <c r="BA113" s="17"/>
      <c r="BB113" s="17">
        <v>0.446233631062259</v>
      </c>
      <c r="BC113" s="17">
        <v>0.41901712937979801</v>
      </c>
      <c r="BD113" s="17">
        <v>0.47082771008384899</v>
      </c>
      <c r="BE113" s="17">
        <v>0.49096533611270199</v>
      </c>
      <c r="BF113" s="17">
        <v>0.400742228946395</v>
      </c>
    </row>
    <row r="114" spans="2:58" x14ac:dyDescent="0.3">
      <c r="B114" t="s">
        <v>154</v>
      </c>
      <c r="C114" s="17">
        <v>0.35820654831085202</v>
      </c>
      <c r="D114" s="17">
        <v>0.39727321635217699</v>
      </c>
      <c r="E114" s="17">
        <v>0.31981697349469901</v>
      </c>
      <c r="F114" s="17"/>
      <c r="G114" s="17">
        <v>0.111916854618239</v>
      </c>
      <c r="H114" s="17">
        <v>0.47300627165956899</v>
      </c>
      <c r="I114" s="17">
        <v>0.37137996318418098</v>
      </c>
      <c r="J114" s="17">
        <v>0.31851522278015199</v>
      </c>
      <c r="K114" s="17">
        <v>0.36675489907689102</v>
      </c>
      <c r="L114" s="17">
        <v>0.34880055338912602</v>
      </c>
      <c r="M114" s="17"/>
      <c r="N114" s="17">
        <v>0.1103589937083</v>
      </c>
      <c r="O114" s="17">
        <v>0.34879614132657899</v>
      </c>
      <c r="P114" s="17">
        <v>0.359203897255364</v>
      </c>
      <c r="Q114" s="17">
        <v>0.29138499195812401</v>
      </c>
      <c r="R114" s="17">
        <v>0.25899945867123197</v>
      </c>
      <c r="S114" s="17">
        <v>0.335917087954552</v>
      </c>
      <c r="T114" s="17">
        <v>0.296915030793648</v>
      </c>
      <c r="U114" s="17">
        <v>0.290627029729004</v>
      </c>
      <c r="V114" s="17">
        <v>0.29664081556338801</v>
      </c>
      <c r="W114" s="17">
        <v>0.38234388969425698</v>
      </c>
      <c r="X114" s="17">
        <v>0.40388611347696801</v>
      </c>
      <c r="Y114" s="17">
        <v>0.35930432043631799</v>
      </c>
      <c r="Z114" s="17">
        <v>0.39996295288967798</v>
      </c>
      <c r="AA114" s="17">
        <v>0.38278244892862201</v>
      </c>
      <c r="AB114" s="17">
        <v>0.408337596250473</v>
      </c>
      <c r="AC114" s="17">
        <v>0.46321951948659701</v>
      </c>
      <c r="AD114" s="17"/>
      <c r="AE114" s="17">
        <v>0.47903980170907401</v>
      </c>
      <c r="AF114" s="17">
        <v>0.30504970533711301</v>
      </c>
      <c r="AG114" s="17">
        <v>0.28716537933930703</v>
      </c>
      <c r="AH114" s="17">
        <v>0.31183131925862001</v>
      </c>
      <c r="AI114" s="17">
        <v>0.42961946993713401</v>
      </c>
      <c r="AJ114" s="17">
        <v>0.35652456107137598</v>
      </c>
      <c r="AK114" s="17">
        <v>0.279430384255273</v>
      </c>
      <c r="AL114" s="17">
        <v>0.410737429782154</v>
      </c>
      <c r="AM114" s="17">
        <v>0.36209449838758001</v>
      </c>
      <c r="AN114" s="17">
        <v>0.36264094628947802</v>
      </c>
      <c r="AO114" s="17">
        <v>0.32362365824761702</v>
      </c>
      <c r="AP114" s="17">
        <v>0.362597750238144</v>
      </c>
      <c r="AQ114" s="17"/>
      <c r="AR114" s="17">
        <v>0.336900494033955</v>
      </c>
      <c r="AS114" s="17">
        <v>0.36491425415316697</v>
      </c>
      <c r="AT114" s="17">
        <v>0.39561987719798603</v>
      </c>
      <c r="AU114" s="17">
        <v>0.34028376754414902</v>
      </c>
      <c r="AV114" s="17">
        <v>0.221765011360813</v>
      </c>
      <c r="AW114" s="17"/>
      <c r="AX114" s="17">
        <v>0.32698633463176602</v>
      </c>
      <c r="AY114" s="17">
        <v>0.52487414731049997</v>
      </c>
      <c r="AZ114" s="17">
        <v>0.35777966442320303</v>
      </c>
      <c r="BA114" s="17"/>
      <c r="BB114" s="17">
        <v>0.38344932832714901</v>
      </c>
      <c r="BC114" s="17">
        <v>0.27911378098727202</v>
      </c>
      <c r="BD114" s="17">
        <v>0.31926529146529797</v>
      </c>
      <c r="BE114" s="17">
        <v>0.32779192615573999</v>
      </c>
      <c r="BF114" s="17">
        <v>0.299916977130396</v>
      </c>
    </row>
    <row r="115" spans="2:58" x14ac:dyDescent="0.3">
      <c r="B115" t="s">
        <v>155</v>
      </c>
      <c r="C115" s="17">
        <v>0.33094220949169201</v>
      </c>
      <c r="D115" s="17">
        <v>0.33057111221825197</v>
      </c>
      <c r="E115" s="17">
        <v>0.33097638903453402</v>
      </c>
      <c r="F115" s="17"/>
      <c r="G115" s="17">
        <v>0.15286929165417501</v>
      </c>
      <c r="H115" s="17">
        <v>0.28971534582047198</v>
      </c>
      <c r="I115" s="17">
        <v>0.33023090452185999</v>
      </c>
      <c r="J115" s="17">
        <v>0.31738251775471099</v>
      </c>
      <c r="K115" s="17">
        <v>0.39903143024892002</v>
      </c>
      <c r="L115" s="17">
        <v>0.468994714907356</v>
      </c>
      <c r="M115" s="17"/>
      <c r="N115" s="17">
        <v>0.369090099342123</v>
      </c>
      <c r="O115" s="17">
        <v>0.41984714589668898</v>
      </c>
      <c r="P115" s="17">
        <v>0.37283777893540199</v>
      </c>
      <c r="Q115" s="17">
        <v>0.35063081209958402</v>
      </c>
      <c r="R115" s="17">
        <v>0.24702299799166999</v>
      </c>
      <c r="S115" s="17">
        <v>0.299296202494584</v>
      </c>
      <c r="T115" s="17">
        <v>0.26330759057557501</v>
      </c>
      <c r="U115" s="17">
        <v>0.34022153118891602</v>
      </c>
      <c r="V115" s="17">
        <v>0.29565835387697198</v>
      </c>
      <c r="W115" s="17">
        <v>0.332026135419139</v>
      </c>
      <c r="X115" s="17">
        <v>0.37867670658790098</v>
      </c>
      <c r="Y115" s="17">
        <v>0.30710590777484498</v>
      </c>
      <c r="Z115" s="17">
        <v>0.31974768062033398</v>
      </c>
      <c r="AA115" s="17">
        <v>0.35463998683250803</v>
      </c>
      <c r="AB115" s="17">
        <v>0.32866053688337199</v>
      </c>
      <c r="AC115" s="17">
        <v>0.38598488657024499</v>
      </c>
      <c r="AD115" s="17"/>
      <c r="AE115" s="17">
        <v>0.34396832457091198</v>
      </c>
      <c r="AF115" s="17">
        <v>0.33968906862131798</v>
      </c>
      <c r="AG115" s="17">
        <v>0.35317950012980098</v>
      </c>
      <c r="AH115" s="17">
        <v>0.33232061655654199</v>
      </c>
      <c r="AI115" s="17">
        <v>0.299863594466873</v>
      </c>
      <c r="AJ115" s="17">
        <v>0.339556123181392</v>
      </c>
      <c r="AK115" s="17">
        <v>0.326266025312904</v>
      </c>
      <c r="AL115" s="17">
        <v>0.29976093102373302</v>
      </c>
      <c r="AM115" s="17">
        <v>0.34538175390936499</v>
      </c>
      <c r="AN115" s="17">
        <v>0.29320847646924503</v>
      </c>
      <c r="AO115" s="17">
        <v>0.362852459632518</v>
      </c>
      <c r="AP115" s="17">
        <v>0.27669240242491999</v>
      </c>
      <c r="AQ115" s="17"/>
      <c r="AR115" s="17">
        <v>0.303658820648955</v>
      </c>
      <c r="AS115" s="17">
        <v>0.35506440456233201</v>
      </c>
      <c r="AT115" s="17">
        <v>0.319929785900333</v>
      </c>
      <c r="AU115" s="17">
        <v>0.31580169323176999</v>
      </c>
      <c r="AV115" s="17">
        <v>0.26204715571194998</v>
      </c>
      <c r="AW115" s="17"/>
      <c r="AX115" s="17">
        <v>0.33126540053543202</v>
      </c>
      <c r="AY115" s="17">
        <v>0.34644385287131402</v>
      </c>
      <c r="AZ115" s="17">
        <v>0.33004261531259999</v>
      </c>
      <c r="BA115" s="17"/>
      <c r="BB115" s="17">
        <v>0.34613404911619</v>
      </c>
      <c r="BC115" s="17">
        <v>0.26087513608750501</v>
      </c>
      <c r="BD115" s="17">
        <v>0.29844499323247597</v>
      </c>
      <c r="BE115" s="17">
        <v>0.32922482267921799</v>
      </c>
      <c r="BF115" s="17">
        <v>0.31588044910638002</v>
      </c>
    </row>
    <row r="116" spans="2:58" x14ac:dyDescent="0.3">
      <c r="B116" t="s">
        <v>156</v>
      </c>
      <c r="C116" s="17">
        <v>0.27362819888216899</v>
      </c>
      <c r="D116" s="17">
        <v>0.28242319928196002</v>
      </c>
      <c r="E116" s="17">
        <v>0.26437313066756102</v>
      </c>
      <c r="F116" s="17"/>
      <c r="G116" s="17">
        <v>0.18502089001136399</v>
      </c>
      <c r="H116" s="17">
        <v>0.27391052660127702</v>
      </c>
      <c r="I116" s="17">
        <v>0.26227249325744401</v>
      </c>
      <c r="J116" s="17">
        <v>0.27452787832395997</v>
      </c>
      <c r="K116" s="17">
        <v>0.30032729606380199</v>
      </c>
      <c r="L116" s="17">
        <v>0.360735052025214</v>
      </c>
      <c r="M116" s="17"/>
      <c r="N116" s="17">
        <v>0.29687875332812902</v>
      </c>
      <c r="O116" s="17">
        <v>0.32154853107570303</v>
      </c>
      <c r="P116" s="17">
        <v>0.22081567008431699</v>
      </c>
      <c r="Q116" s="17">
        <v>0.21776230097132501</v>
      </c>
      <c r="R116" s="17">
        <v>0.25263328511483402</v>
      </c>
      <c r="S116" s="17">
        <v>0.31813662642747198</v>
      </c>
      <c r="T116" s="17">
        <v>0.36443837215448099</v>
      </c>
      <c r="U116" s="17">
        <v>0.31560394539257097</v>
      </c>
      <c r="V116" s="17">
        <v>0.26232213930568399</v>
      </c>
      <c r="W116" s="17">
        <v>0.260045701121149</v>
      </c>
      <c r="X116" s="17">
        <v>0.31908781274942999</v>
      </c>
      <c r="Y116" s="17">
        <v>0.27752265068835802</v>
      </c>
      <c r="Z116" s="17">
        <v>0.27320698656445003</v>
      </c>
      <c r="AA116" s="17">
        <v>0.23098094887502399</v>
      </c>
      <c r="AB116" s="17">
        <v>0.21914129135420299</v>
      </c>
      <c r="AC116" s="17">
        <v>0.23415205207138501</v>
      </c>
      <c r="AD116" s="17"/>
      <c r="AE116" s="17">
        <v>0.30086735080127303</v>
      </c>
      <c r="AF116" s="17">
        <v>0.22002236821857299</v>
      </c>
      <c r="AG116" s="17">
        <v>0.32206571495254399</v>
      </c>
      <c r="AH116" s="17">
        <v>0.23792904003047299</v>
      </c>
      <c r="AI116" s="17">
        <v>0.30071324153897799</v>
      </c>
      <c r="AJ116" s="17">
        <v>0.26428116670643798</v>
      </c>
      <c r="AK116" s="17">
        <v>0.26357499391989903</v>
      </c>
      <c r="AL116" s="17">
        <v>0.19209819910568399</v>
      </c>
      <c r="AM116" s="17">
        <v>0.30651982777401698</v>
      </c>
      <c r="AN116" s="17">
        <v>0.28448582568039499</v>
      </c>
      <c r="AO116" s="17">
        <v>0.25934868333057398</v>
      </c>
      <c r="AP116" s="17">
        <v>0.327086310358499</v>
      </c>
      <c r="AQ116" s="17"/>
      <c r="AR116" s="17">
        <v>0.27590857852506001</v>
      </c>
      <c r="AS116" s="17">
        <v>0.27215609058741902</v>
      </c>
      <c r="AT116" s="17">
        <v>0.260573351785509</v>
      </c>
      <c r="AU116" s="17">
        <v>0.321844731583527</v>
      </c>
      <c r="AV116" s="17">
        <v>0.27648563291998501</v>
      </c>
      <c r="AW116" s="17"/>
      <c r="AX116" s="17">
        <v>0.27542899437644103</v>
      </c>
      <c r="AY116" s="17">
        <v>0.25717143498249601</v>
      </c>
      <c r="AZ116" s="17">
        <v>0.27787920732156401</v>
      </c>
      <c r="BA116" s="17"/>
      <c r="BB116" s="17">
        <v>0.25888403255959203</v>
      </c>
      <c r="BC116" s="17">
        <v>0.29478110439494098</v>
      </c>
      <c r="BD116" s="17">
        <v>0.34114152470722903</v>
      </c>
      <c r="BE116" s="17">
        <v>0.30388491184449801</v>
      </c>
      <c r="BF116" s="17">
        <v>0.31117113723937501</v>
      </c>
    </row>
    <row r="117" spans="2:58" x14ac:dyDescent="0.3">
      <c r="B117" t="s">
        <v>157</v>
      </c>
      <c r="C117" s="17">
        <v>0.25427221088079599</v>
      </c>
      <c r="D117" s="17">
        <v>0.265152747941797</v>
      </c>
      <c r="E117" s="17">
        <v>0.242890986455438</v>
      </c>
      <c r="F117" s="17"/>
      <c r="G117" s="17">
        <v>0.52589690142091405</v>
      </c>
      <c r="H117" s="17">
        <v>0.281484276727345</v>
      </c>
      <c r="I117" s="17">
        <v>0.24096146287242801</v>
      </c>
      <c r="J117" s="17">
        <v>0.238001368575841</v>
      </c>
      <c r="K117" s="17">
        <v>0.30331922464524702</v>
      </c>
      <c r="L117" s="17">
        <v>0.33731461136340501</v>
      </c>
      <c r="M117" s="17"/>
      <c r="N117" s="17">
        <v>0.14300341162020899</v>
      </c>
      <c r="O117" s="17">
        <v>0.27637354218040999</v>
      </c>
      <c r="P117" s="17">
        <v>0.19447237071124901</v>
      </c>
      <c r="Q117" s="17">
        <v>0.23441336468326801</v>
      </c>
      <c r="R117" s="17">
        <v>0.227256021100358</v>
      </c>
      <c r="S117" s="17">
        <v>0.25450934235749101</v>
      </c>
      <c r="T117" s="17">
        <v>0.25417328127083799</v>
      </c>
      <c r="U117" s="17">
        <v>0.29500551127125302</v>
      </c>
      <c r="V117" s="17">
        <v>0.198209506295011</v>
      </c>
      <c r="W117" s="17">
        <v>0.26305119951178602</v>
      </c>
      <c r="X117" s="17">
        <v>0.22062770551624999</v>
      </c>
      <c r="Y117" s="17">
        <v>0.243676414955876</v>
      </c>
      <c r="Z117" s="17">
        <v>0.36847487294966502</v>
      </c>
      <c r="AA117" s="17">
        <v>0.21274102422767299</v>
      </c>
      <c r="AB117" s="17">
        <v>0.23950410040978001</v>
      </c>
      <c r="AC117" s="17">
        <v>0.317470624565939</v>
      </c>
      <c r="AD117" s="17"/>
      <c r="AE117" s="17">
        <v>0.29935583553073702</v>
      </c>
      <c r="AF117" s="17">
        <v>0.287345976532073</v>
      </c>
      <c r="AG117" s="17">
        <v>0.26715872370941801</v>
      </c>
      <c r="AH117" s="17">
        <v>0.23921693014166701</v>
      </c>
      <c r="AI117" s="17">
        <v>0.20248220095320599</v>
      </c>
      <c r="AJ117" s="17">
        <v>0.23773017585126599</v>
      </c>
      <c r="AK117" s="17">
        <v>0.236179218902725</v>
      </c>
      <c r="AL117" s="17">
        <v>0.20284486080158701</v>
      </c>
      <c r="AM117" s="17">
        <v>0.25038281518852201</v>
      </c>
      <c r="AN117" s="17">
        <v>0.23039345231327499</v>
      </c>
      <c r="AO117" s="17">
        <v>0.26857104873579302</v>
      </c>
      <c r="AP117" s="17">
        <v>0.26135409929599701</v>
      </c>
      <c r="AQ117" s="17"/>
      <c r="AR117" s="17">
        <v>0.22894083647559901</v>
      </c>
      <c r="AS117" s="17">
        <v>0.26819673145320999</v>
      </c>
      <c r="AT117" s="17">
        <v>0.251363979031267</v>
      </c>
      <c r="AU117" s="17">
        <v>0.28964330331205501</v>
      </c>
      <c r="AV117" s="17">
        <v>0.221853779412306</v>
      </c>
      <c r="AW117" s="17"/>
      <c r="AX117" s="17">
        <v>0.234309423458258</v>
      </c>
      <c r="AY117" s="17">
        <v>0.31441990357996202</v>
      </c>
      <c r="AZ117" s="17">
        <v>0.287398417760519</v>
      </c>
      <c r="BA117" s="17"/>
      <c r="BB117" s="17">
        <v>0.256923172182627</v>
      </c>
      <c r="BC117" s="17">
        <v>0.23493869739891299</v>
      </c>
      <c r="BD117" s="17">
        <v>0.272932044500446</v>
      </c>
      <c r="BE117" s="17">
        <v>0.26606782656313299</v>
      </c>
      <c r="BF117" s="17">
        <v>0.24547246538522399</v>
      </c>
    </row>
    <row r="118" spans="2:58" x14ac:dyDescent="0.3">
      <c r="B118" t="s">
        <v>158</v>
      </c>
      <c r="C118" s="17">
        <v>0.184851334054456</v>
      </c>
      <c r="D118" s="17">
        <v>0.226037449634963</v>
      </c>
      <c r="E118" s="17">
        <v>0.14299691560285299</v>
      </c>
      <c r="F118" s="17"/>
      <c r="G118" s="17">
        <v>0.35314044995611099</v>
      </c>
      <c r="H118" s="17">
        <v>0.195332530451479</v>
      </c>
      <c r="I118" s="17">
        <v>0.17025519882638601</v>
      </c>
      <c r="J118" s="17">
        <v>0.17725741013468699</v>
      </c>
      <c r="K118" s="17">
        <v>0.24037361632080601</v>
      </c>
      <c r="L118" s="17">
        <v>0.175477103612772</v>
      </c>
      <c r="M118" s="17"/>
      <c r="N118" s="17">
        <v>0.1103589937083</v>
      </c>
      <c r="O118" s="17">
        <v>0.139660402602863</v>
      </c>
      <c r="P118" s="17">
        <v>0.17882440258465901</v>
      </c>
      <c r="Q118" s="17">
        <v>0.12960481764387299</v>
      </c>
      <c r="R118" s="17">
        <v>0.116325131406882</v>
      </c>
      <c r="S118" s="17">
        <v>0.19655513268834501</v>
      </c>
      <c r="T118" s="17">
        <v>0.206827001380706</v>
      </c>
      <c r="U118" s="17">
        <v>0.12681108558276399</v>
      </c>
      <c r="V118" s="17">
        <v>0.14526011054309801</v>
      </c>
      <c r="W118" s="17">
        <v>0.15929875116827599</v>
      </c>
      <c r="X118" s="17">
        <v>0.215771454411047</v>
      </c>
      <c r="Y118" s="17">
        <v>0.163940643381048</v>
      </c>
      <c r="Z118" s="17">
        <v>0.24170154886534001</v>
      </c>
      <c r="AA118" s="17">
        <v>0.24143856605705599</v>
      </c>
      <c r="AB118" s="17">
        <v>0.153348392290278</v>
      </c>
      <c r="AC118" s="17">
        <v>0.255989250004587</v>
      </c>
      <c r="AD118" s="17"/>
      <c r="AE118" s="17">
        <v>0.217549186883081</v>
      </c>
      <c r="AF118" s="17">
        <v>0.15795476485695101</v>
      </c>
      <c r="AG118" s="17">
        <v>0.155090619735303</v>
      </c>
      <c r="AH118" s="17">
        <v>0.16347609863412799</v>
      </c>
      <c r="AI118" s="17">
        <v>0.18865317800586201</v>
      </c>
      <c r="AJ118" s="17">
        <v>0.181342740092926</v>
      </c>
      <c r="AK118" s="17">
        <v>0.20277618945728801</v>
      </c>
      <c r="AL118" s="17">
        <v>0.185400868573251</v>
      </c>
      <c r="AM118" s="17">
        <v>0.200901505429044</v>
      </c>
      <c r="AN118" s="17">
        <v>0.16656180461554701</v>
      </c>
      <c r="AO118" s="17">
        <v>0.228392220317403</v>
      </c>
      <c r="AP118" s="17">
        <v>0.169362332205483</v>
      </c>
      <c r="AQ118" s="17"/>
      <c r="AR118" s="17">
        <v>0.17492400119281901</v>
      </c>
      <c r="AS118" s="17">
        <v>0.19364617575505</v>
      </c>
      <c r="AT118" s="17">
        <v>0.193768980393725</v>
      </c>
      <c r="AU118" s="17">
        <v>0.160061532068006</v>
      </c>
      <c r="AV118" s="17">
        <v>9.2344005527971798E-2</v>
      </c>
      <c r="AW118" s="17"/>
      <c r="AX118" s="17">
        <v>0.182406763930515</v>
      </c>
      <c r="AY118" s="17">
        <v>0.231822411280561</v>
      </c>
      <c r="AZ118" s="17">
        <v>0.19331744940986101</v>
      </c>
      <c r="BA118" s="17"/>
      <c r="BB118" s="17">
        <v>0.20106484564225</v>
      </c>
      <c r="BC118" s="17">
        <v>0.130140050288681</v>
      </c>
      <c r="BD118" s="17">
        <v>0.123548599911923</v>
      </c>
      <c r="BE118" s="17">
        <v>0.21272087743069801</v>
      </c>
      <c r="BF118" s="17">
        <v>0.11679587635774601</v>
      </c>
    </row>
    <row r="119" spans="2:58" x14ac:dyDescent="0.3">
      <c r="B119" t="s">
        <v>159</v>
      </c>
      <c r="C119" s="17">
        <v>0.181701771115265</v>
      </c>
      <c r="D119" s="17">
        <v>0.19748703239944401</v>
      </c>
      <c r="E119" s="17">
        <v>0.16526632999882199</v>
      </c>
      <c r="F119" s="17"/>
      <c r="G119" s="17">
        <v>0.19177967789970701</v>
      </c>
      <c r="H119" s="17">
        <v>0.25890007387265901</v>
      </c>
      <c r="I119" s="17">
        <v>0.18998585580895799</v>
      </c>
      <c r="J119" s="17">
        <v>0.156025675317566</v>
      </c>
      <c r="K119" s="17">
        <v>0.17962415936895601</v>
      </c>
      <c r="L119" s="17">
        <v>0.157134423793581</v>
      </c>
      <c r="M119" s="17"/>
      <c r="N119" s="17">
        <v>0.1103589937083</v>
      </c>
      <c r="O119" s="17">
        <v>0.21303794925389899</v>
      </c>
      <c r="P119" s="17">
        <v>0.18554478528702001</v>
      </c>
      <c r="Q119" s="17">
        <v>0.15509689131426899</v>
      </c>
      <c r="R119" s="17">
        <v>0.147283245219579</v>
      </c>
      <c r="S119" s="17">
        <v>0.17721668612886801</v>
      </c>
      <c r="T119" s="17">
        <v>0.168928433419966</v>
      </c>
      <c r="U119" s="17">
        <v>0.179620351523022</v>
      </c>
      <c r="V119" s="17">
        <v>0.15608922055060201</v>
      </c>
      <c r="W119" s="17">
        <v>0.13742803998202599</v>
      </c>
      <c r="X119" s="17">
        <v>0.21318947030851801</v>
      </c>
      <c r="Y119" s="17">
        <v>0.177457224239845</v>
      </c>
      <c r="Z119" s="17">
        <v>0.15279815531445601</v>
      </c>
      <c r="AA119" s="17">
        <v>0.15499214527098701</v>
      </c>
      <c r="AB119" s="17">
        <v>0.136916723778128</v>
      </c>
      <c r="AC119" s="17">
        <v>0.27428174858568</v>
      </c>
      <c r="AD119" s="17"/>
      <c r="AE119" s="17">
        <v>0.26791569915924202</v>
      </c>
      <c r="AF119" s="17">
        <v>0.15767886780368401</v>
      </c>
      <c r="AG119" s="17">
        <v>0.13546473563650299</v>
      </c>
      <c r="AH119" s="17">
        <v>0.17272186981436699</v>
      </c>
      <c r="AI119" s="17">
        <v>0.195339822852796</v>
      </c>
      <c r="AJ119" s="17">
        <v>0.17751053445236201</v>
      </c>
      <c r="AK119" s="17">
        <v>0.16211201109824899</v>
      </c>
      <c r="AL119" s="17">
        <v>0.17798083247083499</v>
      </c>
      <c r="AM119" s="17">
        <v>0.182818872377882</v>
      </c>
      <c r="AN119" s="17">
        <v>0.16144347264544801</v>
      </c>
      <c r="AO119" s="17">
        <v>0.14300802906985199</v>
      </c>
      <c r="AP119" s="17">
        <v>0.19320028237084699</v>
      </c>
      <c r="AQ119" s="17"/>
      <c r="AR119" s="17">
        <v>0.169432695796505</v>
      </c>
      <c r="AS119" s="17">
        <v>0.18236643572127501</v>
      </c>
      <c r="AT119" s="17">
        <v>0.20007022049222201</v>
      </c>
      <c r="AU119" s="17">
        <v>0.1837031246027</v>
      </c>
      <c r="AV119" s="17">
        <v>0.18174385988633601</v>
      </c>
      <c r="AW119" s="17"/>
      <c r="AX119" s="17">
        <v>0.16247965301242201</v>
      </c>
      <c r="AY119" s="17">
        <v>0.31078560266543798</v>
      </c>
      <c r="AZ119" s="17">
        <v>0.16624282436562801</v>
      </c>
      <c r="BA119" s="17"/>
      <c r="BB119" s="17">
        <v>0.19131678446681899</v>
      </c>
      <c r="BC119" s="17">
        <v>0.117633755328179</v>
      </c>
      <c r="BD119" s="17">
        <v>0.19765452499130801</v>
      </c>
      <c r="BE119" s="17">
        <v>0.18612191563897201</v>
      </c>
      <c r="BF119" s="17">
        <v>0.17875759521420501</v>
      </c>
    </row>
    <row r="120" spans="2:58" x14ac:dyDescent="0.3">
      <c r="B120" t="s">
        <v>97</v>
      </c>
      <c r="C120" s="17">
        <v>4.73294902034972E-2</v>
      </c>
      <c r="D120" s="17">
        <v>3.3631538474486203E-2</v>
      </c>
      <c r="E120" s="17">
        <v>6.11350271081448E-2</v>
      </c>
      <c r="F120" s="17"/>
      <c r="G120" s="17">
        <v>6.0914113303680399E-2</v>
      </c>
      <c r="H120" s="17">
        <v>3.7432041366007501E-2</v>
      </c>
      <c r="I120" s="17">
        <v>4.5606361475871098E-2</v>
      </c>
      <c r="J120" s="17">
        <v>5.0540063552435802E-2</v>
      </c>
      <c r="K120" s="17">
        <v>5.0569361068452501E-2</v>
      </c>
      <c r="L120" s="17">
        <v>3.99387594067903E-2</v>
      </c>
      <c r="M120" s="17"/>
      <c r="N120" s="17">
        <v>0.113498745553558</v>
      </c>
      <c r="O120" s="17">
        <v>9.7126951777116999E-2</v>
      </c>
      <c r="P120" s="17">
        <v>6.5873770220458705E-2</v>
      </c>
      <c r="Q120" s="17">
        <v>8.6389999693730304E-2</v>
      </c>
      <c r="R120" s="17">
        <v>9.0515671077011001E-2</v>
      </c>
      <c r="S120" s="17">
        <v>6.0548131293653003E-2</v>
      </c>
      <c r="T120" s="17">
        <v>6.2303315295133603E-2</v>
      </c>
      <c r="U120" s="17">
        <v>6.4793894090362E-2</v>
      </c>
      <c r="V120" s="17">
        <v>2.47535178359976E-2</v>
      </c>
      <c r="W120" s="17">
        <v>3.6249057864361202E-2</v>
      </c>
      <c r="X120" s="17">
        <v>3.6608706845714697E-2</v>
      </c>
      <c r="Y120" s="17">
        <v>3.6419370885576598E-2</v>
      </c>
      <c r="Z120" s="17">
        <v>6.0455697521634702E-3</v>
      </c>
      <c r="AA120" s="17">
        <v>5.1787355515048601E-2</v>
      </c>
      <c r="AB120" s="17">
        <v>2.7251267543034599E-2</v>
      </c>
      <c r="AC120" s="17">
        <v>1.41544541231038E-2</v>
      </c>
      <c r="AD120" s="17"/>
      <c r="AE120" s="17">
        <v>4.32537646958129E-2</v>
      </c>
      <c r="AF120" s="17">
        <v>2.43764368461474E-2</v>
      </c>
      <c r="AG120" s="17">
        <v>6.3481442772138005E-2</v>
      </c>
      <c r="AH120" s="17">
        <v>5.9054763633595103E-2</v>
      </c>
      <c r="AI120" s="17">
        <v>4.6521539845120898E-2</v>
      </c>
      <c r="AJ120" s="17">
        <v>6.5713033725698006E-2</v>
      </c>
      <c r="AK120" s="17">
        <v>5.9104543624115297E-2</v>
      </c>
      <c r="AL120" s="17">
        <v>2.7673726845960599E-2</v>
      </c>
      <c r="AM120" s="17">
        <v>4.2318950481879697E-2</v>
      </c>
      <c r="AN120" s="17">
        <v>6.2021446430151797E-2</v>
      </c>
      <c r="AO120" s="17">
        <v>2.7665812716587301E-2</v>
      </c>
      <c r="AP120" s="17">
        <v>3.55114398796448E-2</v>
      </c>
      <c r="AQ120" s="17"/>
      <c r="AR120" s="17">
        <v>4.8994524044316E-2</v>
      </c>
      <c r="AS120" s="17">
        <v>4.4757473786025702E-2</v>
      </c>
      <c r="AT120" s="17">
        <v>5.8283945139415302E-2</v>
      </c>
      <c r="AU120" s="17">
        <v>3.03946300595168E-2</v>
      </c>
      <c r="AV120" s="17">
        <v>3.1735777728288499E-2</v>
      </c>
      <c r="AW120" s="17"/>
      <c r="AX120" s="17">
        <v>5.84144097483381E-2</v>
      </c>
      <c r="AY120" s="17">
        <v>9.9913898061642498E-3</v>
      </c>
      <c r="AZ120" s="17">
        <v>2.0143709583311301E-2</v>
      </c>
      <c r="BA120" s="17"/>
      <c r="BB120" s="17">
        <v>4.4046265876044502E-2</v>
      </c>
      <c r="BC120" s="17">
        <v>5.7123041310947399E-2</v>
      </c>
      <c r="BD120" s="17">
        <v>4.1559567618368702E-2</v>
      </c>
      <c r="BE120" s="17">
        <v>6.5960983248411306E-2</v>
      </c>
      <c r="BF120" s="17">
        <v>4.5358389103158397E-2</v>
      </c>
    </row>
    <row r="121" spans="2:58" x14ac:dyDescent="0.3">
      <c r="B121" t="s">
        <v>150</v>
      </c>
      <c r="C121" s="17">
        <v>2.55331097080863E-2</v>
      </c>
      <c r="D121" s="17">
        <v>2.2011997951078499E-2</v>
      </c>
      <c r="E121" s="17">
        <v>2.9108543895799002E-2</v>
      </c>
      <c r="F121" s="17"/>
      <c r="G121" s="17">
        <v>0</v>
      </c>
      <c r="H121" s="17">
        <v>4.1935058411872998E-2</v>
      </c>
      <c r="I121" s="17">
        <v>2.7576596962150202E-2</v>
      </c>
      <c r="J121" s="17">
        <v>2.1765007716722899E-2</v>
      </c>
      <c r="K121" s="17">
        <v>2.2821353405396299E-2</v>
      </c>
      <c r="L121" s="17">
        <v>0</v>
      </c>
      <c r="M121" s="17"/>
      <c r="N121" s="17">
        <v>0</v>
      </c>
      <c r="O121" s="17">
        <v>8.5660347710988599E-2</v>
      </c>
      <c r="P121" s="17">
        <v>3.1946008876834603E-2</v>
      </c>
      <c r="Q121" s="17">
        <v>3.38903670105292E-2</v>
      </c>
      <c r="R121" s="17">
        <v>2.01233165097565E-2</v>
      </c>
      <c r="S121" s="17">
        <v>2.51560201699438E-2</v>
      </c>
      <c r="T121" s="17">
        <v>1.7183330832036402E-2</v>
      </c>
      <c r="U121" s="17">
        <v>0</v>
      </c>
      <c r="V121" s="17">
        <v>1.9329897734448501E-2</v>
      </c>
      <c r="W121" s="17">
        <v>1.16302328879869E-2</v>
      </c>
      <c r="X121" s="17">
        <v>3.2116139349928199E-2</v>
      </c>
      <c r="Y121" s="17">
        <v>8.3444934686564207E-3</v>
      </c>
      <c r="Z121" s="17">
        <v>2.8246201623874499E-2</v>
      </c>
      <c r="AA121" s="17">
        <v>5.4502658431567798E-2</v>
      </c>
      <c r="AB121" s="17">
        <v>1.0378278438450199E-2</v>
      </c>
      <c r="AC121" s="17">
        <v>3.1907583336266601E-2</v>
      </c>
      <c r="AD121" s="17"/>
      <c r="AE121" s="17">
        <v>3.1596894183907799E-2</v>
      </c>
      <c r="AF121" s="17">
        <v>3.0528995368864002E-2</v>
      </c>
      <c r="AG121" s="17">
        <v>1.0930369572863601E-2</v>
      </c>
      <c r="AH121" s="17">
        <v>3.2549118550660998E-2</v>
      </c>
      <c r="AI121" s="17">
        <v>2.89194148173368E-2</v>
      </c>
      <c r="AJ121" s="17">
        <v>2.6207557268345501E-2</v>
      </c>
      <c r="AK121" s="17">
        <v>2.8266112914894202E-2</v>
      </c>
      <c r="AL121" s="17">
        <v>2.1594340835841299E-2</v>
      </c>
      <c r="AM121" s="17">
        <v>1.9435303007420499E-2</v>
      </c>
      <c r="AN121" s="17">
        <v>2.16911529155118E-2</v>
      </c>
      <c r="AO121" s="17">
        <v>2.5387275280777801E-2</v>
      </c>
      <c r="AP121" s="17">
        <v>1.5640290271457101E-2</v>
      </c>
      <c r="AQ121" s="17"/>
      <c r="AR121" s="17">
        <v>3.6192716856303299E-2</v>
      </c>
      <c r="AS121" s="17">
        <v>2.09184576280541E-2</v>
      </c>
      <c r="AT121" s="17">
        <v>2.0122502188203099E-2</v>
      </c>
      <c r="AU121" s="17">
        <v>1.3334365218477799E-2</v>
      </c>
      <c r="AV121" s="17">
        <v>5.9441965360073699E-2</v>
      </c>
      <c r="AW121" s="17"/>
      <c r="AX121" s="17">
        <v>2.51200467818966E-2</v>
      </c>
      <c r="AY121" s="17">
        <v>2.4767686570290801E-2</v>
      </c>
      <c r="AZ121" s="17">
        <v>1.8844171821342699E-2</v>
      </c>
      <c r="BA121" s="17"/>
      <c r="BB121" s="17">
        <v>2.4277499902481299E-2</v>
      </c>
      <c r="BC121" s="17">
        <v>2.8305313872773599E-2</v>
      </c>
      <c r="BD121" s="17">
        <v>2.0303241226201699E-2</v>
      </c>
      <c r="BE121" s="17">
        <v>2.6588226611080099E-2</v>
      </c>
      <c r="BF121" s="17">
        <v>3.2170189656036297E-2</v>
      </c>
    </row>
    <row r="122" spans="2:58" x14ac:dyDescent="0.3">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row>
    <row r="123" spans="2:58" x14ac:dyDescent="0.3">
      <c r="B123" s="6" t="s">
        <v>163</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row>
    <row r="124" spans="2:58" x14ac:dyDescent="0.3">
      <c r="B124" s="24" t="s">
        <v>90</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row>
    <row r="125" spans="2:58" x14ac:dyDescent="0.3">
      <c r="B125" t="s">
        <v>161</v>
      </c>
      <c r="C125" s="17">
        <v>0.34751588677594297</v>
      </c>
      <c r="D125" s="17">
        <v>0.35412080868005102</v>
      </c>
      <c r="E125" s="17">
        <v>0.34159792094569702</v>
      </c>
      <c r="F125" s="17"/>
      <c r="G125" s="17">
        <v>0.28771052096359101</v>
      </c>
      <c r="H125" s="17">
        <v>0.31050613871001198</v>
      </c>
      <c r="I125" s="17">
        <v>0.33131531987552498</v>
      </c>
      <c r="J125" s="17">
        <v>0.35372214236389499</v>
      </c>
      <c r="K125" s="17">
        <v>0.416205134225554</v>
      </c>
      <c r="L125" s="17">
        <v>0.30853548661274899</v>
      </c>
      <c r="M125" s="17"/>
      <c r="N125" s="17">
        <v>0.36128060649673399</v>
      </c>
      <c r="O125" s="17">
        <v>0.26974963942048003</v>
      </c>
      <c r="P125" s="17">
        <v>0.28781566420229299</v>
      </c>
      <c r="Q125" s="17">
        <v>0.35462746405204898</v>
      </c>
      <c r="R125" s="17">
        <v>0.30509810789820702</v>
      </c>
      <c r="S125" s="17">
        <v>0.32842996146891201</v>
      </c>
      <c r="T125" s="17">
        <v>0.337988878919738</v>
      </c>
      <c r="U125" s="17">
        <v>0.357253181585168</v>
      </c>
      <c r="V125" s="17">
        <v>0.30743443355190903</v>
      </c>
      <c r="W125" s="17">
        <v>0.32768957784820202</v>
      </c>
      <c r="X125" s="17">
        <v>0.342351195362882</v>
      </c>
      <c r="Y125" s="17">
        <v>0.39402983627843102</v>
      </c>
      <c r="Z125" s="17">
        <v>0.396582111148852</v>
      </c>
      <c r="AA125" s="17">
        <v>0.35309493154740601</v>
      </c>
      <c r="AB125" s="17">
        <v>0.35082309524091698</v>
      </c>
      <c r="AC125" s="17">
        <v>0.38778360000777101</v>
      </c>
      <c r="AD125" s="17"/>
      <c r="AE125" s="17">
        <v>0.35295191635849599</v>
      </c>
      <c r="AF125" s="17">
        <v>0.37900076197390697</v>
      </c>
      <c r="AG125" s="17">
        <v>0.37198535870140997</v>
      </c>
      <c r="AH125" s="17">
        <v>0.37849080888622</v>
      </c>
      <c r="AI125" s="17">
        <v>0.26957671051195797</v>
      </c>
      <c r="AJ125" s="17">
        <v>0.33155204891255702</v>
      </c>
      <c r="AK125" s="17">
        <v>0.29978929675339899</v>
      </c>
      <c r="AL125" s="17">
        <v>0.411046402043311</v>
      </c>
      <c r="AM125" s="17">
        <v>0.36789418552180497</v>
      </c>
      <c r="AN125" s="17">
        <v>0.332817150299136</v>
      </c>
      <c r="AO125" s="17">
        <v>0.30621831150317902</v>
      </c>
      <c r="AP125" s="17">
        <v>0.33878122784511999</v>
      </c>
      <c r="AQ125" s="17"/>
      <c r="AR125" s="17">
        <v>0.36114026104656399</v>
      </c>
      <c r="AS125" s="17">
        <v>0.341001231325127</v>
      </c>
      <c r="AT125" s="17">
        <v>0.33995511714313498</v>
      </c>
      <c r="AU125" s="17">
        <v>0.39345787462356702</v>
      </c>
      <c r="AV125" s="17">
        <v>0.266425075194128</v>
      </c>
      <c r="AW125" s="17"/>
      <c r="AX125" s="17">
        <v>0.34695011504593098</v>
      </c>
      <c r="AY125" s="17">
        <v>0.34007531531218299</v>
      </c>
      <c r="AZ125" s="17">
        <v>0.36812481107881101</v>
      </c>
      <c r="BA125" s="17"/>
      <c r="BB125" s="17">
        <v>0.37499927820781498</v>
      </c>
      <c r="BC125" s="17">
        <v>0.24474654883441399</v>
      </c>
      <c r="BD125" s="17">
        <v>0.314562743686507</v>
      </c>
      <c r="BE125" s="17">
        <v>0.31379630655069501</v>
      </c>
      <c r="BF125" s="17">
        <v>0.30285614569897001</v>
      </c>
    </row>
    <row r="126" spans="2:58" x14ac:dyDescent="0.3">
      <c r="B126" t="s">
        <v>162</v>
      </c>
      <c r="C126" s="17">
        <v>0.55285134430944705</v>
      </c>
      <c r="D126" s="17">
        <v>0.57628085102507698</v>
      </c>
      <c r="E126" s="17">
        <v>0.528507253107388</v>
      </c>
      <c r="F126" s="17"/>
      <c r="G126" s="17">
        <v>0.65137536573272903</v>
      </c>
      <c r="H126" s="17">
        <v>0.61798701938579004</v>
      </c>
      <c r="I126" s="17">
        <v>0.56936514807914496</v>
      </c>
      <c r="J126" s="17">
        <v>0.547938185358815</v>
      </c>
      <c r="K126" s="17">
        <v>0.44941722428714398</v>
      </c>
      <c r="L126" s="17">
        <v>0.64006948751404602</v>
      </c>
      <c r="M126" s="17"/>
      <c r="N126" s="17">
        <v>0.52522064794970802</v>
      </c>
      <c r="O126" s="17">
        <v>0.48825062807456399</v>
      </c>
      <c r="P126" s="17">
        <v>0.64786489018722704</v>
      </c>
      <c r="Q126" s="17">
        <v>0.44274695534362002</v>
      </c>
      <c r="R126" s="17">
        <v>0.56069758521369695</v>
      </c>
      <c r="S126" s="17">
        <v>0.59311274740903797</v>
      </c>
      <c r="T126" s="17">
        <v>0.58261983909328396</v>
      </c>
      <c r="U126" s="17">
        <v>0.50516638437087402</v>
      </c>
      <c r="V126" s="17">
        <v>0.56193151633981697</v>
      </c>
      <c r="W126" s="17">
        <v>0.60088705585567004</v>
      </c>
      <c r="X126" s="17">
        <v>0.52982528745021396</v>
      </c>
      <c r="Y126" s="17">
        <v>0.51629306896842697</v>
      </c>
      <c r="Z126" s="17">
        <v>0.56810746853123995</v>
      </c>
      <c r="AA126" s="17">
        <v>0.57550966510837198</v>
      </c>
      <c r="AB126" s="17">
        <v>0.540753182763136</v>
      </c>
      <c r="AC126" s="17">
        <v>0.56552619691705097</v>
      </c>
      <c r="AD126" s="17"/>
      <c r="AE126" s="17">
        <v>0.58210116852548199</v>
      </c>
      <c r="AF126" s="17">
        <v>0.53510861203108995</v>
      </c>
      <c r="AG126" s="17">
        <v>0.52324023971563405</v>
      </c>
      <c r="AH126" s="17">
        <v>0.51129710400603301</v>
      </c>
      <c r="AI126" s="17">
        <v>0.58055442936951396</v>
      </c>
      <c r="AJ126" s="17">
        <v>0.52819889676003995</v>
      </c>
      <c r="AK126" s="17">
        <v>0.61525587528969805</v>
      </c>
      <c r="AL126" s="17">
        <v>0.49211116429199903</v>
      </c>
      <c r="AM126" s="17">
        <v>0.55281666281282205</v>
      </c>
      <c r="AN126" s="17">
        <v>0.54128059928638395</v>
      </c>
      <c r="AO126" s="17">
        <v>0.58022562810229505</v>
      </c>
      <c r="AP126" s="17">
        <v>0.61006704200377804</v>
      </c>
      <c r="AQ126" s="17"/>
      <c r="AR126" s="17">
        <v>0.53027007187781905</v>
      </c>
      <c r="AS126" s="17">
        <v>0.55460756265339495</v>
      </c>
      <c r="AT126" s="17">
        <v>0.57359476899451001</v>
      </c>
      <c r="AU126" s="17">
        <v>0.54464996489672102</v>
      </c>
      <c r="AV126" s="17">
        <v>0.68147946090860301</v>
      </c>
      <c r="AW126" s="17"/>
      <c r="AX126" s="17">
        <v>0.542042821178079</v>
      </c>
      <c r="AY126" s="17">
        <v>0.59358428095368798</v>
      </c>
      <c r="AZ126" s="17">
        <v>0.56664568259080905</v>
      </c>
      <c r="BA126" s="17"/>
      <c r="BB126" s="17">
        <v>0.52719045900346295</v>
      </c>
      <c r="BC126" s="17">
        <v>0.62981198666918503</v>
      </c>
      <c r="BD126" s="17">
        <v>0.63481037788636796</v>
      </c>
      <c r="BE126" s="17">
        <v>0.59456190348066895</v>
      </c>
      <c r="BF126" s="17">
        <v>0.59530261476478796</v>
      </c>
    </row>
    <row r="127" spans="2:58" x14ac:dyDescent="0.3">
      <c r="B127" t="s">
        <v>86</v>
      </c>
      <c r="C127" s="17">
        <v>9.9632768914610106E-2</v>
      </c>
      <c r="D127" s="17">
        <v>6.9598340294871497E-2</v>
      </c>
      <c r="E127" s="17">
        <v>0.12989482594691501</v>
      </c>
      <c r="F127" s="17"/>
      <c r="G127" s="17">
        <v>6.0914113303680399E-2</v>
      </c>
      <c r="H127" s="17">
        <v>7.1506841904198495E-2</v>
      </c>
      <c r="I127" s="17">
        <v>9.9319532045330103E-2</v>
      </c>
      <c r="J127" s="17">
        <v>9.8339672277289805E-2</v>
      </c>
      <c r="K127" s="17">
        <v>0.134377641487301</v>
      </c>
      <c r="L127" s="17">
        <v>5.13950258732052E-2</v>
      </c>
      <c r="M127" s="17"/>
      <c r="N127" s="17">
        <v>0.113498745553558</v>
      </c>
      <c r="O127" s="17">
        <v>0.24199973250495699</v>
      </c>
      <c r="P127" s="17">
        <v>6.4319445610480502E-2</v>
      </c>
      <c r="Q127" s="17">
        <v>0.202625580604331</v>
      </c>
      <c r="R127" s="17">
        <v>0.13420430688809601</v>
      </c>
      <c r="S127" s="17">
        <v>7.8457291122049397E-2</v>
      </c>
      <c r="T127" s="17">
        <v>7.9391281986978396E-2</v>
      </c>
      <c r="U127" s="17">
        <v>0.137580434043959</v>
      </c>
      <c r="V127" s="17">
        <v>0.130634050108273</v>
      </c>
      <c r="W127" s="17">
        <v>7.1423366296128096E-2</v>
      </c>
      <c r="X127" s="17">
        <v>0.12782351718690399</v>
      </c>
      <c r="Y127" s="17">
        <v>8.9677094753141798E-2</v>
      </c>
      <c r="Z127" s="17">
        <v>3.53104203199072E-2</v>
      </c>
      <c r="AA127" s="17">
        <v>7.13954033442218E-2</v>
      </c>
      <c r="AB127" s="17">
        <v>0.10842372199594801</v>
      </c>
      <c r="AC127" s="17">
        <v>4.6690203075177503E-2</v>
      </c>
      <c r="AD127" s="17"/>
      <c r="AE127" s="17">
        <v>6.49469151160212E-2</v>
      </c>
      <c r="AF127" s="17">
        <v>8.58906259950033E-2</v>
      </c>
      <c r="AG127" s="17">
        <v>0.10477440158295601</v>
      </c>
      <c r="AH127" s="17">
        <v>0.11021208710774701</v>
      </c>
      <c r="AI127" s="17">
        <v>0.14986886011852801</v>
      </c>
      <c r="AJ127" s="17">
        <v>0.14024905432740301</v>
      </c>
      <c r="AK127" s="17">
        <v>8.4954827956902207E-2</v>
      </c>
      <c r="AL127" s="17">
        <v>9.6842433664689698E-2</v>
      </c>
      <c r="AM127" s="17">
        <v>7.9289151665372301E-2</v>
      </c>
      <c r="AN127" s="17">
        <v>0.12590225041448</v>
      </c>
      <c r="AO127" s="17">
        <v>0.113556060394526</v>
      </c>
      <c r="AP127" s="17">
        <v>5.1151730151101901E-2</v>
      </c>
      <c r="AQ127" s="17"/>
      <c r="AR127" s="17">
        <v>0.108589667075617</v>
      </c>
      <c r="AS127" s="17">
        <v>0.104391206021478</v>
      </c>
      <c r="AT127" s="17">
        <v>8.6450113862355293E-2</v>
      </c>
      <c r="AU127" s="17">
        <v>6.1892160479711397E-2</v>
      </c>
      <c r="AV127" s="17">
        <v>5.2095463897268497E-2</v>
      </c>
      <c r="AW127" s="17"/>
      <c r="AX127" s="17">
        <v>0.11100706377599</v>
      </c>
      <c r="AY127" s="17">
        <v>6.6340403734129402E-2</v>
      </c>
      <c r="AZ127" s="17">
        <v>6.5229506330380105E-2</v>
      </c>
      <c r="BA127" s="17"/>
      <c r="BB127" s="17">
        <v>9.7810262788722305E-2</v>
      </c>
      <c r="BC127" s="17">
        <v>0.12544146449640101</v>
      </c>
      <c r="BD127" s="17">
        <v>5.06268784271246E-2</v>
      </c>
      <c r="BE127" s="17">
        <v>9.1641789968635895E-2</v>
      </c>
      <c r="BF127" s="17">
        <v>0.101841239536242</v>
      </c>
    </row>
    <row r="128" spans="2:58" x14ac:dyDescent="0.3">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row>
    <row r="129" spans="2:58" x14ac:dyDescent="0.3">
      <c r="B129" s="6" t="s">
        <v>174</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row>
    <row r="130" spans="2:58" x14ac:dyDescent="0.3">
      <c r="B130" s="24" t="s">
        <v>90</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row>
    <row r="131" spans="2:58" x14ac:dyDescent="0.3">
      <c r="B131" t="s">
        <v>171</v>
      </c>
      <c r="C131" s="17">
        <v>0.84592289907621498</v>
      </c>
      <c r="D131" s="17">
        <v>0.84054280378077795</v>
      </c>
      <c r="E131" s="17">
        <v>0.85100077638365001</v>
      </c>
      <c r="F131" s="17"/>
      <c r="G131" s="17">
        <v>0.80441772382640997</v>
      </c>
      <c r="H131" s="17">
        <v>0.76808577352704199</v>
      </c>
      <c r="I131" s="17">
        <v>0.81217899150727402</v>
      </c>
      <c r="J131" s="17">
        <v>0.88235826022737596</v>
      </c>
      <c r="K131" s="17">
        <v>0.88572183666417603</v>
      </c>
      <c r="L131" s="17">
        <v>0.96470177236909704</v>
      </c>
      <c r="M131" s="17"/>
      <c r="N131" s="17">
        <v>0.88964100629169995</v>
      </c>
      <c r="O131" s="17">
        <v>0.66366482872240895</v>
      </c>
      <c r="P131" s="17">
        <v>0.801824896566246</v>
      </c>
      <c r="Q131" s="17">
        <v>0.75046358817942904</v>
      </c>
      <c r="R131" s="17">
        <v>0.79591242438181797</v>
      </c>
      <c r="S131" s="17">
        <v>0.83179185663159305</v>
      </c>
      <c r="T131" s="17">
        <v>0.81308965874725803</v>
      </c>
      <c r="U131" s="17">
        <v>0.87033643807545202</v>
      </c>
      <c r="V131" s="17">
        <v>0.820027371408248</v>
      </c>
      <c r="W131" s="17">
        <v>0.844215515393959</v>
      </c>
      <c r="X131" s="17">
        <v>0.87169739699718096</v>
      </c>
      <c r="Y131" s="17">
        <v>0.89498199205062701</v>
      </c>
      <c r="Z131" s="17">
        <v>0.87607431092907895</v>
      </c>
      <c r="AA131" s="17">
        <v>0.92403039831822398</v>
      </c>
      <c r="AB131" s="17">
        <v>0.87316311618036802</v>
      </c>
      <c r="AC131" s="17">
        <v>0.87431587976220004</v>
      </c>
      <c r="AD131" s="17"/>
      <c r="AE131" s="17">
        <v>0.81032451836585095</v>
      </c>
      <c r="AF131" s="17">
        <v>0.88162855157876696</v>
      </c>
      <c r="AG131" s="17">
        <v>0.88874346932347303</v>
      </c>
      <c r="AH131" s="17">
        <v>0.84638428581594904</v>
      </c>
      <c r="AI131" s="17">
        <v>0.79754770053833401</v>
      </c>
      <c r="AJ131" s="17">
        <v>0.82012463737848895</v>
      </c>
      <c r="AK131" s="17">
        <v>0.87782364937610602</v>
      </c>
      <c r="AL131" s="17">
        <v>0.911149291289163</v>
      </c>
      <c r="AM131" s="17">
        <v>0.82499762481734196</v>
      </c>
      <c r="AN131" s="17">
        <v>0.83556857078195002</v>
      </c>
      <c r="AO131" s="17">
        <v>0.85808987628509004</v>
      </c>
      <c r="AP131" s="17">
        <v>0.84799830514525398</v>
      </c>
      <c r="AQ131" s="17"/>
      <c r="AR131" s="17">
        <v>0.81993025676046105</v>
      </c>
      <c r="AS131" s="17">
        <v>0.85933855319320995</v>
      </c>
      <c r="AT131" s="17">
        <v>0.859022449580221</v>
      </c>
      <c r="AU131" s="17">
        <v>0.80955799519452398</v>
      </c>
      <c r="AV131" s="17">
        <v>0.86619938300825206</v>
      </c>
      <c r="AW131" s="17"/>
      <c r="AX131" s="17">
        <v>0.85787848356946295</v>
      </c>
      <c r="AY131" s="17">
        <v>0.80465613916659395</v>
      </c>
      <c r="AZ131" s="17">
        <v>0.82061485677368995</v>
      </c>
      <c r="BA131" s="17"/>
      <c r="BB131" s="17">
        <v>0.84974065589984205</v>
      </c>
      <c r="BC131" s="17">
        <v>0.85388011296933297</v>
      </c>
      <c r="BD131" s="17">
        <v>0.923845039104496</v>
      </c>
      <c r="BE131" s="17">
        <v>0.85538276993898099</v>
      </c>
      <c r="BF131" s="17">
        <v>0.77812431745216903</v>
      </c>
    </row>
    <row r="132" spans="2:58" x14ac:dyDescent="0.3">
      <c r="B132" t="s">
        <v>172</v>
      </c>
      <c r="C132" s="17">
        <v>0.113280666131688</v>
      </c>
      <c r="D132" s="17">
        <v>0.130988214243276</v>
      </c>
      <c r="E132" s="17">
        <v>9.5782101281151499E-2</v>
      </c>
      <c r="F132" s="17"/>
      <c r="G132" s="17">
        <v>0.13466816286990901</v>
      </c>
      <c r="H132" s="17">
        <v>0.171628741865161</v>
      </c>
      <c r="I132" s="17">
        <v>0.14018968967508599</v>
      </c>
      <c r="J132" s="17">
        <v>8.6205904698568703E-2</v>
      </c>
      <c r="K132" s="17">
        <v>7.6600235868647795E-2</v>
      </c>
      <c r="L132" s="17">
        <v>3.52982276309034E-2</v>
      </c>
      <c r="M132" s="17"/>
      <c r="N132" s="17">
        <v>0.1103589937083</v>
      </c>
      <c r="O132" s="17">
        <v>0.15982929095357801</v>
      </c>
      <c r="P132" s="17">
        <v>9.6944057894845295E-2</v>
      </c>
      <c r="Q132" s="17">
        <v>0.18419891219607801</v>
      </c>
      <c r="R132" s="17">
        <v>0.110653254316484</v>
      </c>
      <c r="S132" s="17">
        <v>0.12952953453077301</v>
      </c>
      <c r="T132" s="17">
        <v>0.12425169837403</v>
      </c>
      <c r="U132" s="17">
        <v>7.7515633035986006E-2</v>
      </c>
      <c r="V132" s="17">
        <v>0.148164554946835</v>
      </c>
      <c r="W132" s="17">
        <v>0.14189804368891801</v>
      </c>
      <c r="X132" s="17">
        <v>9.6179043210974494E-2</v>
      </c>
      <c r="Y132" s="17">
        <v>8.14056182727219E-2</v>
      </c>
      <c r="Z132" s="17">
        <v>0.11591464839021499</v>
      </c>
      <c r="AA132" s="17">
        <v>3.5815059026750001E-2</v>
      </c>
      <c r="AB132" s="17">
        <v>0.105000143007986</v>
      </c>
      <c r="AC132" s="17">
        <v>0.11747189786733001</v>
      </c>
      <c r="AD132" s="17"/>
      <c r="AE132" s="17">
        <v>0.158134798190154</v>
      </c>
      <c r="AF132" s="17">
        <v>9.2728906203427594E-2</v>
      </c>
      <c r="AG132" s="17">
        <v>6.5150314083869607E-2</v>
      </c>
      <c r="AH132" s="17">
        <v>0.11555415066534699</v>
      </c>
      <c r="AI132" s="17">
        <v>0.16393944990651699</v>
      </c>
      <c r="AJ132" s="17">
        <v>0.122074905705525</v>
      </c>
      <c r="AK132" s="17">
        <v>8.1104070323522903E-2</v>
      </c>
      <c r="AL132" s="17">
        <v>7.9444697107230997E-2</v>
      </c>
      <c r="AM132" s="17">
        <v>0.127908518515712</v>
      </c>
      <c r="AN132" s="17">
        <v>0.108272736197216</v>
      </c>
      <c r="AO132" s="17">
        <v>8.9977364240299701E-2</v>
      </c>
      <c r="AP132" s="17">
        <v>0.100849964703644</v>
      </c>
      <c r="AQ132" s="17"/>
      <c r="AR132" s="17">
        <v>0.12261477848310801</v>
      </c>
      <c r="AS132" s="17">
        <v>0.101652936106368</v>
      </c>
      <c r="AT132" s="17">
        <v>0.116230687544893</v>
      </c>
      <c r="AU132" s="17">
        <v>0.17193042147795001</v>
      </c>
      <c r="AV132" s="17">
        <v>0.10206483926345999</v>
      </c>
      <c r="AW132" s="17"/>
      <c r="AX132" s="17">
        <v>0.100878945820468</v>
      </c>
      <c r="AY132" s="17">
        <v>0.171150052847925</v>
      </c>
      <c r="AZ132" s="17">
        <v>0.129074381373492</v>
      </c>
      <c r="BA132" s="17"/>
      <c r="BB132" s="17">
        <v>0.114679590470741</v>
      </c>
      <c r="BC132" s="17">
        <v>8.6875307066262106E-2</v>
      </c>
      <c r="BD132" s="17">
        <v>5.6085286753657898E-2</v>
      </c>
      <c r="BE132" s="17">
        <v>0.10539514251953699</v>
      </c>
      <c r="BF132" s="17">
        <v>0.15763696218112699</v>
      </c>
    </row>
    <row r="133" spans="2:58" x14ac:dyDescent="0.3">
      <c r="B133" t="s">
        <v>86</v>
      </c>
      <c r="C133" s="17">
        <v>4.0796434792097602E-2</v>
      </c>
      <c r="D133" s="17">
        <v>2.8468981975946502E-2</v>
      </c>
      <c r="E133" s="17">
        <v>5.3217122335198201E-2</v>
      </c>
      <c r="F133" s="17"/>
      <c r="G133" s="17">
        <v>6.0914113303680399E-2</v>
      </c>
      <c r="H133" s="17">
        <v>6.0285484607796001E-2</v>
      </c>
      <c r="I133" s="17">
        <v>4.76313188176401E-2</v>
      </c>
      <c r="J133" s="17">
        <v>3.1435835074055E-2</v>
      </c>
      <c r="K133" s="17">
        <v>3.7677927467175597E-2</v>
      </c>
      <c r="L133" s="17">
        <v>0</v>
      </c>
      <c r="M133" s="17"/>
      <c r="N133" s="17">
        <v>0</v>
      </c>
      <c r="O133" s="17">
        <v>0.17650588032401299</v>
      </c>
      <c r="P133" s="17">
        <v>0.10123104553890799</v>
      </c>
      <c r="Q133" s="17">
        <v>6.5337499624492298E-2</v>
      </c>
      <c r="R133" s="17">
        <v>9.3434321301697806E-2</v>
      </c>
      <c r="S133" s="17">
        <v>3.86786088376335E-2</v>
      </c>
      <c r="T133" s="17">
        <v>6.2658642878712006E-2</v>
      </c>
      <c r="U133" s="17">
        <v>5.2147928888561498E-2</v>
      </c>
      <c r="V133" s="17">
        <v>3.1808073644917001E-2</v>
      </c>
      <c r="W133" s="17">
        <v>1.38864409171229E-2</v>
      </c>
      <c r="X133" s="17">
        <v>3.2123559791844697E-2</v>
      </c>
      <c r="Y133" s="17">
        <v>2.36123896766516E-2</v>
      </c>
      <c r="Z133" s="17">
        <v>8.0110406807064691E-3</v>
      </c>
      <c r="AA133" s="17">
        <v>4.0154542655025702E-2</v>
      </c>
      <c r="AB133" s="17">
        <v>2.1836740811646299E-2</v>
      </c>
      <c r="AC133" s="17">
        <v>8.2122223704701805E-3</v>
      </c>
      <c r="AD133" s="17"/>
      <c r="AE133" s="17">
        <v>3.1540683443995202E-2</v>
      </c>
      <c r="AF133" s="17">
        <v>2.5642542217805799E-2</v>
      </c>
      <c r="AG133" s="17">
        <v>4.6106216592657297E-2</v>
      </c>
      <c r="AH133" s="17">
        <v>3.8061563518704003E-2</v>
      </c>
      <c r="AI133" s="17">
        <v>3.8512849555148901E-2</v>
      </c>
      <c r="AJ133" s="17">
        <v>5.7800456915985801E-2</v>
      </c>
      <c r="AK133" s="17">
        <v>4.1072280300370897E-2</v>
      </c>
      <c r="AL133" s="17">
        <v>9.4060116036060494E-3</v>
      </c>
      <c r="AM133" s="17">
        <v>4.7093856666945599E-2</v>
      </c>
      <c r="AN133" s="17">
        <v>5.6158693020834302E-2</v>
      </c>
      <c r="AO133" s="17">
        <v>5.19327594746107E-2</v>
      </c>
      <c r="AP133" s="17">
        <v>5.1151730151101901E-2</v>
      </c>
      <c r="AQ133" s="17"/>
      <c r="AR133" s="17">
        <v>5.7454964756431401E-2</v>
      </c>
      <c r="AS133" s="17">
        <v>3.90085107004218E-2</v>
      </c>
      <c r="AT133" s="17">
        <v>2.4746862874885901E-2</v>
      </c>
      <c r="AU133" s="17">
        <v>1.8511583327526601E-2</v>
      </c>
      <c r="AV133" s="17">
        <v>3.1735777728288499E-2</v>
      </c>
      <c r="AW133" s="17"/>
      <c r="AX133" s="17">
        <v>4.1242570610069897E-2</v>
      </c>
      <c r="AY133" s="17">
        <v>2.4193807985480702E-2</v>
      </c>
      <c r="AZ133" s="17">
        <v>5.0310761852818797E-2</v>
      </c>
      <c r="BA133" s="17"/>
      <c r="BB133" s="17">
        <v>3.5579753629417399E-2</v>
      </c>
      <c r="BC133" s="17">
        <v>5.9244579964404701E-2</v>
      </c>
      <c r="BD133" s="17">
        <v>2.0069674141845802E-2</v>
      </c>
      <c r="BE133" s="17">
        <v>3.92220875414825E-2</v>
      </c>
      <c r="BF133" s="17">
        <v>6.4238720366703597E-2</v>
      </c>
    </row>
    <row r="134" spans="2:58" x14ac:dyDescent="0.3">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row>
    <row r="135" spans="2:58" x14ac:dyDescent="0.3">
      <c r="B135" s="6" t="s">
        <v>175</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row>
    <row r="136" spans="2:58" x14ac:dyDescent="0.3">
      <c r="B136" s="24" t="s">
        <v>90</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row>
    <row r="137" spans="2:58" x14ac:dyDescent="0.3">
      <c r="B137" t="s">
        <v>171</v>
      </c>
      <c r="C137" s="17">
        <v>0.58297258647547101</v>
      </c>
      <c r="D137" s="17">
        <v>0.59390214599418301</v>
      </c>
      <c r="E137" s="17">
        <v>0.57219805753214203</v>
      </c>
      <c r="F137" s="17"/>
      <c r="G137" s="17">
        <v>0.67711704923189697</v>
      </c>
      <c r="H137" s="17">
        <v>0.58216410688803</v>
      </c>
      <c r="I137" s="17">
        <v>0.55136544552698696</v>
      </c>
      <c r="J137" s="17">
        <v>0.611593925638934</v>
      </c>
      <c r="K137" s="17">
        <v>0.59513408516413602</v>
      </c>
      <c r="L137" s="17">
        <v>0.54120186301204798</v>
      </c>
      <c r="M137" s="17"/>
      <c r="N137" s="17">
        <v>0.33177594043008302</v>
      </c>
      <c r="O137" s="17">
        <v>0.47997102440005901</v>
      </c>
      <c r="P137" s="17">
        <v>0.46755986433400298</v>
      </c>
      <c r="Q137" s="17">
        <v>0.556900737995766</v>
      </c>
      <c r="R137" s="17">
        <v>0.52862887983963702</v>
      </c>
      <c r="S137" s="17">
        <v>0.48991494960735099</v>
      </c>
      <c r="T137" s="17">
        <v>0.52704119463177201</v>
      </c>
      <c r="U137" s="17">
        <v>0.68238231517354797</v>
      </c>
      <c r="V137" s="17">
        <v>0.51342232049328396</v>
      </c>
      <c r="W137" s="17">
        <v>0.63442220800128102</v>
      </c>
      <c r="X137" s="17">
        <v>0.57410387667963003</v>
      </c>
      <c r="Y137" s="17">
        <v>0.57625075771543699</v>
      </c>
      <c r="Z137" s="17">
        <v>0.61003404715162901</v>
      </c>
      <c r="AA137" s="17">
        <v>0.66871540201370905</v>
      </c>
      <c r="AB137" s="17">
        <v>0.71567251176065405</v>
      </c>
      <c r="AC137" s="17">
        <v>0.65772444137835695</v>
      </c>
      <c r="AD137" s="17"/>
      <c r="AE137" s="17">
        <v>0.57732058997866997</v>
      </c>
      <c r="AF137" s="17">
        <v>0.61009240253698205</v>
      </c>
      <c r="AG137" s="17">
        <v>0.55347525726418401</v>
      </c>
      <c r="AH137" s="17">
        <v>0.58513821685668199</v>
      </c>
      <c r="AI137" s="17">
        <v>0.63488487238031599</v>
      </c>
      <c r="AJ137" s="17">
        <v>0.55691399938543995</v>
      </c>
      <c r="AK137" s="17">
        <v>0.58826148918764898</v>
      </c>
      <c r="AL137" s="17">
        <v>0.58315362699573003</v>
      </c>
      <c r="AM137" s="17">
        <v>0.61254392740735597</v>
      </c>
      <c r="AN137" s="17">
        <v>0.52399315581611705</v>
      </c>
      <c r="AO137" s="17">
        <v>0.58294991841037802</v>
      </c>
      <c r="AP137" s="17">
        <v>0.57531063164049001</v>
      </c>
      <c r="AQ137" s="17"/>
      <c r="AR137" s="17">
        <v>0.56733339311713604</v>
      </c>
      <c r="AS137" s="17">
        <v>0.60780269966756995</v>
      </c>
      <c r="AT137" s="17">
        <v>0.53742103030500499</v>
      </c>
      <c r="AU137" s="17">
        <v>0.60280197847650396</v>
      </c>
      <c r="AV137" s="17">
        <v>0.54234686740598004</v>
      </c>
      <c r="AW137" s="17"/>
      <c r="AX137" s="17">
        <v>0.589542448292525</v>
      </c>
      <c r="AY137" s="17">
        <v>0.65046049924627203</v>
      </c>
      <c r="AZ137" s="17">
        <v>0.54037839413898403</v>
      </c>
      <c r="BA137" s="17"/>
      <c r="BB137" s="17">
        <v>0.59347834475942796</v>
      </c>
      <c r="BC137" s="17">
        <v>0.58046290661498501</v>
      </c>
      <c r="BD137" s="17">
        <v>0.51093429165521898</v>
      </c>
      <c r="BE137" s="17">
        <v>0.59227503238196799</v>
      </c>
      <c r="BF137" s="17">
        <v>0.51642578092995295</v>
      </c>
    </row>
    <row r="138" spans="2:58" x14ac:dyDescent="0.3">
      <c r="B138" t="s">
        <v>172</v>
      </c>
      <c r="C138" s="17">
        <v>0.35539942671297903</v>
      </c>
      <c r="D138" s="17">
        <v>0.36895415208405002</v>
      </c>
      <c r="E138" s="17">
        <v>0.34254070752412402</v>
      </c>
      <c r="F138" s="17"/>
      <c r="G138" s="17">
        <v>0.26196883746442301</v>
      </c>
      <c r="H138" s="17">
        <v>0.36549237625117897</v>
      </c>
      <c r="I138" s="17">
        <v>0.374895430231594</v>
      </c>
      <c r="J138" s="17">
        <v>0.33824590160273899</v>
      </c>
      <c r="K138" s="17">
        <v>0.335591766294288</v>
      </c>
      <c r="L138" s="17">
        <v>0.42148566234868701</v>
      </c>
      <c r="M138" s="17"/>
      <c r="N138" s="17">
        <v>0.66822405956991704</v>
      </c>
      <c r="O138" s="17">
        <v>0.314530547569284</v>
      </c>
      <c r="P138" s="17">
        <v>0.46207533636763398</v>
      </c>
      <c r="Q138" s="17">
        <v>0.34217809002512001</v>
      </c>
      <c r="R138" s="17">
        <v>0.325888617033401</v>
      </c>
      <c r="S138" s="17">
        <v>0.45032584050754099</v>
      </c>
      <c r="T138" s="17">
        <v>0.42072309640606897</v>
      </c>
      <c r="U138" s="17">
        <v>0.27068633390070101</v>
      </c>
      <c r="V138" s="17">
        <v>0.43612493169601801</v>
      </c>
      <c r="W138" s="17">
        <v>0.324919061268444</v>
      </c>
      <c r="X138" s="17">
        <v>0.37235392229095898</v>
      </c>
      <c r="Y138" s="17">
        <v>0.36233135348020601</v>
      </c>
      <c r="Z138" s="17">
        <v>0.36554311289470498</v>
      </c>
      <c r="AA138" s="17">
        <v>0.28398033774086601</v>
      </c>
      <c r="AB138" s="17">
        <v>0.248829547568548</v>
      </c>
      <c r="AC138" s="17">
        <v>0.31693411566172403</v>
      </c>
      <c r="AD138" s="17"/>
      <c r="AE138" s="17">
        <v>0.37768059246658098</v>
      </c>
      <c r="AF138" s="17">
        <v>0.34046143691733399</v>
      </c>
      <c r="AG138" s="17">
        <v>0.35554927750892101</v>
      </c>
      <c r="AH138" s="17">
        <v>0.34477540751146502</v>
      </c>
      <c r="AI138" s="17">
        <v>0.33749460962946098</v>
      </c>
      <c r="AJ138" s="17">
        <v>0.36394542639385202</v>
      </c>
      <c r="AK138" s="17">
        <v>0.336623093672546</v>
      </c>
      <c r="AL138" s="17">
        <v>0.37118434596511501</v>
      </c>
      <c r="AM138" s="17">
        <v>0.34274966901823101</v>
      </c>
      <c r="AN138" s="17">
        <v>0.37343781902933099</v>
      </c>
      <c r="AO138" s="17">
        <v>0.37195293442243998</v>
      </c>
      <c r="AP138" s="17">
        <v>0.35789734793695099</v>
      </c>
      <c r="AQ138" s="17"/>
      <c r="AR138" s="17">
        <v>0.37241452244801898</v>
      </c>
      <c r="AS138" s="17">
        <v>0.329262815589484</v>
      </c>
      <c r="AT138" s="17">
        <v>0.39369980388305498</v>
      </c>
      <c r="AU138" s="17">
        <v>0.36278695618398099</v>
      </c>
      <c r="AV138" s="17">
        <v>0.40720741956176898</v>
      </c>
      <c r="AW138" s="17"/>
      <c r="AX138" s="17">
        <v>0.34980525443583299</v>
      </c>
      <c r="AY138" s="17">
        <v>0.31494024259085102</v>
      </c>
      <c r="AZ138" s="17">
        <v>0.38269676478100201</v>
      </c>
      <c r="BA138" s="17"/>
      <c r="BB138" s="17">
        <v>0.35119736845106803</v>
      </c>
      <c r="BC138" s="17">
        <v>0.32772231335462199</v>
      </c>
      <c r="BD138" s="17">
        <v>0.44241918037415701</v>
      </c>
      <c r="BE138" s="17">
        <v>0.34278935989159298</v>
      </c>
      <c r="BF138" s="17">
        <v>0.41034212399987502</v>
      </c>
    </row>
    <row r="139" spans="2:58" x14ac:dyDescent="0.3">
      <c r="B139" t="s">
        <v>86</v>
      </c>
      <c r="C139" s="17">
        <v>6.1627986811550399E-2</v>
      </c>
      <c r="D139" s="17">
        <v>3.7143701921767303E-2</v>
      </c>
      <c r="E139" s="17">
        <v>8.5261234943734096E-2</v>
      </c>
      <c r="F139" s="17"/>
      <c r="G139" s="17">
        <v>6.0914113303680399E-2</v>
      </c>
      <c r="H139" s="17">
        <v>5.2343516860790203E-2</v>
      </c>
      <c r="I139" s="17">
        <v>7.3739124241418805E-2</v>
      </c>
      <c r="J139" s="17">
        <v>5.0160172758327501E-2</v>
      </c>
      <c r="K139" s="17">
        <v>6.9274148541576194E-2</v>
      </c>
      <c r="L139" s="17">
        <v>3.7312474639265597E-2</v>
      </c>
      <c r="M139" s="17"/>
      <c r="N139" s="17">
        <v>0</v>
      </c>
      <c r="O139" s="17">
        <v>0.20549842803065599</v>
      </c>
      <c r="P139" s="17">
        <v>7.0364799298363007E-2</v>
      </c>
      <c r="Q139" s="17">
        <v>0.100921171979114</v>
      </c>
      <c r="R139" s="17">
        <v>0.14548250312696201</v>
      </c>
      <c r="S139" s="17">
        <v>5.9759209885107703E-2</v>
      </c>
      <c r="T139" s="17">
        <v>5.2235708962159198E-2</v>
      </c>
      <c r="U139" s="17">
        <v>4.6931350925751299E-2</v>
      </c>
      <c r="V139" s="17">
        <v>5.0452747810697397E-2</v>
      </c>
      <c r="W139" s="17">
        <v>4.0658730730274602E-2</v>
      </c>
      <c r="X139" s="17">
        <v>5.3542201029410201E-2</v>
      </c>
      <c r="Y139" s="17">
        <v>6.1417888804357203E-2</v>
      </c>
      <c r="Z139" s="17">
        <v>2.4422839953665999E-2</v>
      </c>
      <c r="AA139" s="17">
        <v>4.73042602454255E-2</v>
      </c>
      <c r="AB139" s="17">
        <v>3.5497940670798103E-2</v>
      </c>
      <c r="AC139" s="17">
        <v>2.5341442959919701E-2</v>
      </c>
      <c r="AD139" s="17"/>
      <c r="AE139" s="17">
        <v>4.4998817554748903E-2</v>
      </c>
      <c r="AF139" s="17">
        <v>4.94461605456845E-2</v>
      </c>
      <c r="AG139" s="17">
        <v>9.0975465226894703E-2</v>
      </c>
      <c r="AH139" s="17">
        <v>7.0086375631852896E-2</v>
      </c>
      <c r="AI139" s="17">
        <v>2.7620517990223001E-2</v>
      </c>
      <c r="AJ139" s="17">
        <v>7.9140574220707305E-2</v>
      </c>
      <c r="AK139" s="17">
        <v>7.5115417139805296E-2</v>
      </c>
      <c r="AL139" s="17">
        <v>4.56620270391545E-2</v>
      </c>
      <c r="AM139" s="17">
        <v>4.4706403574412697E-2</v>
      </c>
      <c r="AN139" s="17">
        <v>0.102569025154552</v>
      </c>
      <c r="AO139" s="17">
        <v>4.5097147167182203E-2</v>
      </c>
      <c r="AP139" s="17">
        <v>6.6792020422558995E-2</v>
      </c>
      <c r="AQ139" s="17"/>
      <c r="AR139" s="17">
        <v>6.0252084434845601E-2</v>
      </c>
      <c r="AS139" s="17">
        <v>6.2934484742945801E-2</v>
      </c>
      <c r="AT139" s="17">
        <v>6.8879165811939799E-2</v>
      </c>
      <c r="AU139" s="17">
        <v>3.4411065339514803E-2</v>
      </c>
      <c r="AV139" s="17">
        <v>5.04457130322516E-2</v>
      </c>
      <c r="AW139" s="17"/>
      <c r="AX139" s="17">
        <v>6.0652297271641703E-2</v>
      </c>
      <c r="AY139" s="17">
        <v>3.4599258162876401E-2</v>
      </c>
      <c r="AZ139" s="17">
        <v>7.6924841080014406E-2</v>
      </c>
      <c r="BA139" s="17"/>
      <c r="BB139" s="17">
        <v>5.5324286789504802E-2</v>
      </c>
      <c r="BC139" s="17">
        <v>9.1814780030392104E-2</v>
      </c>
      <c r="BD139" s="17">
        <v>4.6646527970624602E-2</v>
      </c>
      <c r="BE139" s="17">
        <v>6.4935607726438804E-2</v>
      </c>
      <c r="BF139" s="17">
        <v>7.3232095070172004E-2</v>
      </c>
    </row>
    <row r="140" spans="2:58" x14ac:dyDescent="0.3">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row>
    <row r="141" spans="2:58" x14ac:dyDescent="0.3">
      <c r="B141" s="6" t="s">
        <v>176</v>
      </c>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row>
    <row r="142" spans="2:58" x14ac:dyDescent="0.3">
      <c r="B142" s="24" t="s">
        <v>90</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row>
    <row r="143" spans="2:58" x14ac:dyDescent="0.3">
      <c r="B143" t="s">
        <v>171</v>
      </c>
      <c r="C143" s="17">
        <v>0.66576397190664205</v>
      </c>
      <c r="D143" s="17">
        <v>0.67788325801849303</v>
      </c>
      <c r="E143" s="17">
        <v>0.65496125585009501</v>
      </c>
      <c r="F143" s="17"/>
      <c r="G143" s="17">
        <v>0.76613623616239601</v>
      </c>
      <c r="H143" s="17">
        <v>0.53711621873797299</v>
      </c>
      <c r="I143" s="17">
        <v>0.62969156523570902</v>
      </c>
      <c r="J143" s="17">
        <v>0.70919048902812498</v>
      </c>
      <c r="K143" s="17">
        <v>0.71682999164022798</v>
      </c>
      <c r="L143" s="17">
        <v>0.83182436647256297</v>
      </c>
      <c r="M143" s="17"/>
      <c r="N143" s="17">
        <v>0.404796954496354</v>
      </c>
      <c r="O143" s="17">
        <v>0.61108273854156203</v>
      </c>
      <c r="P143" s="17">
        <v>0.62653312554125196</v>
      </c>
      <c r="Q143" s="17">
        <v>0.66471061327815995</v>
      </c>
      <c r="R143" s="17">
        <v>0.61225539621111502</v>
      </c>
      <c r="S143" s="17">
        <v>0.64617551465748302</v>
      </c>
      <c r="T143" s="17">
        <v>0.60977287970688099</v>
      </c>
      <c r="U143" s="17">
        <v>0.64489506187480194</v>
      </c>
      <c r="V143" s="17">
        <v>0.72159882718527502</v>
      </c>
      <c r="W143" s="17">
        <v>0.70795728241523503</v>
      </c>
      <c r="X143" s="17">
        <v>0.68330684042477796</v>
      </c>
      <c r="Y143" s="17">
        <v>0.72831712808623705</v>
      </c>
      <c r="Z143" s="17">
        <v>0.61869463950930603</v>
      </c>
      <c r="AA143" s="17">
        <v>0.765632992065294</v>
      </c>
      <c r="AB143" s="17">
        <v>0.70617211717476203</v>
      </c>
      <c r="AC143" s="17">
        <v>0.63446808535571697</v>
      </c>
      <c r="AD143" s="17"/>
      <c r="AE143" s="17">
        <v>0.59660802387071599</v>
      </c>
      <c r="AF143" s="17">
        <v>0.70551869050622296</v>
      </c>
      <c r="AG143" s="17">
        <v>0.69399994183173297</v>
      </c>
      <c r="AH143" s="17">
        <v>0.66646038915799</v>
      </c>
      <c r="AI143" s="17">
        <v>0.70424192184329104</v>
      </c>
      <c r="AJ143" s="17">
        <v>0.67119465068294504</v>
      </c>
      <c r="AK143" s="17">
        <v>0.71212615654086997</v>
      </c>
      <c r="AL143" s="17">
        <v>0.60753246178561804</v>
      </c>
      <c r="AM143" s="17">
        <v>0.64856171204363799</v>
      </c>
      <c r="AN143" s="17">
        <v>0.69397506661085195</v>
      </c>
      <c r="AO143" s="17">
        <v>0.62828820110860994</v>
      </c>
      <c r="AP143" s="17">
        <v>0.62599281882712898</v>
      </c>
      <c r="AQ143" s="17"/>
      <c r="AR143" s="17">
        <v>0.66374118897837497</v>
      </c>
      <c r="AS143" s="17">
        <v>0.69023039303984302</v>
      </c>
      <c r="AT143" s="17">
        <v>0.62184996631226497</v>
      </c>
      <c r="AU143" s="17">
        <v>0.55064733012873601</v>
      </c>
      <c r="AV143" s="17">
        <v>0.73770581066333696</v>
      </c>
      <c r="AW143" s="17"/>
      <c r="AX143" s="17">
        <v>0.68413317157196396</v>
      </c>
      <c r="AY143" s="17">
        <v>0.56798917063903498</v>
      </c>
      <c r="AZ143" s="17">
        <v>0.67138738699479805</v>
      </c>
      <c r="BA143" s="17"/>
      <c r="BB143" s="17">
        <v>0.66199353986058396</v>
      </c>
      <c r="BC143" s="17">
        <v>0.67161610721957998</v>
      </c>
      <c r="BD143" s="17">
        <v>0.65272103032108497</v>
      </c>
      <c r="BE143" s="17">
        <v>0.74598673014108596</v>
      </c>
      <c r="BF143" s="17">
        <v>0.62555489357285599</v>
      </c>
    </row>
    <row r="144" spans="2:58" x14ac:dyDescent="0.3">
      <c r="B144" t="s">
        <v>172</v>
      </c>
      <c r="C144" s="17">
        <v>0.27805432014878301</v>
      </c>
      <c r="D144" s="17">
        <v>0.280737066167422</v>
      </c>
      <c r="E144" s="17">
        <v>0.27392869765575301</v>
      </c>
      <c r="F144" s="17"/>
      <c r="G144" s="17">
        <v>0.172949650533923</v>
      </c>
      <c r="H144" s="17">
        <v>0.39828815237834397</v>
      </c>
      <c r="I144" s="17">
        <v>0.30153055560735198</v>
      </c>
      <c r="J144" s="17">
        <v>0.24697068987350901</v>
      </c>
      <c r="K144" s="17">
        <v>0.227933312516723</v>
      </c>
      <c r="L144" s="17">
        <v>0.168175633527437</v>
      </c>
      <c r="M144" s="17"/>
      <c r="N144" s="17">
        <v>0.48484405179534601</v>
      </c>
      <c r="O144" s="17">
        <v>0.21291203709157899</v>
      </c>
      <c r="P144" s="17">
        <v>0.21953647761501599</v>
      </c>
      <c r="Q144" s="17">
        <v>0.27102996090499099</v>
      </c>
      <c r="R144" s="17">
        <v>0.27387549030882302</v>
      </c>
      <c r="S144" s="17">
        <v>0.28749567717019398</v>
      </c>
      <c r="T144" s="17">
        <v>0.33361420719146601</v>
      </c>
      <c r="U144" s="17">
        <v>0.31260712249595402</v>
      </c>
      <c r="V144" s="17">
        <v>0.244835153570822</v>
      </c>
      <c r="W144" s="17">
        <v>0.26283346306419098</v>
      </c>
      <c r="X144" s="17">
        <v>0.26929897743082298</v>
      </c>
      <c r="Y144" s="17">
        <v>0.224866930022143</v>
      </c>
      <c r="Z144" s="17">
        <v>0.34765436824048701</v>
      </c>
      <c r="AA144" s="17">
        <v>0.17613820638563901</v>
      </c>
      <c r="AB144" s="17">
        <v>0.244960551993122</v>
      </c>
      <c r="AC144" s="17">
        <v>0.33981788399874302</v>
      </c>
      <c r="AD144" s="17"/>
      <c r="AE144" s="17">
        <v>0.35417062515707298</v>
      </c>
      <c r="AF144" s="17">
        <v>0.25389265440430397</v>
      </c>
      <c r="AG144" s="17">
        <v>0.258210009341796</v>
      </c>
      <c r="AH144" s="17">
        <v>0.26434615561916602</v>
      </c>
      <c r="AI144" s="17">
        <v>0.26842340778721302</v>
      </c>
      <c r="AJ144" s="17">
        <v>0.25639572196773203</v>
      </c>
      <c r="AK144" s="17">
        <v>0.21443902399054099</v>
      </c>
      <c r="AL144" s="17">
        <v>0.36146718577493497</v>
      </c>
      <c r="AM144" s="17">
        <v>0.28395096116409002</v>
      </c>
      <c r="AN144" s="17">
        <v>0.27094103103767497</v>
      </c>
      <c r="AO144" s="17">
        <v>0.26609800437373199</v>
      </c>
      <c r="AP144" s="17">
        <v>0.28840102780101501</v>
      </c>
      <c r="AQ144" s="17"/>
      <c r="AR144" s="17">
        <v>0.27134577469224302</v>
      </c>
      <c r="AS144" s="17">
        <v>0.25956504476397702</v>
      </c>
      <c r="AT144" s="17">
        <v>0.32020162509664701</v>
      </c>
      <c r="AU144" s="17">
        <v>0.38925255923387703</v>
      </c>
      <c r="AV144" s="17">
        <v>0.210198725439394</v>
      </c>
      <c r="AW144" s="17"/>
      <c r="AX144" s="17">
        <v>0.254700484335108</v>
      </c>
      <c r="AY144" s="17">
        <v>0.40986610567059201</v>
      </c>
      <c r="AZ144" s="17">
        <v>0.26312307789907302</v>
      </c>
      <c r="BA144" s="17"/>
      <c r="BB144" s="17">
        <v>0.28950722918509297</v>
      </c>
      <c r="BC144" s="17">
        <v>0.24656855282599599</v>
      </c>
      <c r="BD144" s="17">
        <v>0.29585992613951601</v>
      </c>
      <c r="BE144" s="17">
        <v>0.204340229502674</v>
      </c>
      <c r="BF144" s="17">
        <v>0.284635960155533</v>
      </c>
    </row>
    <row r="145" spans="2:58" x14ac:dyDescent="0.3">
      <c r="B145" t="s">
        <v>86</v>
      </c>
      <c r="C145" s="17">
        <v>5.6181707944574902E-2</v>
      </c>
      <c r="D145" s="17">
        <v>4.1379675814085401E-2</v>
      </c>
      <c r="E145" s="17">
        <v>7.1110046494151896E-2</v>
      </c>
      <c r="F145" s="17"/>
      <c r="G145" s="17">
        <v>6.0914113303680399E-2</v>
      </c>
      <c r="H145" s="17">
        <v>6.4595628883682907E-2</v>
      </c>
      <c r="I145" s="17">
        <v>6.8777879156938102E-2</v>
      </c>
      <c r="J145" s="17">
        <v>4.3838821098366398E-2</v>
      </c>
      <c r="K145" s="17">
        <v>5.5236695843049501E-2</v>
      </c>
      <c r="L145" s="17">
        <v>0</v>
      </c>
      <c r="M145" s="17"/>
      <c r="N145" s="17">
        <v>0.1103589937083</v>
      </c>
      <c r="O145" s="17">
        <v>0.17600522436686</v>
      </c>
      <c r="P145" s="17">
        <v>0.153930396843732</v>
      </c>
      <c r="Q145" s="17">
        <v>6.4259425816849305E-2</v>
      </c>
      <c r="R145" s="17">
        <v>0.113869113480062</v>
      </c>
      <c r="S145" s="17">
        <v>6.6328808172323506E-2</v>
      </c>
      <c r="T145" s="17">
        <v>5.6612913101653201E-2</v>
      </c>
      <c r="U145" s="17">
        <v>4.2497815629243603E-2</v>
      </c>
      <c r="V145" s="17">
        <v>3.3566019243903497E-2</v>
      </c>
      <c r="W145" s="17">
        <v>2.9209254520574001E-2</v>
      </c>
      <c r="X145" s="17">
        <v>4.7394182144398701E-2</v>
      </c>
      <c r="Y145" s="17">
        <v>4.6815941891619701E-2</v>
      </c>
      <c r="Z145" s="17">
        <v>3.3650992250206999E-2</v>
      </c>
      <c r="AA145" s="17">
        <v>5.8228801549067399E-2</v>
      </c>
      <c r="AB145" s="17">
        <v>4.8867330832116099E-2</v>
      </c>
      <c r="AC145" s="17">
        <v>2.5714030645540301E-2</v>
      </c>
      <c r="AD145" s="17"/>
      <c r="AE145" s="17">
        <v>4.9221350972211302E-2</v>
      </c>
      <c r="AF145" s="17">
        <v>4.0588655089472202E-2</v>
      </c>
      <c r="AG145" s="17">
        <v>4.7790048826471303E-2</v>
      </c>
      <c r="AH145" s="17">
        <v>6.9193455222843495E-2</v>
      </c>
      <c r="AI145" s="17">
        <v>2.7334670369496699E-2</v>
      </c>
      <c r="AJ145" s="17">
        <v>7.2409627349322894E-2</v>
      </c>
      <c r="AK145" s="17">
        <v>7.3434819468588902E-2</v>
      </c>
      <c r="AL145" s="17">
        <v>3.10003524394473E-2</v>
      </c>
      <c r="AM145" s="17">
        <v>6.7487326792271901E-2</v>
      </c>
      <c r="AN145" s="17">
        <v>3.5083902351472199E-2</v>
      </c>
      <c r="AO145" s="17">
        <v>0.105613794517659</v>
      </c>
      <c r="AP145" s="17">
        <v>8.5606153371855495E-2</v>
      </c>
      <c r="AQ145" s="17"/>
      <c r="AR145" s="17">
        <v>6.4913036329382695E-2</v>
      </c>
      <c r="AS145" s="17">
        <v>5.0204562196180101E-2</v>
      </c>
      <c r="AT145" s="17">
        <v>5.7948408591088602E-2</v>
      </c>
      <c r="AU145" s="17">
        <v>6.0100110637386898E-2</v>
      </c>
      <c r="AV145" s="17">
        <v>5.2095463897268497E-2</v>
      </c>
      <c r="AW145" s="17"/>
      <c r="AX145" s="17">
        <v>6.1166344092928197E-2</v>
      </c>
      <c r="AY145" s="17">
        <v>2.2144723690373E-2</v>
      </c>
      <c r="AZ145" s="17">
        <v>6.5489535106128899E-2</v>
      </c>
      <c r="BA145" s="17"/>
      <c r="BB145" s="17">
        <v>4.8499230954323097E-2</v>
      </c>
      <c r="BC145" s="17">
        <v>8.1815339954423805E-2</v>
      </c>
      <c r="BD145" s="17">
        <v>5.1419043539399398E-2</v>
      </c>
      <c r="BE145" s="17">
        <v>4.9673040356240497E-2</v>
      </c>
      <c r="BF145" s="17">
        <v>8.9809146271611406E-2</v>
      </c>
    </row>
    <row r="146" spans="2:58" x14ac:dyDescent="0.3">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row>
    <row r="147" spans="2:58" x14ac:dyDescent="0.3">
      <c r="B147" s="6" t="s">
        <v>177</v>
      </c>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row>
    <row r="148" spans="2:58" x14ac:dyDescent="0.3">
      <c r="B148" s="24" t="s">
        <v>90</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row>
    <row r="149" spans="2:58" x14ac:dyDescent="0.3">
      <c r="B149" t="s">
        <v>171</v>
      </c>
      <c r="C149" s="17">
        <v>0.68283606285981202</v>
      </c>
      <c r="D149" s="17">
        <v>0.70983785522591702</v>
      </c>
      <c r="E149" s="17">
        <v>0.65717059987182602</v>
      </c>
      <c r="F149" s="17"/>
      <c r="G149" s="17">
        <v>0.67731590156710997</v>
      </c>
      <c r="H149" s="17">
        <v>0.623188092450496</v>
      </c>
      <c r="I149" s="17">
        <v>0.630497022286447</v>
      </c>
      <c r="J149" s="17">
        <v>0.73134733066189395</v>
      </c>
      <c r="K149" s="17">
        <v>0.730600208289088</v>
      </c>
      <c r="L149" s="17">
        <v>0.78395798681979201</v>
      </c>
      <c r="M149" s="17"/>
      <c r="N149" s="17">
        <v>0.62865469375821204</v>
      </c>
      <c r="O149" s="17">
        <v>0.58600964590651095</v>
      </c>
      <c r="P149" s="17">
        <v>0.61411450285819902</v>
      </c>
      <c r="Q149" s="17">
        <v>0.73620226947717404</v>
      </c>
      <c r="R149" s="17">
        <v>0.60982937835283801</v>
      </c>
      <c r="S149" s="17">
        <v>0.63851838428923502</v>
      </c>
      <c r="T149" s="17">
        <v>0.67077031966249501</v>
      </c>
      <c r="U149" s="17">
        <v>0.64161282320055302</v>
      </c>
      <c r="V149" s="17">
        <v>0.66375639438512202</v>
      </c>
      <c r="W149" s="17">
        <v>0.69288079789290702</v>
      </c>
      <c r="X149" s="17">
        <v>0.67008101036947199</v>
      </c>
      <c r="Y149" s="17">
        <v>0.69182044177263402</v>
      </c>
      <c r="Z149" s="17">
        <v>0.73545449494931103</v>
      </c>
      <c r="AA149" s="17">
        <v>0.73902517132716705</v>
      </c>
      <c r="AB149" s="17">
        <v>0.765267526533706</v>
      </c>
      <c r="AC149" s="17">
        <v>0.73773718392519605</v>
      </c>
      <c r="AD149" s="17"/>
      <c r="AE149" s="17">
        <v>0.69889545897859395</v>
      </c>
      <c r="AF149" s="17">
        <v>0.69781752256615703</v>
      </c>
      <c r="AG149" s="17">
        <v>0.69371597819557296</v>
      </c>
      <c r="AH149" s="17">
        <v>0.68097438334601601</v>
      </c>
      <c r="AI149" s="17">
        <v>0.680385736606125</v>
      </c>
      <c r="AJ149" s="17">
        <v>0.66577024331420098</v>
      </c>
      <c r="AK149" s="17">
        <v>0.63689423365878095</v>
      </c>
      <c r="AL149" s="17">
        <v>0.78050748909751599</v>
      </c>
      <c r="AM149" s="17">
        <v>0.69247703815658601</v>
      </c>
      <c r="AN149" s="17">
        <v>0.60170004310221203</v>
      </c>
      <c r="AO149" s="17">
        <v>0.67814704048863395</v>
      </c>
      <c r="AP149" s="17">
        <v>0.78623010193876297</v>
      </c>
      <c r="AQ149" s="17"/>
      <c r="AR149" s="17">
        <v>0.66633332539245005</v>
      </c>
      <c r="AS149" s="17">
        <v>0.70295580098299204</v>
      </c>
      <c r="AT149" s="17">
        <v>0.67458662284466697</v>
      </c>
      <c r="AU149" s="17">
        <v>0.59146412340374399</v>
      </c>
      <c r="AV149" s="17">
        <v>0.71093146278502395</v>
      </c>
      <c r="AW149" s="17"/>
      <c r="AX149" s="17">
        <v>0.68061801949898404</v>
      </c>
      <c r="AY149" s="17">
        <v>0.72057473569397401</v>
      </c>
      <c r="AZ149" s="17">
        <v>0.64003943232154403</v>
      </c>
      <c r="BA149" s="17"/>
      <c r="BB149" s="17">
        <v>0.69409694618128304</v>
      </c>
      <c r="BC149" s="17">
        <v>0.65252044343896598</v>
      </c>
      <c r="BD149" s="17">
        <v>0.70578077094654601</v>
      </c>
      <c r="BE149" s="17">
        <v>0.69815619520837602</v>
      </c>
      <c r="BF149" s="17">
        <v>0.61668101210292503</v>
      </c>
    </row>
    <row r="150" spans="2:58" x14ac:dyDescent="0.3">
      <c r="B150" t="s">
        <v>172</v>
      </c>
      <c r="C150" s="17">
        <v>0.242055018886524</v>
      </c>
      <c r="D150" s="17">
        <v>0.242474582904351</v>
      </c>
      <c r="E150" s="17">
        <v>0.241120445375823</v>
      </c>
      <c r="F150" s="17"/>
      <c r="G150" s="17">
        <v>0.26176998512921001</v>
      </c>
      <c r="H150" s="17">
        <v>0.29255537583126301</v>
      </c>
      <c r="I150" s="17">
        <v>0.289094494738806</v>
      </c>
      <c r="J150" s="17">
        <v>0.20181943761523299</v>
      </c>
      <c r="K150" s="17">
        <v>0.18449623796144099</v>
      </c>
      <c r="L150" s="17">
        <v>0.19561233960681301</v>
      </c>
      <c r="M150" s="17"/>
      <c r="N150" s="17">
        <v>0.37134530624178802</v>
      </c>
      <c r="O150" s="17">
        <v>0.26672964903457302</v>
      </c>
      <c r="P150" s="17">
        <v>0.28878222927429897</v>
      </c>
      <c r="Q150" s="17">
        <v>0.18386607186873599</v>
      </c>
      <c r="R150" s="17">
        <v>0.21106765182849299</v>
      </c>
      <c r="S150" s="17">
        <v>0.28814454069460999</v>
      </c>
      <c r="T150" s="17">
        <v>0.25079600252220102</v>
      </c>
      <c r="U150" s="17">
        <v>0.30235767797669899</v>
      </c>
      <c r="V150" s="17">
        <v>0.28200217014759099</v>
      </c>
      <c r="W150" s="17">
        <v>0.243312485730836</v>
      </c>
      <c r="X150" s="17">
        <v>0.25049800737556099</v>
      </c>
      <c r="Y150" s="17">
        <v>0.24040489440030399</v>
      </c>
      <c r="Z150" s="17">
        <v>0.21700907441103601</v>
      </c>
      <c r="AA150" s="17">
        <v>0.20101475653526099</v>
      </c>
      <c r="AB150" s="17">
        <v>0.155604456765428</v>
      </c>
      <c r="AC150" s="17">
        <v>0.23054131166137101</v>
      </c>
      <c r="AD150" s="17"/>
      <c r="AE150" s="17">
        <v>0.241147660489581</v>
      </c>
      <c r="AF150" s="17">
        <v>0.212057298248676</v>
      </c>
      <c r="AG150" s="17">
        <v>0.21363968526580099</v>
      </c>
      <c r="AH150" s="17">
        <v>0.22589557450842199</v>
      </c>
      <c r="AI150" s="17">
        <v>0.27892182553351003</v>
      </c>
      <c r="AJ150" s="17">
        <v>0.24575080260847701</v>
      </c>
      <c r="AK150" s="17">
        <v>0.27968871001059398</v>
      </c>
      <c r="AL150" s="17">
        <v>0.200680487695272</v>
      </c>
      <c r="AM150" s="17">
        <v>0.25508610644877699</v>
      </c>
      <c r="AN150" s="17">
        <v>0.301786984348624</v>
      </c>
      <c r="AO150" s="17">
        <v>0.239108549576798</v>
      </c>
      <c r="AP150" s="17">
        <v>0.13490790898472901</v>
      </c>
      <c r="AQ150" s="17"/>
      <c r="AR150" s="17">
        <v>0.26232289457177999</v>
      </c>
      <c r="AS150" s="17">
        <v>0.21904146024863499</v>
      </c>
      <c r="AT150" s="17">
        <v>0.25509866293673999</v>
      </c>
      <c r="AU150" s="17">
        <v>0.32104608244376898</v>
      </c>
      <c r="AV150" s="17">
        <v>0.218263138013745</v>
      </c>
      <c r="AW150" s="17"/>
      <c r="AX150" s="17">
        <v>0.23275851534608999</v>
      </c>
      <c r="AY150" s="17">
        <v>0.25252323230621698</v>
      </c>
      <c r="AZ150" s="17">
        <v>0.30987065426139598</v>
      </c>
      <c r="BA150" s="17"/>
      <c r="BB150" s="17">
        <v>0.237533211347802</v>
      </c>
      <c r="BC150" s="17">
        <v>0.23933266964722699</v>
      </c>
      <c r="BD150" s="17">
        <v>0.218847735563719</v>
      </c>
      <c r="BE150" s="17">
        <v>0.22865535546676</v>
      </c>
      <c r="BF150" s="17">
        <v>0.29591267459859899</v>
      </c>
    </row>
    <row r="151" spans="2:58" x14ac:dyDescent="0.3">
      <c r="B151" t="s">
        <v>86</v>
      </c>
      <c r="C151" s="17">
        <v>7.5108918253664794E-2</v>
      </c>
      <c r="D151" s="17">
        <v>4.7687561869731797E-2</v>
      </c>
      <c r="E151" s="17">
        <v>0.10170895475235101</v>
      </c>
      <c r="F151" s="17"/>
      <c r="G151" s="17">
        <v>6.0914113303680399E-2</v>
      </c>
      <c r="H151" s="17">
        <v>8.4256531718240504E-2</v>
      </c>
      <c r="I151" s="17">
        <v>8.0408482974747494E-2</v>
      </c>
      <c r="J151" s="17">
        <v>6.6833231722872893E-2</v>
      </c>
      <c r="K151" s="17">
        <v>8.4903553749471297E-2</v>
      </c>
      <c r="L151" s="17">
        <v>2.04296735733949E-2</v>
      </c>
      <c r="M151" s="17"/>
      <c r="N151" s="17">
        <v>0</v>
      </c>
      <c r="O151" s="17">
        <v>0.147260705058916</v>
      </c>
      <c r="P151" s="17">
        <v>9.7103267867501897E-2</v>
      </c>
      <c r="Q151" s="17">
        <v>7.9931658654089396E-2</v>
      </c>
      <c r="R151" s="17">
        <v>0.17910296981866899</v>
      </c>
      <c r="S151" s="17">
        <v>7.3337075016154801E-2</v>
      </c>
      <c r="T151" s="17">
        <v>7.8433677815304706E-2</v>
      </c>
      <c r="U151" s="17">
        <v>5.6029498822748297E-2</v>
      </c>
      <c r="V151" s="17">
        <v>5.4241435467286797E-2</v>
      </c>
      <c r="W151" s="17">
        <v>6.3806716376257205E-2</v>
      </c>
      <c r="X151" s="17">
        <v>7.9420982254966799E-2</v>
      </c>
      <c r="Y151" s="17">
        <v>6.7774663827062098E-2</v>
      </c>
      <c r="Z151" s="17">
        <v>4.7536430639653397E-2</v>
      </c>
      <c r="AA151" s="17">
        <v>5.9960072137571797E-2</v>
      </c>
      <c r="AB151" s="17">
        <v>7.9128016700866194E-2</v>
      </c>
      <c r="AC151" s="17">
        <v>3.1721504413432501E-2</v>
      </c>
      <c r="AD151" s="17"/>
      <c r="AE151" s="17">
        <v>5.99568805318259E-2</v>
      </c>
      <c r="AF151" s="17">
        <v>9.0125179185166701E-2</v>
      </c>
      <c r="AG151" s="17">
        <v>9.2644336538626401E-2</v>
      </c>
      <c r="AH151" s="17">
        <v>9.3130042145562295E-2</v>
      </c>
      <c r="AI151" s="17">
        <v>4.06924378603657E-2</v>
      </c>
      <c r="AJ151" s="17">
        <v>8.8478954077321703E-2</v>
      </c>
      <c r="AK151" s="17">
        <v>8.3417056330625794E-2</v>
      </c>
      <c r="AL151" s="17">
        <v>1.8812023207212099E-2</v>
      </c>
      <c r="AM151" s="17">
        <v>5.2436855394637702E-2</v>
      </c>
      <c r="AN151" s="17">
        <v>9.6512972549163994E-2</v>
      </c>
      <c r="AO151" s="17">
        <v>8.27444099345684E-2</v>
      </c>
      <c r="AP151" s="17">
        <v>7.8861989076508293E-2</v>
      </c>
      <c r="AQ151" s="17"/>
      <c r="AR151" s="17">
        <v>7.1343780035770396E-2</v>
      </c>
      <c r="AS151" s="17">
        <v>7.8002738768372895E-2</v>
      </c>
      <c r="AT151" s="17">
        <v>7.0314714218593102E-2</v>
      </c>
      <c r="AU151" s="17">
        <v>8.7489794152487296E-2</v>
      </c>
      <c r="AV151" s="17">
        <v>7.0805399201231606E-2</v>
      </c>
      <c r="AW151" s="17"/>
      <c r="AX151" s="17">
        <v>8.6623465154925597E-2</v>
      </c>
      <c r="AY151" s="17">
        <v>2.6902031999809499E-2</v>
      </c>
      <c r="AZ151" s="17">
        <v>5.0089913417059803E-2</v>
      </c>
      <c r="BA151" s="17"/>
      <c r="BB151" s="17">
        <v>6.8369842470914793E-2</v>
      </c>
      <c r="BC151" s="17">
        <v>0.108146886913807</v>
      </c>
      <c r="BD151" s="17">
        <v>7.5371493489735694E-2</v>
      </c>
      <c r="BE151" s="17">
        <v>7.3188449324863195E-2</v>
      </c>
      <c r="BF151" s="17">
        <v>8.7406313298475702E-2</v>
      </c>
    </row>
    <row r="152" spans="2:58" x14ac:dyDescent="0.3">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row>
    <row r="153" spans="2:58" x14ac:dyDescent="0.3">
      <c r="B153" s="6" t="s">
        <v>178</v>
      </c>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row>
    <row r="154" spans="2:58" x14ac:dyDescent="0.3">
      <c r="B154" s="24" t="s">
        <v>90</v>
      </c>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row>
    <row r="155" spans="2:58" x14ac:dyDescent="0.3">
      <c r="B155" t="s">
        <v>171</v>
      </c>
      <c r="C155" s="17">
        <v>0.48333215070408803</v>
      </c>
      <c r="D155" s="17">
        <v>0.54741688320156601</v>
      </c>
      <c r="E155" s="17">
        <v>0.42015010128866698</v>
      </c>
      <c r="F155" s="17"/>
      <c r="G155" s="17">
        <v>0.31706494314240202</v>
      </c>
      <c r="H155" s="17">
        <v>0.57332056936754305</v>
      </c>
      <c r="I155" s="17">
        <v>0.45261296362313402</v>
      </c>
      <c r="J155" s="17">
        <v>0.49370842014161798</v>
      </c>
      <c r="K155" s="17">
        <v>0.47557714898404901</v>
      </c>
      <c r="L155" s="17">
        <v>0.58338025466093801</v>
      </c>
      <c r="M155" s="17"/>
      <c r="N155" s="17">
        <v>0.51515594820465405</v>
      </c>
      <c r="O155" s="17">
        <v>0.36915830701615399</v>
      </c>
      <c r="P155" s="17">
        <v>0.31725362841036697</v>
      </c>
      <c r="Q155" s="17">
        <v>0.37571896775582903</v>
      </c>
      <c r="R155" s="17">
        <v>0.45083519812288902</v>
      </c>
      <c r="S155" s="17">
        <v>0.49134687598159399</v>
      </c>
      <c r="T155" s="17">
        <v>0.432895674141408</v>
      </c>
      <c r="U155" s="17">
        <v>0.45705749021956299</v>
      </c>
      <c r="V155" s="17">
        <v>0.45921871677617898</v>
      </c>
      <c r="W155" s="17">
        <v>0.47835061691158998</v>
      </c>
      <c r="X155" s="17">
        <v>0.50364665095577499</v>
      </c>
      <c r="Y155" s="17">
        <v>0.50422524427498505</v>
      </c>
      <c r="Z155" s="17">
        <v>0.51867217537411003</v>
      </c>
      <c r="AA155" s="17">
        <v>0.48111651761219099</v>
      </c>
      <c r="AB155" s="17">
        <v>0.55682840373986398</v>
      </c>
      <c r="AC155" s="17">
        <v>0.56852205897446795</v>
      </c>
      <c r="AD155" s="17"/>
      <c r="AE155" s="17">
        <v>0.60771492314254005</v>
      </c>
      <c r="AF155" s="17">
        <v>0.460543775725692</v>
      </c>
      <c r="AG155" s="17">
        <v>0.48433091761920499</v>
      </c>
      <c r="AH155" s="17">
        <v>0.43187642769970003</v>
      </c>
      <c r="AI155" s="17">
        <v>0.45420171384550301</v>
      </c>
      <c r="AJ155" s="17">
        <v>0.48149107900272498</v>
      </c>
      <c r="AK155" s="17">
        <v>0.44431862334891498</v>
      </c>
      <c r="AL155" s="17">
        <v>0.454722453581275</v>
      </c>
      <c r="AM155" s="17">
        <v>0.46274028838974102</v>
      </c>
      <c r="AN155" s="17">
        <v>0.468388858694263</v>
      </c>
      <c r="AO155" s="17">
        <v>0.50453376056921995</v>
      </c>
      <c r="AP155" s="17">
        <v>0.45491293224353202</v>
      </c>
      <c r="AQ155" s="17"/>
      <c r="AR155" s="17">
        <v>0.46369770647331598</v>
      </c>
      <c r="AS155" s="17">
        <v>0.48863914342521703</v>
      </c>
      <c r="AT155" s="17">
        <v>0.48310316309905998</v>
      </c>
      <c r="AU155" s="17">
        <v>0.54657276694145396</v>
      </c>
      <c r="AV155" s="17">
        <v>0.493236201698246</v>
      </c>
      <c r="AW155" s="17"/>
      <c r="AX155" s="17">
        <v>0.47592326985440903</v>
      </c>
      <c r="AY155" s="17">
        <v>0.54638996930763095</v>
      </c>
      <c r="AZ155" s="17">
        <v>0.50405772542691096</v>
      </c>
      <c r="BA155" s="17"/>
      <c r="BB155" s="17">
        <v>0.50867930043508103</v>
      </c>
      <c r="BC155" s="17">
        <v>0.41709455944235302</v>
      </c>
      <c r="BD155" s="17">
        <v>0.53031182858411396</v>
      </c>
      <c r="BE155" s="17">
        <v>0.44476838218602899</v>
      </c>
      <c r="BF155" s="17">
        <v>0.39531764031746103</v>
      </c>
    </row>
    <row r="156" spans="2:58" x14ac:dyDescent="0.3">
      <c r="B156" t="s">
        <v>172</v>
      </c>
      <c r="C156" s="17">
        <v>0.42476667876459001</v>
      </c>
      <c r="D156" s="17">
        <v>0.40433049571983198</v>
      </c>
      <c r="E156" s="17">
        <v>0.445072405721052</v>
      </c>
      <c r="F156" s="17"/>
      <c r="G156" s="17">
        <v>0.62202094355391802</v>
      </c>
      <c r="H156" s="17">
        <v>0.340489132530163</v>
      </c>
      <c r="I156" s="17">
        <v>0.44052544380194902</v>
      </c>
      <c r="J156" s="17">
        <v>0.42721343727262101</v>
      </c>
      <c r="K156" s="17">
        <v>0.43377409120763299</v>
      </c>
      <c r="L156" s="17">
        <v>0.326907705204451</v>
      </c>
      <c r="M156" s="17"/>
      <c r="N156" s="17">
        <v>0.37134530624178802</v>
      </c>
      <c r="O156" s="17">
        <v>0.42940100769045803</v>
      </c>
      <c r="P156" s="17">
        <v>0.47729085662849602</v>
      </c>
      <c r="Q156" s="17">
        <v>0.49395986568635297</v>
      </c>
      <c r="R156" s="17">
        <v>0.42379796550913901</v>
      </c>
      <c r="S156" s="17">
        <v>0.41307008008236301</v>
      </c>
      <c r="T156" s="17">
        <v>0.50419692195495003</v>
      </c>
      <c r="U156" s="17">
        <v>0.43786548340923898</v>
      </c>
      <c r="V156" s="17">
        <v>0.426345794782786</v>
      </c>
      <c r="W156" s="17">
        <v>0.42572890376052802</v>
      </c>
      <c r="X156" s="17">
        <v>0.42126854166347999</v>
      </c>
      <c r="Y156" s="17">
        <v>0.40961858452118799</v>
      </c>
      <c r="Z156" s="17">
        <v>0.436073264243789</v>
      </c>
      <c r="AA156" s="17">
        <v>0.46296687259146801</v>
      </c>
      <c r="AB156" s="17">
        <v>0.37059755818128198</v>
      </c>
      <c r="AC156" s="17">
        <v>0.38754399731440198</v>
      </c>
      <c r="AD156" s="17"/>
      <c r="AE156" s="17">
        <v>0.35402134674584201</v>
      </c>
      <c r="AF156" s="17">
        <v>0.42745244023106099</v>
      </c>
      <c r="AG156" s="17">
        <v>0.43086296235396099</v>
      </c>
      <c r="AH156" s="17">
        <v>0.44012730485234502</v>
      </c>
      <c r="AI156" s="17">
        <v>0.47427717058930502</v>
      </c>
      <c r="AJ156" s="17">
        <v>0.37893888551684901</v>
      </c>
      <c r="AK156" s="17">
        <v>0.45931532689004201</v>
      </c>
      <c r="AL156" s="17">
        <v>0.48327684153983003</v>
      </c>
      <c r="AM156" s="17">
        <v>0.45651591520916601</v>
      </c>
      <c r="AN156" s="17">
        <v>0.41850926409475803</v>
      </c>
      <c r="AO156" s="17">
        <v>0.413167582368485</v>
      </c>
      <c r="AP156" s="17">
        <v>0.45415511002601</v>
      </c>
      <c r="AQ156" s="17"/>
      <c r="AR156" s="17">
        <v>0.43546175945223597</v>
      </c>
      <c r="AS156" s="17">
        <v>0.42248039463243098</v>
      </c>
      <c r="AT156" s="17">
        <v>0.43459781274705001</v>
      </c>
      <c r="AU156" s="17">
        <v>0.34800819612459999</v>
      </c>
      <c r="AV156" s="17">
        <v>0.41972475566200002</v>
      </c>
      <c r="AW156" s="17"/>
      <c r="AX156" s="17">
        <v>0.42139374529162799</v>
      </c>
      <c r="AY156" s="17">
        <v>0.401673500530776</v>
      </c>
      <c r="AZ156" s="17">
        <v>0.42827171698166799</v>
      </c>
      <c r="BA156" s="17"/>
      <c r="BB156" s="17">
        <v>0.41351629879091201</v>
      </c>
      <c r="BC156" s="17">
        <v>0.44985977723114501</v>
      </c>
      <c r="BD156" s="17">
        <v>0.33660667098005798</v>
      </c>
      <c r="BE156" s="17">
        <v>0.45224334488365098</v>
      </c>
      <c r="BF156" s="17">
        <v>0.48019545108853501</v>
      </c>
    </row>
    <row r="157" spans="2:58" x14ac:dyDescent="0.3">
      <c r="B157" t="s">
        <v>86</v>
      </c>
      <c r="C157" s="17">
        <v>9.1901170531322296E-2</v>
      </c>
      <c r="D157" s="17">
        <v>4.8252621078602197E-2</v>
      </c>
      <c r="E157" s="17">
        <v>0.13477749299028099</v>
      </c>
      <c r="F157" s="17"/>
      <c r="G157" s="17">
        <v>6.0914113303680399E-2</v>
      </c>
      <c r="H157" s="17">
        <v>8.61902981022937E-2</v>
      </c>
      <c r="I157" s="17">
        <v>0.106861592574916</v>
      </c>
      <c r="J157" s="17">
        <v>7.90781425857605E-2</v>
      </c>
      <c r="K157" s="17">
        <v>9.0648759808318394E-2</v>
      </c>
      <c r="L157" s="17">
        <v>8.9712040134611107E-2</v>
      </c>
      <c r="M157" s="17"/>
      <c r="N157" s="17">
        <v>0.113498745553558</v>
      </c>
      <c r="O157" s="17">
        <v>0.20144068529338799</v>
      </c>
      <c r="P157" s="17">
        <v>0.20545551496113701</v>
      </c>
      <c r="Q157" s="17">
        <v>0.130321166557817</v>
      </c>
      <c r="R157" s="17">
        <v>0.125366836367971</v>
      </c>
      <c r="S157" s="17">
        <v>9.5583043936043E-2</v>
      </c>
      <c r="T157" s="17">
        <v>6.2907403903641995E-2</v>
      </c>
      <c r="U157" s="17">
        <v>0.10507702637119801</v>
      </c>
      <c r="V157" s="17">
        <v>0.114435488441036</v>
      </c>
      <c r="W157" s="17">
        <v>9.5920479327882099E-2</v>
      </c>
      <c r="X157" s="17">
        <v>7.5084807380745605E-2</v>
      </c>
      <c r="Y157" s="17">
        <v>8.6156171203826404E-2</v>
      </c>
      <c r="Z157" s="17">
        <v>4.5254560382100899E-2</v>
      </c>
      <c r="AA157" s="17">
        <v>5.59166097963412E-2</v>
      </c>
      <c r="AB157" s="17">
        <v>7.2574038078853403E-2</v>
      </c>
      <c r="AC157" s="17">
        <v>4.3933943711130297E-2</v>
      </c>
      <c r="AD157" s="17"/>
      <c r="AE157" s="17">
        <v>3.8263730111617503E-2</v>
      </c>
      <c r="AF157" s="17">
        <v>0.112003784043247</v>
      </c>
      <c r="AG157" s="17">
        <v>8.48061200268342E-2</v>
      </c>
      <c r="AH157" s="17">
        <v>0.127996267447954</v>
      </c>
      <c r="AI157" s="17">
        <v>7.1521115565192098E-2</v>
      </c>
      <c r="AJ157" s="17">
        <v>0.13957003548042601</v>
      </c>
      <c r="AK157" s="17">
        <v>9.6366049761042502E-2</v>
      </c>
      <c r="AL157" s="17">
        <v>6.20007048788946E-2</v>
      </c>
      <c r="AM157" s="17">
        <v>8.0743796401092999E-2</v>
      </c>
      <c r="AN157" s="17">
        <v>0.113101877210979</v>
      </c>
      <c r="AO157" s="17">
        <v>8.2298657062295402E-2</v>
      </c>
      <c r="AP157" s="17">
        <v>9.0931957730457494E-2</v>
      </c>
      <c r="AQ157" s="17"/>
      <c r="AR157" s="17">
        <v>0.100840534074448</v>
      </c>
      <c r="AS157" s="17">
        <v>8.8880461942351996E-2</v>
      </c>
      <c r="AT157" s="17">
        <v>8.2299024153889996E-2</v>
      </c>
      <c r="AU157" s="17">
        <v>0.105419036933946</v>
      </c>
      <c r="AV157" s="17">
        <v>8.7039042639753594E-2</v>
      </c>
      <c r="AW157" s="17"/>
      <c r="AX157" s="17">
        <v>0.102682984853963</v>
      </c>
      <c r="AY157" s="17">
        <v>5.1936530161593199E-2</v>
      </c>
      <c r="AZ157" s="17">
        <v>6.7670557591421099E-2</v>
      </c>
      <c r="BA157" s="17"/>
      <c r="BB157" s="17">
        <v>7.7804400774007298E-2</v>
      </c>
      <c r="BC157" s="17">
        <v>0.133045663326503</v>
      </c>
      <c r="BD157" s="17">
        <v>0.133081500435828</v>
      </c>
      <c r="BE157" s="17">
        <v>0.10298827293031899</v>
      </c>
      <c r="BF157" s="17">
        <v>0.12448690859400401</v>
      </c>
    </row>
    <row r="158" spans="2:58" x14ac:dyDescent="0.3">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row>
    <row r="159" spans="2:58" x14ac:dyDescent="0.3">
      <c r="B159" s="6" t="s">
        <v>179</v>
      </c>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row>
    <row r="160" spans="2:58" x14ac:dyDescent="0.3">
      <c r="B160" s="24" t="s">
        <v>90</v>
      </c>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row>
    <row r="161" spans="2:58" x14ac:dyDescent="0.3">
      <c r="B161" t="s">
        <v>171</v>
      </c>
      <c r="C161" s="17">
        <v>0.75051236695260604</v>
      </c>
      <c r="D161" s="17">
        <v>0.75171835549765598</v>
      </c>
      <c r="E161" s="17">
        <v>0.74880748588610002</v>
      </c>
      <c r="F161" s="17"/>
      <c r="G161" s="17">
        <v>0.59532833436742305</v>
      </c>
      <c r="H161" s="17">
        <v>0.61424883677501296</v>
      </c>
      <c r="I161" s="17">
        <v>0.736756883551272</v>
      </c>
      <c r="J161" s="17">
        <v>0.77339330095908598</v>
      </c>
      <c r="K161" s="17">
        <v>0.81579420405495895</v>
      </c>
      <c r="L161" s="17">
        <v>0.89887276244197201</v>
      </c>
      <c r="M161" s="17"/>
      <c r="N161" s="17">
        <v>0.88964100629169995</v>
      </c>
      <c r="O161" s="17">
        <v>0.53154081858037505</v>
      </c>
      <c r="P161" s="17">
        <v>0.67755567165484998</v>
      </c>
      <c r="Q161" s="17">
        <v>0.67507157001505003</v>
      </c>
      <c r="R161" s="17">
        <v>0.70670292873762297</v>
      </c>
      <c r="S161" s="17">
        <v>0.70400582425898695</v>
      </c>
      <c r="T161" s="17">
        <v>0.75583412532779504</v>
      </c>
      <c r="U161" s="17">
        <v>0.78705873645777602</v>
      </c>
      <c r="V161" s="17">
        <v>0.75534246604903799</v>
      </c>
      <c r="W161" s="17">
        <v>0.76838968946201602</v>
      </c>
      <c r="X161" s="17">
        <v>0.70678082200064196</v>
      </c>
      <c r="Y161" s="17">
        <v>0.78589292399592403</v>
      </c>
      <c r="Z161" s="17">
        <v>0.83806579559226602</v>
      </c>
      <c r="AA161" s="17">
        <v>0.73547669138937799</v>
      </c>
      <c r="AB161" s="17">
        <v>0.793558663211965</v>
      </c>
      <c r="AC161" s="17">
        <v>0.80293423840822098</v>
      </c>
      <c r="AD161" s="17"/>
      <c r="AE161" s="17">
        <v>0.71043928727119299</v>
      </c>
      <c r="AF161" s="17">
        <v>0.75489333477696396</v>
      </c>
      <c r="AG161" s="17">
        <v>0.76295717437933097</v>
      </c>
      <c r="AH161" s="17">
        <v>0.80804935988216098</v>
      </c>
      <c r="AI161" s="17">
        <v>0.79183543407886503</v>
      </c>
      <c r="AJ161" s="17">
        <v>0.71745170422761495</v>
      </c>
      <c r="AK161" s="17">
        <v>0.73541083610553803</v>
      </c>
      <c r="AL161" s="17">
        <v>0.82201916752916504</v>
      </c>
      <c r="AM161" s="17">
        <v>0.764292761561158</v>
      </c>
      <c r="AN161" s="17">
        <v>0.70271380111610504</v>
      </c>
      <c r="AO161" s="17">
        <v>0.74297826497920505</v>
      </c>
      <c r="AP161" s="17">
        <v>0.76596247339090595</v>
      </c>
      <c r="AQ161" s="17"/>
      <c r="AR161" s="17">
        <v>0.74716950646005698</v>
      </c>
      <c r="AS161" s="17">
        <v>0.74104686157125799</v>
      </c>
      <c r="AT161" s="17">
        <v>0.76356346378927198</v>
      </c>
      <c r="AU161" s="17">
        <v>0.76761514583562596</v>
      </c>
      <c r="AV161" s="17">
        <v>0.88284977142718501</v>
      </c>
      <c r="AW161" s="17"/>
      <c r="AX161" s="17">
        <v>0.76087078719916001</v>
      </c>
      <c r="AY161" s="17">
        <v>0.70577959028437498</v>
      </c>
      <c r="AZ161" s="17">
        <v>0.74577898106169505</v>
      </c>
      <c r="BA161" s="17"/>
      <c r="BB161" s="17">
        <v>0.75984693159368399</v>
      </c>
      <c r="BC161" s="17">
        <v>0.73571705172781898</v>
      </c>
      <c r="BD161" s="17">
        <v>0.87498644836048101</v>
      </c>
      <c r="BE161" s="17">
        <v>0.798133677844866</v>
      </c>
      <c r="BF161" s="17">
        <v>0.62298776229703801</v>
      </c>
    </row>
    <row r="162" spans="2:58" x14ac:dyDescent="0.3">
      <c r="B162" t="s">
        <v>172</v>
      </c>
      <c r="C162" s="17">
        <v>0.17826478637385501</v>
      </c>
      <c r="D162" s="17">
        <v>0.19356837460499901</v>
      </c>
      <c r="E162" s="17">
        <v>0.163302136116976</v>
      </c>
      <c r="F162" s="17"/>
      <c r="G162" s="17">
        <v>0.23127108288932099</v>
      </c>
      <c r="H162" s="17">
        <v>0.28390240709574499</v>
      </c>
      <c r="I162" s="17">
        <v>0.178952110064589</v>
      </c>
      <c r="J162" s="17">
        <v>0.169575662979045</v>
      </c>
      <c r="K162" s="17">
        <v>0.12960450172617999</v>
      </c>
      <c r="L162" s="17">
        <v>0.10112723755802799</v>
      </c>
      <c r="M162" s="17"/>
      <c r="N162" s="17">
        <v>0.1103589937083</v>
      </c>
      <c r="O162" s="17">
        <v>0.23869364570503601</v>
      </c>
      <c r="P162" s="17">
        <v>0.17938267486970699</v>
      </c>
      <c r="Q162" s="17">
        <v>0.21539368240421999</v>
      </c>
      <c r="R162" s="17">
        <v>0.16553236329930901</v>
      </c>
      <c r="S162" s="17">
        <v>0.18101844170180001</v>
      </c>
      <c r="T162" s="17">
        <v>0.17476477533604601</v>
      </c>
      <c r="U162" s="17">
        <v>0.15758661568921001</v>
      </c>
      <c r="V162" s="17">
        <v>0.19732721443286899</v>
      </c>
      <c r="W162" s="17">
        <v>0.19339689440024099</v>
      </c>
      <c r="X162" s="17">
        <v>0.22754504903716899</v>
      </c>
      <c r="Y162" s="17">
        <v>0.1428940737745</v>
      </c>
      <c r="Z162" s="17">
        <v>0.12498491444384</v>
      </c>
      <c r="AA162" s="17">
        <v>0.209635081279993</v>
      </c>
      <c r="AB162" s="17">
        <v>0.15779173252530901</v>
      </c>
      <c r="AC162" s="17">
        <v>0.177210618888794</v>
      </c>
      <c r="AD162" s="17"/>
      <c r="AE162" s="17">
        <v>0.224002459770378</v>
      </c>
      <c r="AF162" s="17">
        <v>0.166114709489634</v>
      </c>
      <c r="AG162" s="17">
        <v>0.16641562017452499</v>
      </c>
      <c r="AH162" s="17">
        <v>0.15159933296414799</v>
      </c>
      <c r="AI162" s="17">
        <v>0.164549815966893</v>
      </c>
      <c r="AJ162" s="17">
        <v>0.169442772558135</v>
      </c>
      <c r="AK162" s="17">
        <v>0.174251750787073</v>
      </c>
      <c r="AL162" s="17">
        <v>9.2147777092327202E-2</v>
      </c>
      <c r="AM162" s="17">
        <v>0.16994304798771001</v>
      </c>
      <c r="AN162" s="17">
        <v>0.227862815620169</v>
      </c>
      <c r="AO162" s="17">
        <v>0.19468597806009699</v>
      </c>
      <c r="AP162" s="17">
        <v>0.167245506186535</v>
      </c>
      <c r="AQ162" s="17"/>
      <c r="AR162" s="17">
        <v>0.17419442232263499</v>
      </c>
      <c r="AS162" s="17">
        <v>0.18423002860440699</v>
      </c>
      <c r="AT162" s="17">
        <v>0.18205497432294401</v>
      </c>
      <c r="AU162" s="17">
        <v>0.18568563388117801</v>
      </c>
      <c r="AV162" s="17">
        <v>3.8513399792968701E-2</v>
      </c>
      <c r="AW162" s="17"/>
      <c r="AX162" s="17">
        <v>0.16370140299434</v>
      </c>
      <c r="AY162" s="17">
        <v>0.25844807635633599</v>
      </c>
      <c r="AZ162" s="17">
        <v>0.180720917936112</v>
      </c>
      <c r="BA162" s="17"/>
      <c r="BB162" s="17">
        <v>0.18272639864416701</v>
      </c>
      <c r="BC162" s="17">
        <v>0.160878109067145</v>
      </c>
      <c r="BD162" s="17">
        <v>8.7327804894651501E-2</v>
      </c>
      <c r="BE162" s="17">
        <v>0.12099291424820501</v>
      </c>
      <c r="BF162" s="17">
        <v>0.24124548409244101</v>
      </c>
    </row>
    <row r="163" spans="2:58" x14ac:dyDescent="0.3">
      <c r="B163" t="s">
        <v>86</v>
      </c>
      <c r="C163" s="17">
        <v>7.1222846673538898E-2</v>
      </c>
      <c r="D163" s="17">
        <v>5.4713269897345498E-2</v>
      </c>
      <c r="E163" s="17">
        <v>8.7890377996923702E-2</v>
      </c>
      <c r="F163" s="17"/>
      <c r="G163" s="17">
        <v>0.17340058274325601</v>
      </c>
      <c r="H163" s="17">
        <v>0.101848756129242</v>
      </c>
      <c r="I163" s="17">
        <v>8.4291006384139597E-2</v>
      </c>
      <c r="J163" s="17">
        <v>5.7031036061868601E-2</v>
      </c>
      <c r="K163" s="17">
        <v>5.4601294218861E-2</v>
      </c>
      <c r="L163" s="17">
        <v>0</v>
      </c>
      <c r="M163" s="17"/>
      <c r="N163" s="17">
        <v>0</v>
      </c>
      <c r="O163" s="17">
        <v>0.22976553571458999</v>
      </c>
      <c r="P163" s="17">
        <v>0.143061653475443</v>
      </c>
      <c r="Q163" s="17">
        <v>0.10953474758072899</v>
      </c>
      <c r="R163" s="17">
        <v>0.12776470796306799</v>
      </c>
      <c r="S163" s="17">
        <v>0.114975734039213</v>
      </c>
      <c r="T163" s="17">
        <v>6.9401099336159303E-2</v>
      </c>
      <c r="U163" s="17">
        <v>5.5354647853014097E-2</v>
      </c>
      <c r="V163" s="17">
        <v>4.7330319518093703E-2</v>
      </c>
      <c r="W163" s="17">
        <v>3.8213416137743497E-2</v>
      </c>
      <c r="X163" s="17">
        <v>6.5674128962189396E-2</v>
      </c>
      <c r="Y163" s="17">
        <v>7.12130022295763E-2</v>
      </c>
      <c r="Z163" s="17">
        <v>3.6949289963894703E-2</v>
      </c>
      <c r="AA163" s="17">
        <v>5.4888227330630097E-2</v>
      </c>
      <c r="AB163" s="17">
        <v>4.8649604262726499E-2</v>
      </c>
      <c r="AC163" s="17">
        <v>1.98551427029845E-2</v>
      </c>
      <c r="AD163" s="17"/>
      <c r="AE163" s="17">
        <v>6.5558252958429097E-2</v>
      </c>
      <c r="AF163" s="17">
        <v>7.8991955733402106E-2</v>
      </c>
      <c r="AG163" s="17">
        <v>7.0627205446144106E-2</v>
      </c>
      <c r="AH163" s="17">
        <v>4.03513071536915E-2</v>
      </c>
      <c r="AI163" s="17">
        <v>4.3614749954242797E-2</v>
      </c>
      <c r="AJ163" s="17">
        <v>0.11310552321425001</v>
      </c>
      <c r="AK163" s="17">
        <v>9.0337413107389297E-2</v>
      </c>
      <c r="AL163" s="17">
        <v>8.5833055378507495E-2</v>
      </c>
      <c r="AM163" s="17">
        <v>6.5764190451132395E-2</v>
      </c>
      <c r="AN163" s="17">
        <v>6.9423383263725699E-2</v>
      </c>
      <c r="AO163" s="17">
        <v>6.23357569606975E-2</v>
      </c>
      <c r="AP163" s="17">
        <v>6.6792020422558995E-2</v>
      </c>
      <c r="AQ163" s="17"/>
      <c r="AR163" s="17">
        <v>7.8636071217308395E-2</v>
      </c>
      <c r="AS163" s="17">
        <v>7.4723109824335193E-2</v>
      </c>
      <c r="AT163" s="17">
        <v>5.4381561887784299E-2</v>
      </c>
      <c r="AU163" s="17">
        <v>4.6699220283196202E-2</v>
      </c>
      <c r="AV163" s="17">
        <v>7.8636828779846499E-2</v>
      </c>
      <c r="AW163" s="17"/>
      <c r="AX163" s="17">
        <v>7.5427809806500296E-2</v>
      </c>
      <c r="AY163" s="17">
        <v>3.5772333359288901E-2</v>
      </c>
      <c r="AZ163" s="17">
        <v>7.3500101002193299E-2</v>
      </c>
      <c r="BA163" s="17"/>
      <c r="BB163" s="17">
        <v>5.74266697621496E-2</v>
      </c>
      <c r="BC163" s="17">
        <v>0.103404839205035</v>
      </c>
      <c r="BD163" s="17">
        <v>3.7685746744867799E-2</v>
      </c>
      <c r="BE163" s="17">
        <v>8.0873407906929401E-2</v>
      </c>
      <c r="BF163" s="17">
        <v>0.13576675361052101</v>
      </c>
    </row>
    <row r="164" spans="2:58" x14ac:dyDescent="0.3">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row>
    <row r="165" spans="2:58" x14ac:dyDescent="0.3">
      <c r="B165" s="6" t="s">
        <v>180</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row>
    <row r="166" spans="2:58" x14ac:dyDescent="0.3">
      <c r="B166" s="24" t="s">
        <v>90</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row>
    <row r="167" spans="2:58" x14ac:dyDescent="0.3">
      <c r="B167" t="s">
        <v>171</v>
      </c>
      <c r="C167" s="17">
        <v>0.66857364245812301</v>
      </c>
      <c r="D167" s="17">
        <v>0.68374180020354502</v>
      </c>
      <c r="E167" s="17">
        <v>0.65372721875387896</v>
      </c>
      <c r="F167" s="17"/>
      <c r="G167" s="17">
        <v>0.42237868383350002</v>
      </c>
      <c r="H167" s="17">
        <v>0.66547782817499401</v>
      </c>
      <c r="I167" s="17">
        <v>0.641282427065478</v>
      </c>
      <c r="J167" s="17">
        <v>0.69586877409932202</v>
      </c>
      <c r="K167" s="17">
        <v>0.67049224118107098</v>
      </c>
      <c r="L167" s="17">
        <v>0.77901332952609004</v>
      </c>
      <c r="M167" s="17"/>
      <c r="N167" s="17">
        <v>0.62226691903022202</v>
      </c>
      <c r="O167" s="17">
        <v>0.54047285310280102</v>
      </c>
      <c r="P167" s="17">
        <v>0.62531893447817199</v>
      </c>
      <c r="Q167" s="17">
        <v>0.62592450534342003</v>
      </c>
      <c r="R167" s="17">
        <v>0.58284388103544404</v>
      </c>
      <c r="S167" s="17">
        <v>0.58872304308797396</v>
      </c>
      <c r="T167" s="17">
        <v>0.61030449339942405</v>
      </c>
      <c r="U167" s="17">
        <v>0.603853067572239</v>
      </c>
      <c r="V167" s="17">
        <v>0.66476069494780898</v>
      </c>
      <c r="W167" s="17">
        <v>0.62641703137517002</v>
      </c>
      <c r="X167" s="17">
        <v>0.69608764394795497</v>
      </c>
      <c r="Y167" s="17">
        <v>0.65612488517541701</v>
      </c>
      <c r="Z167" s="17">
        <v>0.73182961776990596</v>
      </c>
      <c r="AA167" s="17">
        <v>0.74776160500925704</v>
      </c>
      <c r="AB167" s="17">
        <v>0.732566726745013</v>
      </c>
      <c r="AC167" s="17">
        <v>0.807578042616511</v>
      </c>
      <c r="AD167" s="17"/>
      <c r="AE167" s="17">
        <v>0.70266341236606</v>
      </c>
      <c r="AF167" s="17">
        <v>0.67844059792412303</v>
      </c>
      <c r="AG167" s="17">
        <v>0.65492687714575903</v>
      </c>
      <c r="AH167" s="17">
        <v>0.69607284296299499</v>
      </c>
      <c r="AI167" s="17">
        <v>0.66252091257353796</v>
      </c>
      <c r="AJ167" s="17">
        <v>0.64714689877217102</v>
      </c>
      <c r="AK167" s="17">
        <v>0.68371621154913298</v>
      </c>
      <c r="AL167" s="17">
        <v>0.66566005678075102</v>
      </c>
      <c r="AM167" s="17">
        <v>0.62733033546264405</v>
      </c>
      <c r="AN167" s="17">
        <v>0.61806348113515197</v>
      </c>
      <c r="AO167" s="17">
        <v>0.75021121928493695</v>
      </c>
      <c r="AP167" s="17">
        <v>0.629997547747286</v>
      </c>
      <c r="AQ167" s="17"/>
      <c r="AR167" s="17">
        <v>0.62432357054454601</v>
      </c>
      <c r="AS167" s="17">
        <v>0.68770187402054495</v>
      </c>
      <c r="AT167" s="17">
        <v>0.68127209406438205</v>
      </c>
      <c r="AU167" s="17">
        <v>0.67929315460126405</v>
      </c>
      <c r="AV167" s="17">
        <v>0.70793520049771197</v>
      </c>
      <c r="AW167" s="17"/>
      <c r="AX167" s="17">
        <v>0.66755890859357103</v>
      </c>
      <c r="AY167" s="17">
        <v>0.72173575734131801</v>
      </c>
      <c r="AZ167" s="17">
        <v>0.64466321503977497</v>
      </c>
      <c r="BA167" s="17"/>
      <c r="BB167" s="17">
        <v>0.68505599302335396</v>
      </c>
      <c r="BC167" s="17">
        <v>0.60593104763702199</v>
      </c>
      <c r="BD167" s="17">
        <v>0.75750869053898995</v>
      </c>
      <c r="BE167" s="17">
        <v>0.63805045526967297</v>
      </c>
      <c r="BF167" s="17">
        <v>0.62344785419113302</v>
      </c>
    </row>
    <row r="168" spans="2:58" x14ac:dyDescent="0.3">
      <c r="B168" t="s">
        <v>172</v>
      </c>
      <c r="C168" s="17">
        <v>0.25321082495144298</v>
      </c>
      <c r="D168" s="17">
        <v>0.26823811186324897</v>
      </c>
      <c r="E168" s="17">
        <v>0.238674260622909</v>
      </c>
      <c r="F168" s="17"/>
      <c r="G168" s="17">
        <v>0.51670720286282001</v>
      </c>
      <c r="H168" s="17">
        <v>0.25973892148003003</v>
      </c>
      <c r="I168" s="17">
        <v>0.26172000497887998</v>
      </c>
      <c r="J168" s="17">
        <v>0.23615615800196399</v>
      </c>
      <c r="K168" s="17">
        <v>0.26571635097149299</v>
      </c>
      <c r="L168" s="17">
        <v>0.22098667047390999</v>
      </c>
      <c r="M168" s="17"/>
      <c r="N168" s="17">
        <v>0.26423433541621999</v>
      </c>
      <c r="O168" s="17">
        <v>0.23455835419887799</v>
      </c>
      <c r="P168" s="17">
        <v>0.28728354752317797</v>
      </c>
      <c r="Q168" s="17">
        <v>0.27321684380762401</v>
      </c>
      <c r="R168" s="17">
        <v>0.24743547769312199</v>
      </c>
      <c r="S168" s="17">
        <v>0.32511682579437801</v>
      </c>
      <c r="T168" s="17">
        <v>0.30189706937551503</v>
      </c>
      <c r="U168" s="17">
        <v>0.302999729079033</v>
      </c>
      <c r="V168" s="17">
        <v>0.26097766902195701</v>
      </c>
      <c r="W168" s="17">
        <v>0.330563903417677</v>
      </c>
      <c r="X168" s="17">
        <v>0.22667181354320101</v>
      </c>
      <c r="Y168" s="17">
        <v>0.280425531331913</v>
      </c>
      <c r="Z168" s="17">
        <v>0.23853479066779401</v>
      </c>
      <c r="AA168" s="17">
        <v>0.19448751331927799</v>
      </c>
      <c r="AB168" s="17">
        <v>0.20276998602993801</v>
      </c>
      <c r="AC168" s="17">
        <v>0.17506841358533801</v>
      </c>
      <c r="AD168" s="17"/>
      <c r="AE168" s="17">
        <v>0.24652342910026201</v>
      </c>
      <c r="AF168" s="17">
        <v>0.24773680468404499</v>
      </c>
      <c r="AG168" s="17">
        <v>0.23225187940370101</v>
      </c>
      <c r="AH168" s="17">
        <v>0.21949121651742601</v>
      </c>
      <c r="AI168" s="17">
        <v>0.25376674346923001</v>
      </c>
      <c r="AJ168" s="17">
        <v>0.25096817801400101</v>
      </c>
      <c r="AK168" s="17">
        <v>0.24002503845883899</v>
      </c>
      <c r="AL168" s="17">
        <v>0.24548923450841201</v>
      </c>
      <c r="AM168" s="17">
        <v>0.29726886686395498</v>
      </c>
      <c r="AN168" s="17">
        <v>0.30257265977715497</v>
      </c>
      <c r="AO168" s="17">
        <v>0.20013455867626201</v>
      </c>
      <c r="AP168" s="17">
        <v>0.29471078479371399</v>
      </c>
      <c r="AQ168" s="17"/>
      <c r="AR168" s="17">
        <v>0.29819088321263798</v>
      </c>
      <c r="AS168" s="17">
        <v>0.23451718766722299</v>
      </c>
      <c r="AT168" s="17">
        <v>0.23440918622874801</v>
      </c>
      <c r="AU168" s="17">
        <v>0.26486673137340999</v>
      </c>
      <c r="AV168" s="17">
        <v>0.19243068436861499</v>
      </c>
      <c r="AW168" s="17"/>
      <c r="AX168" s="17">
        <v>0.24706184035532799</v>
      </c>
      <c r="AY168" s="17">
        <v>0.22989313655969101</v>
      </c>
      <c r="AZ168" s="17">
        <v>0.307295118352305</v>
      </c>
      <c r="BA168" s="17"/>
      <c r="BB168" s="17">
        <v>0.24560125275196301</v>
      </c>
      <c r="BC168" s="17">
        <v>0.28088054990947198</v>
      </c>
      <c r="BD168" s="17">
        <v>0.16587819267288301</v>
      </c>
      <c r="BE168" s="17">
        <v>0.28485541949247301</v>
      </c>
      <c r="BF168" s="17">
        <v>0.272607103797252</v>
      </c>
    </row>
    <row r="169" spans="2:58" x14ac:dyDescent="0.3">
      <c r="B169" t="s">
        <v>86</v>
      </c>
      <c r="C169" s="17">
        <v>7.8215532590434206E-2</v>
      </c>
      <c r="D169" s="17">
        <v>4.8020087933205301E-2</v>
      </c>
      <c r="E169" s="17">
        <v>0.107598520623213</v>
      </c>
      <c r="F169" s="17"/>
      <c r="G169" s="17">
        <v>6.0914113303680399E-2</v>
      </c>
      <c r="H169" s="17">
        <v>7.4783250344975294E-2</v>
      </c>
      <c r="I169" s="17">
        <v>9.6997567955642697E-2</v>
      </c>
      <c r="J169" s="17">
        <v>6.7975067898714395E-2</v>
      </c>
      <c r="K169" s="17">
        <v>6.3791407847436393E-2</v>
      </c>
      <c r="L169" s="17">
        <v>0</v>
      </c>
      <c r="M169" s="17"/>
      <c r="N169" s="17">
        <v>0.113498745553558</v>
      </c>
      <c r="O169" s="17">
        <v>0.22496879269832001</v>
      </c>
      <c r="P169" s="17">
        <v>8.7397517998649601E-2</v>
      </c>
      <c r="Q169" s="17">
        <v>0.100858650848956</v>
      </c>
      <c r="R169" s="17">
        <v>0.16972064127143499</v>
      </c>
      <c r="S169" s="17">
        <v>8.6160131117648198E-2</v>
      </c>
      <c r="T169" s="17">
        <v>8.7798437225060796E-2</v>
      </c>
      <c r="U169" s="17">
        <v>9.3147203348727906E-2</v>
      </c>
      <c r="V169" s="17">
        <v>7.4261636030234293E-2</v>
      </c>
      <c r="W169" s="17">
        <v>4.3019065207152901E-2</v>
      </c>
      <c r="X169" s="17">
        <v>7.7240542508844698E-2</v>
      </c>
      <c r="Y169" s="17">
        <v>6.3449583492670006E-2</v>
      </c>
      <c r="Z169" s="17">
        <v>2.9635591562300601E-2</v>
      </c>
      <c r="AA169" s="17">
        <v>5.7750881671465498E-2</v>
      </c>
      <c r="AB169" s="17">
        <v>6.4663287225049396E-2</v>
      </c>
      <c r="AC169" s="17">
        <v>1.73535437981506E-2</v>
      </c>
      <c r="AD169" s="17"/>
      <c r="AE169" s="17">
        <v>5.0813158533677301E-2</v>
      </c>
      <c r="AF169" s="17">
        <v>7.3822597391831904E-2</v>
      </c>
      <c r="AG169" s="17">
        <v>0.112821243450539</v>
      </c>
      <c r="AH169" s="17">
        <v>8.4435940519579006E-2</v>
      </c>
      <c r="AI169" s="17">
        <v>8.3712343957231705E-2</v>
      </c>
      <c r="AJ169" s="17">
        <v>0.101884923213828</v>
      </c>
      <c r="AK169" s="17">
        <v>7.6258749992028696E-2</v>
      </c>
      <c r="AL169" s="17">
        <v>8.8850708710837001E-2</v>
      </c>
      <c r="AM169" s="17">
        <v>7.5400797673400896E-2</v>
      </c>
      <c r="AN169" s="17">
        <v>7.9363859087693098E-2</v>
      </c>
      <c r="AO169" s="17">
        <v>4.9654222038801203E-2</v>
      </c>
      <c r="AP169" s="17">
        <v>7.52916674590004E-2</v>
      </c>
      <c r="AQ169" s="17"/>
      <c r="AR169" s="17">
        <v>7.7485546242815395E-2</v>
      </c>
      <c r="AS169" s="17">
        <v>7.7780938312232706E-2</v>
      </c>
      <c r="AT169" s="17">
        <v>8.4318719706870104E-2</v>
      </c>
      <c r="AU169" s="17">
        <v>5.58401140253258E-2</v>
      </c>
      <c r="AV169" s="17">
        <v>9.9634115133672596E-2</v>
      </c>
      <c r="AW169" s="17"/>
      <c r="AX169" s="17">
        <v>8.5379251051100197E-2</v>
      </c>
      <c r="AY169" s="17">
        <v>4.8371106098990903E-2</v>
      </c>
      <c r="AZ169" s="17">
        <v>4.8041666607919302E-2</v>
      </c>
      <c r="BA169" s="17"/>
      <c r="BB169" s="17">
        <v>6.9342754224683806E-2</v>
      </c>
      <c r="BC169" s="17">
        <v>0.113188402453506</v>
      </c>
      <c r="BD169" s="17">
        <v>7.6613116788127003E-2</v>
      </c>
      <c r="BE169" s="17">
        <v>7.7094125237854194E-2</v>
      </c>
      <c r="BF169" s="17">
        <v>0.103945042011615</v>
      </c>
    </row>
    <row r="170" spans="2:58" x14ac:dyDescent="0.3">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row>
    <row r="171" spans="2:58" x14ac:dyDescent="0.3">
      <c r="B171" s="6" t="s">
        <v>185</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row>
    <row r="172" spans="2:58" x14ac:dyDescent="0.3">
      <c r="B172" s="24" t="s">
        <v>90</v>
      </c>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row>
    <row r="173" spans="2:58" x14ac:dyDescent="0.3">
      <c r="B173" t="s">
        <v>181</v>
      </c>
      <c r="C173" s="17">
        <v>0.486076195353072</v>
      </c>
      <c r="D173" s="17">
        <v>0.46642122438143202</v>
      </c>
      <c r="E173" s="17">
        <v>0.50472476169011904</v>
      </c>
      <c r="F173" s="17"/>
      <c r="G173" s="17">
        <v>0.52062509443001104</v>
      </c>
      <c r="H173" s="17">
        <v>0.52866275658782802</v>
      </c>
      <c r="I173" s="17">
        <v>0.44447119713974298</v>
      </c>
      <c r="J173" s="17">
        <v>0.50827678894243</v>
      </c>
      <c r="K173" s="17">
        <v>0.51160545143575797</v>
      </c>
      <c r="L173" s="17">
        <v>0.51227863335854995</v>
      </c>
      <c r="M173" s="17"/>
      <c r="N173" s="17">
        <v>0.38554257381516599</v>
      </c>
      <c r="O173" s="17">
        <v>0.30780651532415598</v>
      </c>
      <c r="P173" s="17">
        <v>0.42580996817086197</v>
      </c>
      <c r="Q173" s="17">
        <v>0.51964930718869295</v>
      </c>
      <c r="R173" s="17">
        <v>0.45400820127334102</v>
      </c>
      <c r="S173" s="17">
        <v>0.466518245557489</v>
      </c>
      <c r="T173" s="17">
        <v>0.41478822792572201</v>
      </c>
      <c r="U173" s="17">
        <v>0.45802770007792798</v>
      </c>
      <c r="V173" s="17">
        <v>0.40994059581539699</v>
      </c>
      <c r="W173" s="17">
        <v>0.41484276903206702</v>
      </c>
      <c r="X173" s="17">
        <v>0.51281242302188201</v>
      </c>
      <c r="Y173" s="17">
        <v>0.54729675355356</v>
      </c>
      <c r="Z173" s="17">
        <v>0.55908678992259797</v>
      </c>
      <c r="AA173" s="17">
        <v>0.48410046684561497</v>
      </c>
      <c r="AB173" s="17">
        <v>0.55463437135988503</v>
      </c>
      <c r="AC173" s="17">
        <v>0.56293339270627996</v>
      </c>
      <c r="AD173" s="17"/>
      <c r="AE173" s="17">
        <v>0.498259578573786</v>
      </c>
      <c r="AF173" s="17">
        <v>0.47932765065697402</v>
      </c>
      <c r="AG173" s="17">
        <v>0.49997768843512902</v>
      </c>
      <c r="AH173" s="17">
        <v>0.47919744395701502</v>
      </c>
      <c r="AI173" s="17">
        <v>0.46975573475904597</v>
      </c>
      <c r="AJ173" s="17">
        <v>0.46094016929325499</v>
      </c>
      <c r="AK173" s="17">
        <v>0.48286628838300599</v>
      </c>
      <c r="AL173" s="17">
        <v>0.49316804668429998</v>
      </c>
      <c r="AM173" s="17">
        <v>0.49314600986242801</v>
      </c>
      <c r="AN173" s="17">
        <v>0.48841395325166898</v>
      </c>
      <c r="AO173" s="17">
        <v>0.48823328512504899</v>
      </c>
      <c r="AP173" s="17">
        <v>0.51847175385293298</v>
      </c>
      <c r="AQ173" s="17"/>
      <c r="AR173" s="17">
        <v>0.45231542637476502</v>
      </c>
      <c r="AS173" s="17">
        <v>0.51351492775032803</v>
      </c>
      <c r="AT173" s="17">
        <v>0.46439325390092401</v>
      </c>
      <c r="AU173" s="17">
        <v>0.499371511460802</v>
      </c>
      <c r="AV173" s="17">
        <v>0.45562390787888202</v>
      </c>
      <c r="AW173" s="17"/>
      <c r="AX173" s="17">
        <v>0.48260407817544798</v>
      </c>
      <c r="AY173" s="17">
        <v>0.52974836413242599</v>
      </c>
      <c r="AZ173" s="17">
        <v>0.50034706544623098</v>
      </c>
      <c r="BA173" s="17"/>
      <c r="BB173" s="17">
        <v>0.50219941698359805</v>
      </c>
      <c r="BC173" s="17">
        <v>0.40250524452368902</v>
      </c>
      <c r="BD173" s="17">
        <v>0.350509008568195</v>
      </c>
      <c r="BE173" s="17">
        <v>0.54027847829150699</v>
      </c>
      <c r="BF173" s="17">
        <v>0.45239282884520299</v>
      </c>
    </row>
    <row r="174" spans="2:58" x14ac:dyDescent="0.3">
      <c r="B174" t="s">
        <v>182</v>
      </c>
      <c r="C174" s="17">
        <v>0.31672467757130002</v>
      </c>
      <c r="D174" s="17">
        <v>0.31139185428503602</v>
      </c>
      <c r="E174" s="17">
        <v>0.32269449815937901</v>
      </c>
      <c r="F174" s="17"/>
      <c r="G174" s="17">
        <v>0.36054172451424599</v>
      </c>
      <c r="H174" s="17">
        <v>0.24642067920560301</v>
      </c>
      <c r="I174" s="17">
        <v>0.34944551777963201</v>
      </c>
      <c r="J174" s="17">
        <v>0.31292759896269801</v>
      </c>
      <c r="K174" s="17">
        <v>0.26746407156032997</v>
      </c>
      <c r="L174" s="17">
        <v>0.38042740956955201</v>
      </c>
      <c r="M174" s="17"/>
      <c r="N174" s="17">
        <v>0.32863618858482602</v>
      </c>
      <c r="O174" s="17">
        <v>0.29086995280133099</v>
      </c>
      <c r="P174" s="17">
        <v>0.33591756190914401</v>
      </c>
      <c r="Q174" s="17">
        <v>0.30964106351364201</v>
      </c>
      <c r="R174" s="17">
        <v>0.33458274508368602</v>
      </c>
      <c r="S174" s="17">
        <v>0.32824809801497901</v>
      </c>
      <c r="T174" s="17">
        <v>0.36258895591803503</v>
      </c>
      <c r="U174" s="17">
        <v>0.27741567976196202</v>
      </c>
      <c r="V174" s="17">
        <v>0.374190648910531</v>
      </c>
      <c r="W174" s="17">
        <v>0.32711022424401898</v>
      </c>
      <c r="X174" s="17">
        <v>0.29915074696925997</v>
      </c>
      <c r="Y174" s="17">
        <v>0.28972362114364503</v>
      </c>
      <c r="Z174" s="17">
        <v>0.28153470737870501</v>
      </c>
      <c r="AA174" s="17">
        <v>0.30644802906827801</v>
      </c>
      <c r="AB174" s="17">
        <v>0.29223095851591002</v>
      </c>
      <c r="AC174" s="17">
        <v>0.321307096999292</v>
      </c>
      <c r="AD174" s="17"/>
      <c r="AE174" s="17">
        <v>0.32612752683213198</v>
      </c>
      <c r="AF174" s="17">
        <v>0.36058545607084802</v>
      </c>
      <c r="AG174" s="17">
        <v>0.33975372502553502</v>
      </c>
      <c r="AH174" s="17">
        <v>0.34568200947884598</v>
      </c>
      <c r="AI174" s="17">
        <v>0.35917006364695198</v>
      </c>
      <c r="AJ174" s="17">
        <v>0.279708530425267</v>
      </c>
      <c r="AK174" s="17">
        <v>0.28415819281257998</v>
      </c>
      <c r="AL174" s="17">
        <v>0.30035149465946898</v>
      </c>
      <c r="AM174" s="17">
        <v>0.28288138991009198</v>
      </c>
      <c r="AN174" s="17">
        <v>0.30616789203939898</v>
      </c>
      <c r="AO174" s="17">
        <v>0.30937604193069301</v>
      </c>
      <c r="AP174" s="17">
        <v>0.22263088837553299</v>
      </c>
      <c r="AQ174" s="17"/>
      <c r="AR174" s="17">
        <v>0.30919991411351799</v>
      </c>
      <c r="AS174" s="17">
        <v>0.31704623210732302</v>
      </c>
      <c r="AT174" s="17">
        <v>0.32747563255891998</v>
      </c>
      <c r="AU174" s="17">
        <v>0.30976906724172498</v>
      </c>
      <c r="AV174" s="17">
        <v>0.34273718257230401</v>
      </c>
      <c r="AW174" s="17"/>
      <c r="AX174" s="17">
        <v>0.328485354001751</v>
      </c>
      <c r="AY174" s="17">
        <v>0.29691201269903</v>
      </c>
      <c r="AZ174" s="17">
        <v>0.29364748766967003</v>
      </c>
      <c r="BA174" s="17"/>
      <c r="BB174" s="17">
        <v>0.306201919497052</v>
      </c>
      <c r="BC174" s="17">
        <v>0.38221991450084303</v>
      </c>
      <c r="BD174" s="17">
        <v>0.370219888683121</v>
      </c>
      <c r="BE174" s="17">
        <v>0.31975167500215901</v>
      </c>
      <c r="BF174" s="17">
        <v>0.29868397047853001</v>
      </c>
    </row>
    <row r="175" spans="2:58" x14ac:dyDescent="0.3">
      <c r="B175" t="s">
        <v>183</v>
      </c>
      <c r="C175" s="17">
        <v>0.14658343574970401</v>
      </c>
      <c r="D175" s="17">
        <v>0.18254889027010501</v>
      </c>
      <c r="E175" s="17">
        <v>0.110875861137988</v>
      </c>
      <c r="F175" s="17"/>
      <c r="G175" s="17">
        <v>5.7919067752062799E-2</v>
      </c>
      <c r="H175" s="17">
        <v>0.16884543821527201</v>
      </c>
      <c r="I175" s="17">
        <v>0.14517771573794899</v>
      </c>
      <c r="J175" s="17">
        <v>0.136921148039546</v>
      </c>
      <c r="K175" s="17">
        <v>0.178448351292402</v>
      </c>
      <c r="L175" s="17">
        <v>7.1995729440994999E-2</v>
      </c>
      <c r="M175" s="17"/>
      <c r="N175" s="17">
        <v>0.14300341162020899</v>
      </c>
      <c r="O175" s="17">
        <v>0.26370446346114601</v>
      </c>
      <c r="P175" s="17">
        <v>0.178299788576705</v>
      </c>
      <c r="Q175" s="17">
        <v>0.119675272523855</v>
      </c>
      <c r="R175" s="17">
        <v>0.12872876328719299</v>
      </c>
      <c r="S175" s="17">
        <v>0.133833919310823</v>
      </c>
      <c r="T175" s="17">
        <v>0.14568443823031199</v>
      </c>
      <c r="U175" s="17">
        <v>0.213665630767817</v>
      </c>
      <c r="V175" s="17">
        <v>0.16156754311207999</v>
      </c>
      <c r="W175" s="17">
        <v>0.19435402660138901</v>
      </c>
      <c r="X175" s="17">
        <v>0.151615546703319</v>
      </c>
      <c r="Y175" s="17">
        <v>0.122313831749601</v>
      </c>
      <c r="Z175" s="17">
        <v>0.129751328296379</v>
      </c>
      <c r="AA175" s="17">
        <v>0.16693918015289699</v>
      </c>
      <c r="AB175" s="17">
        <v>0.13504309829997799</v>
      </c>
      <c r="AC175" s="17">
        <v>0.111796551785659</v>
      </c>
      <c r="AD175" s="17"/>
      <c r="AE175" s="17">
        <v>0.13825787017115801</v>
      </c>
      <c r="AF175" s="17">
        <v>0.123390209045233</v>
      </c>
      <c r="AG175" s="17">
        <v>9.8054033569782401E-2</v>
      </c>
      <c r="AH175" s="17">
        <v>0.11631773433902801</v>
      </c>
      <c r="AI175" s="17">
        <v>0.14738027557666</v>
      </c>
      <c r="AJ175" s="17">
        <v>0.16636112171661599</v>
      </c>
      <c r="AK175" s="17">
        <v>0.173476536406246</v>
      </c>
      <c r="AL175" s="17">
        <v>0.15419473764209901</v>
      </c>
      <c r="AM175" s="17">
        <v>0.167738613956081</v>
      </c>
      <c r="AN175" s="17">
        <v>0.170334252357459</v>
      </c>
      <c r="AO175" s="17">
        <v>0.164743410176872</v>
      </c>
      <c r="AP175" s="17">
        <v>0.18430415639473699</v>
      </c>
      <c r="AQ175" s="17"/>
      <c r="AR175" s="17">
        <v>0.17242704917174001</v>
      </c>
      <c r="AS175" s="17">
        <v>0.124628205843759</v>
      </c>
      <c r="AT175" s="17">
        <v>0.16929309572124501</v>
      </c>
      <c r="AU175" s="17">
        <v>0.14452822142230901</v>
      </c>
      <c r="AV175" s="17">
        <v>0.12127095139907899</v>
      </c>
      <c r="AW175" s="17"/>
      <c r="AX175" s="17">
        <v>0.13436814802727901</v>
      </c>
      <c r="AY175" s="17">
        <v>0.14281580755305201</v>
      </c>
      <c r="AZ175" s="17">
        <v>0.16415955304062399</v>
      </c>
      <c r="BA175" s="17"/>
      <c r="BB175" s="17">
        <v>0.14159001412879799</v>
      </c>
      <c r="BC175" s="17">
        <v>0.13777004696303899</v>
      </c>
      <c r="BD175" s="17">
        <v>0.25920142860683798</v>
      </c>
      <c r="BE175" s="17">
        <v>0.106813303379276</v>
      </c>
      <c r="BF175" s="17">
        <v>0.20327464872829601</v>
      </c>
    </row>
    <row r="176" spans="2:58" x14ac:dyDescent="0.3">
      <c r="B176" t="s">
        <v>86</v>
      </c>
      <c r="C176" s="17">
        <v>5.0615691325923397E-2</v>
      </c>
      <c r="D176" s="17">
        <v>3.96380310634264E-2</v>
      </c>
      <c r="E176" s="17">
        <v>6.1704879012514598E-2</v>
      </c>
      <c r="F176" s="17"/>
      <c r="G176" s="17">
        <v>6.0914113303680399E-2</v>
      </c>
      <c r="H176" s="17">
        <v>5.6071125991296801E-2</v>
      </c>
      <c r="I176" s="17">
        <v>6.0905569342675998E-2</v>
      </c>
      <c r="J176" s="17">
        <v>4.1874464055326403E-2</v>
      </c>
      <c r="K176" s="17">
        <v>4.2482125711509298E-2</v>
      </c>
      <c r="L176" s="17">
        <v>3.52982276309034E-2</v>
      </c>
      <c r="M176" s="17"/>
      <c r="N176" s="17">
        <v>0.142817825979799</v>
      </c>
      <c r="O176" s="17">
        <v>0.13761906841336699</v>
      </c>
      <c r="P176" s="17">
        <v>5.9972681343288897E-2</v>
      </c>
      <c r="Q176" s="17">
        <v>5.1034356773809797E-2</v>
      </c>
      <c r="R176" s="17">
        <v>8.2680290355778993E-2</v>
      </c>
      <c r="S176" s="17">
        <v>7.1399737116708398E-2</v>
      </c>
      <c r="T176" s="17">
        <v>7.6938377925931403E-2</v>
      </c>
      <c r="U176" s="17">
        <v>5.0890989392293001E-2</v>
      </c>
      <c r="V176" s="17">
        <v>5.4301212161991401E-2</v>
      </c>
      <c r="W176" s="17">
        <v>6.3692980122525597E-2</v>
      </c>
      <c r="X176" s="17">
        <v>3.6421283305539003E-2</v>
      </c>
      <c r="Y176" s="17">
        <v>4.0665793553193899E-2</v>
      </c>
      <c r="Z176" s="17">
        <v>2.9627174402317699E-2</v>
      </c>
      <c r="AA176" s="17">
        <v>4.25123239332105E-2</v>
      </c>
      <c r="AB176" s="17">
        <v>1.8091571824226899E-2</v>
      </c>
      <c r="AC176" s="17">
        <v>3.9629585087689904E-3</v>
      </c>
      <c r="AD176" s="17"/>
      <c r="AE176" s="17">
        <v>3.7355024422923599E-2</v>
      </c>
      <c r="AF176" s="17">
        <v>3.6696684226944297E-2</v>
      </c>
      <c r="AG176" s="17">
        <v>6.2214552969553402E-2</v>
      </c>
      <c r="AH176" s="17">
        <v>5.8802812225110801E-2</v>
      </c>
      <c r="AI176" s="17">
        <v>2.3693926017341299E-2</v>
      </c>
      <c r="AJ176" s="17">
        <v>9.2990178564862705E-2</v>
      </c>
      <c r="AK176" s="17">
        <v>5.9498982398168303E-2</v>
      </c>
      <c r="AL176" s="17">
        <v>5.2285721014131398E-2</v>
      </c>
      <c r="AM176" s="17">
        <v>5.6233986271399201E-2</v>
      </c>
      <c r="AN176" s="17">
        <v>3.5083902351472199E-2</v>
      </c>
      <c r="AO176" s="17">
        <v>3.7647262767386197E-2</v>
      </c>
      <c r="AP176" s="17">
        <v>7.4593201376797494E-2</v>
      </c>
      <c r="AQ176" s="17"/>
      <c r="AR176" s="17">
        <v>6.6057610339976605E-2</v>
      </c>
      <c r="AS176" s="17">
        <v>4.4810634298589502E-2</v>
      </c>
      <c r="AT176" s="17">
        <v>3.8838017818911399E-2</v>
      </c>
      <c r="AU176" s="17">
        <v>4.6331199875163799E-2</v>
      </c>
      <c r="AV176" s="17">
        <v>8.03679581497352E-2</v>
      </c>
      <c r="AW176" s="17"/>
      <c r="AX176" s="17">
        <v>5.4542419795521699E-2</v>
      </c>
      <c r="AY176" s="17">
        <v>3.05238156154919E-2</v>
      </c>
      <c r="AZ176" s="17">
        <v>4.1845893843475701E-2</v>
      </c>
      <c r="BA176" s="17"/>
      <c r="BB176" s="17">
        <v>5.0008649390550802E-2</v>
      </c>
      <c r="BC176" s="17">
        <v>7.7504794012428005E-2</v>
      </c>
      <c r="BD176" s="17">
        <v>2.0069674141845802E-2</v>
      </c>
      <c r="BE176" s="17">
        <v>3.3156543327058301E-2</v>
      </c>
      <c r="BF176" s="17">
        <v>4.5648551947970198E-2</v>
      </c>
    </row>
    <row r="177" spans="2:58" x14ac:dyDescent="0.3">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row>
    <row r="178" spans="2:58" x14ac:dyDescent="0.3">
      <c r="B178" s="6" t="s">
        <v>186</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row>
    <row r="179" spans="2:58" x14ac:dyDescent="0.3">
      <c r="B179" s="24" t="s">
        <v>90</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row>
    <row r="180" spans="2:58" x14ac:dyDescent="0.3">
      <c r="B180" t="s">
        <v>181</v>
      </c>
      <c r="C180" s="17">
        <v>0.20942000626985999</v>
      </c>
      <c r="D180" s="17">
        <v>0.20665990735707199</v>
      </c>
      <c r="E180" s="17">
        <v>0.212600555110524</v>
      </c>
      <c r="F180" s="17"/>
      <c r="G180" s="17">
        <v>0.28488755888950701</v>
      </c>
      <c r="H180" s="17">
        <v>0.28000157555413602</v>
      </c>
      <c r="I180" s="17">
        <v>0.21910197915183899</v>
      </c>
      <c r="J180" s="17">
        <v>0.17286638941480201</v>
      </c>
      <c r="K180" s="17">
        <v>0.22420990255005099</v>
      </c>
      <c r="L180" s="17">
        <v>0.30133512820039199</v>
      </c>
      <c r="M180" s="17"/>
      <c r="N180" s="17">
        <v>0.26179354287614498</v>
      </c>
      <c r="O180" s="17">
        <v>0.23062949239290501</v>
      </c>
      <c r="P180" s="17">
        <v>0.19287389365215599</v>
      </c>
      <c r="Q180" s="17">
        <v>0.30740832263539702</v>
      </c>
      <c r="R180" s="17">
        <v>0.20767006417949199</v>
      </c>
      <c r="S180" s="17">
        <v>0.23171900467218901</v>
      </c>
      <c r="T180" s="17">
        <v>0.16097194317684499</v>
      </c>
      <c r="U180" s="17">
        <v>0.250125233332471</v>
      </c>
      <c r="V180" s="17">
        <v>0.17660565453978599</v>
      </c>
      <c r="W180" s="17">
        <v>0.15966156630268699</v>
      </c>
      <c r="X180" s="17">
        <v>0.15552703874919699</v>
      </c>
      <c r="Y180" s="17">
        <v>0.19485335406367901</v>
      </c>
      <c r="Z180" s="17">
        <v>0.190447162453801</v>
      </c>
      <c r="AA180" s="17">
        <v>0.18020068919262</v>
      </c>
      <c r="AB180" s="17">
        <v>0.304034826642608</v>
      </c>
      <c r="AC180" s="17">
        <v>0.24033674625607801</v>
      </c>
      <c r="AD180" s="17"/>
      <c r="AE180" s="17">
        <v>0.25550747525914302</v>
      </c>
      <c r="AF180" s="17">
        <v>0.18645614292336499</v>
      </c>
      <c r="AG180" s="17">
        <v>0.18534169979275</v>
      </c>
      <c r="AH180" s="17">
        <v>0.211021703183183</v>
      </c>
      <c r="AI180" s="17">
        <v>0.22280570803611899</v>
      </c>
      <c r="AJ180" s="17">
        <v>0.213780116126251</v>
      </c>
      <c r="AK180" s="17">
        <v>0.243862132924938</v>
      </c>
      <c r="AL180" s="17">
        <v>0.23714228162252499</v>
      </c>
      <c r="AM180" s="17">
        <v>0.20377968556869699</v>
      </c>
      <c r="AN180" s="17">
        <v>0.16491064571462399</v>
      </c>
      <c r="AO180" s="17">
        <v>0.21986863599965101</v>
      </c>
      <c r="AP180" s="17">
        <v>0.11688673391477</v>
      </c>
      <c r="AQ180" s="17"/>
      <c r="AR180" s="17">
        <v>0.200957585368087</v>
      </c>
      <c r="AS180" s="17">
        <v>0.20643510865155301</v>
      </c>
      <c r="AT180" s="17">
        <v>0.24464448057230501</v>
      </c>
      <c r="AU180" s="17">
        <v>0.18179639037790801</v>
      </c>
      <c r="AV180" s="17">
        <v>0.167781710556275</v>
      </c>
      <c r="AW180" s="17"/>
      <c r="AX180" s="17">
        <v>0.20131731779790499</v>
      </c>
      <c r="AY180" s="17">
        <v>0.30344259769750798</v>
      </c>
      <c r="AZ180" s="17">
        <v>0.18796055132964701</v>
      </c>
      <c r="BA180" s="17"/>
      <c r="BB180" s="17">
        <v>0.21408167918009999</v>
      </c>
      <c r="BC180" s="17">
        <v>0.187327052341416</v>
      </c>
      <c r="BD180" s="17">
        <v>0.139395809515862</v>
      </c>
      <c r="BE180" s="17">
        <v>0.21748951947362899</v>
      </c>
      <c r="BF180" s="17">
        <v>0.20789358648037001</v>
      </c>
    </row>
    <row r="181" spans="2:58" x14ac:dyDescent="0.3">
      <c r="B181" t="s">
        <v>182</v>
      </c>
      <c r="C181" s="17">
        <v>0.41572992583641</v>
      </c>
      <c r="D181" s="17">
        <v>0.39514120390114699</v>
      </c>
      <c r="E181" s="17">
        <v>0.436170309714491</v>
      </c>
      <c r="F181" s="17"/>
      <c r="G181" s="17">
        <v>0.39735297459173702</v>
      </c>
      <c r="H181" s="17">
        <v>0.335112325161737</v>
      </c>
      <c r="I181" s="17">
        <v>0.41582711460514599</v>
      </c>
      <c r="J181" s="17">
        <v>0.44698411124098703</v>
      </c>
      <c r="K181" s="17">
        <v>0.38698073710457798</v>
      </c>
      <c r="L181" s="17">
        <v>0.356765616475473</v>
      </c>
      <c r="M181" s="17"/>
      <c r="N181" s="17">
        <v>0.485029637435755</v>
      </c>
      <c r="O181" s="17">
        <v>0.29722451294164298</v>
      </c>
      <c r="P181" s="17">
        <v>0.30831712066177203</v>
      </c>
      <c r="Q181" s="17">
        <v>0.42775098473713602</v>
      </c>
      <c r="R181" s="17">
        <v>0.364696194064484</v>
      </c>
      <c r="S181" s="17">
        <v>0.39974974016473502</v>
      </c>
      <c r="T181" s="17">
        <v>0.49572013100649598</v>
      </c>
      <c r="U181" s="17">
        <v>0.36963332349478001</v>
      </c>
      <c r="V181" s="17">
        <v>0.38633134164282401</v>
      </c>
      <c r="W181" s="17">
        <v>0.40907758894750001</v>
      </c>
      <c r="X181" s="17">
        <v>0.46023461442494001</v>
      </c>
      <c r="Y181" s="17">
        <v>0.38711344822996202</v>
      </c>
      <c r="Z181" s="17">
        <v>0.49927293018352198</v>
      </c>
      <c r="AA181" s="17">
        <v>0.47035191368567297</v>
      </c>
      <c r="AB181" s="17">
        <v>0.48557551933355902</v>
      </c>
      <c r="AC181" s="17">
        <v>0.410477551895715</v>
      </c>
      <c r="AD181" s="17"/>
      <c r="AE181" s="17">
        <v>0.38186246843458299</v>
      </c>
      <c r="AF181" s="17">
        <v>0.43382339580659002</v>
      </c>
      <c r="AG181" s="17">
        <v>0.41763625878907001</v>
      </c>
      <c r="AH181" s="17">
        <v>0.44487021403656402</v>
      </c>
      <c r="AI181" s="17">
        <v>0.43446542420704198</v>
      </c>
      <c r="AJ181" s="17">
        <v>0.35750672891062901</v>
      </c>
      <c r="AK181" s="17">
        <v>0.411859954631901</v>
      </c>
      <c r="AL181" s="17">
        <v>0.37479038660776298</v>
      </c>
      <c r="AM181" s="17">
        <v>0.37581783523670298</v>
      </c>
      <c r="AN181" s="17">
        <v>0.48073191201826698</v>
      </c>
      <c r="AO181" s="17">
        <v>0.40299340766060598</v>
      </c>
      <c r="AP181" s="17">
        <v>0.57134383108331399</v>
      </c>
      <c r="AQ181" s="17"/>
      <c r="AR181" s="17">
        <v>0.41068919175756902</v>
      </c>
      <c r="AS181" s="17">
        <v>0.43200649310308697</v>
      </c>
      <c r="AT181" s="17">
        <v>0.40516584330469002</v>
      </c>
      <c r="AU181" s="17">
        <v>0.39172291644896301</v>
      </c>
      <c r="AV181" s="17">
        <v>0.23146136537605</v>
      </c>
      <c r="AW181" s="17"/>
      <c r="AX181" s="17">
        <v>0.426429844426579</v>
      </c>
      <c r="AY181" s="17">
        <v>0.38544215242109198</v>
      </c>
      <c r="AZ181" s="17">
        <v>0.41346978911464799</v>
      </c>
      <c r="BA181" s="17"/>
      <c r="BB181" s="17">
        <v>0.41447338676533302</v>
      </c>
      <c r="BC181" s="17">
        <v>0.38818368625319</v>
      </c>
      <c r="BD181" s="17">
        <v>0.419413157738105</v>
      </c>
      <c r="BE181" s="17">
        <v>0.41214865035230902</v>
      </c>
      <c r="BF181" s="17">
        <v>0.46185195751979402</v>
      </c>
    </row>
    <row r="182" spans="2:58" x14ac:dyDescent="0.3">
      <c r="B182" t="s">
        <v>183</v>
      </c>
      <c r="C182" s="17">
        <v>0.314613102281185</v>
      </c>
      <c r="D182" s="17">
        <v>0.36097621953492398</v>
      </c>
      <c r="E182" s="17">
        <v>0.26883309747773099</v>
      </c>
      <c r="F182" s="17"/>
      <c r="G182" s="17">
        <v>0.25684535321507501</v>
      </c>
      <c r="H182" s="17">
        <v>0.32134381445550098</v>
      </c>
      <c r="I182" s="17">
        <v>0.29536553396471799</v>
      </c>
      <c r="J182" s="17">
        <v>0.32306169493987003</v>
      </c>
      <c r="K182" s="17">
        <v>0.34389048367026298</v>
      </c>
      <c r="L182" s="17">
        <v>0.34189925532413601</v>
      </c>
      <c r="M182" s="17"/>
      <c r="N182" s="17">
        <v>0.25317681968809902</v>
      </c>
      <c r="O182" s="17">
        <v>0.39294525000453701</v>
      </c>
      <c r="P182" s="17">
        <v>0.42055291839115899</v>
      </c>
      <c r="Q182" s="17">
        <v>0.172336192452751</v>
      </c>
      <c r="R182" s="17">
        <v>0.31942417008535401</v>
      </c>
      <c r="S182" s="17">
        <v>0.32107309086091701</v>
      </c>
      <c r="T182" s="17">
        <v>0.29371268102206399</v>
      </c>
      <c r="U182" s="17">
        <v>0.30247483486377802</v>
      </c>
      <c r="V182" s="17">
        <v>0.37313780460599899</v>
      </c>
      <c r="W182" s="17">
        <v>0.35919574827859302</v>
      </c>
      <c r="X182" s="17">
        <v>0.31315141296781002</v>
      </c>
      <c r="Y182" s="17">
        <v>0.36520351226957498</v>
      </c>
      <c r="Z182" s="17">
        <v>0.29017772717764401</v>
      </c>
      <c r="AA182" s="17">
        <v>0.31502111007463901</v>
      </c>
      <c r="AB182" s="17">
        <v>0.183138386480798</v>
      </c>
      <c r="AC182" s="17">
        <v>0.32284416829305801</v>
      </c>
      <c r="AD182" s="17"/>
      <c r="AE182" s="17">
        <v>0.32792879043098</v>
      </c>
      <c r="AF182" s="17">
        <v>0.32601333509144897</v>
      </c>
      <c r="AG182" s="17">
        <v>0.34923199259170901</v>
      </c>
      <c r="AH182" s="17">
        <v>0.24992842037360999</v>
      </c>
      <c r="AI182" s="17">
        <v>0.30551491502880401</v>
      </c>
      <c r="AJ182" s="17">
        <v>0.32899202952687301</v>
      </c>
      <c r="AK182" s="17">
        <v>0.26687582959890899</v>
      </c>
      <c r="AL182" s="17">
        <v>0.31666061528721201</v>
      </c>
      <c r="AM182" s="17">
        <v>0.37369869710293502</v>
      </c>
      <c r="AN182" s="17">
        <v>0.28116161126147099</v>
      </c>
      <c r="AO182" s="17">
        <v>0.31910624603547</v>
      </c>
      <c r="AP182" s="17">
        <v>0.28405917607650999</v>
      </c>
      <c r="AQ182" s="17"/>
      <c r="AR182" s="17">
        <v>0.33402919923536301</v>
      </c>
      <c r="AS182" s="17">
        <v>0.29772224371516798</v>
      </c>
      <c r="AT182" s="17">
        <v>0.30582302986074</v>
      </c>
      <c r="AU182" s="17">
        <v>0.33376004804237402</v>
      </c>
      <c r="AV182" s="17">
        <v>0.481778261356196</v>
      </c>
      <c r="AW182" s="17"/>
      <c r="AX182" s="17">
        <v>0.30543002856673501</v>
      </c>
      <c r="AY182" s="17">
        <v>0.26214798639727699</v>
      </c>
      <c r="AZ182" s="17">
        <v>0.354473837666682</v>
      </c>
      <c r="BA182" s="17"/>
      <c r="BB182" s="17">
        <v>0.31459725650603798</v>
      </c>
      <c r="BC182" s="17">
        <v>0.32862261012482702</v>
      </c>
      <c r="BD182" s="17">
        <v>0.404840968300266</v>
      </c>
      <c r="BE182" s="17">
        <v>0.30524646436212899</v>
      </c>
      <c r="BF182" s="17">
        <v>0.28616853438746598</v>
      </c>
    </row>
    <row r="183" spans="2:58" x14ac:dyDescent="0.3">
      <c r="B183" t="s">
        <v>86</v>
      </c>
      <c r="C183" s="17">
        <v>6.0236965612545497E-2</v>
      </c>
      <c r="D183" s="17">
        <v>3.7222669206856997E-2</v>
      </c>
      <c r="E183" s="17">
        <v>8.2396037697253302E-2</v>
      </c>
      <c r="F183" s="17"/>
      <c r="G183" s="17">
        <v>6.0914113303680399E-2</v>
      </c>
      <c r="H183" s="17">
        <v>6.3542284828626394E-2</v>
      </c>
      <c r="I183" s="17">
        <v>6.9705372278297095E-2</v>
      </c>
      <c r="J183" s="17">
        <v>5.70878044043414E-2</v>
      </c>
      <c r="K183" s="17">
        <v>4.4918876675107397E-2</v>
      </c>
      <c r="L183" s="17">
        <v>0</v>
      </c>
      <c r="M183" s="17"/>
      <c r="N183" s="17">
        <v>0</v>
      </c>
      <c r="O183" s="17">
        <v>7.9200744660914799E-2</v>
      </c>
      <c r="P183" s="17">
        <v>7.8256067294913495E-2</v>
      </c>
      <c r="Q183" s="17">
        <v>9.2504500174715995E-2</v>
      </c>
      <c r="R183" s="17">
        <v>0.108209571670671</v>
      </c>
      <c r="S183" s="17">
        <v>4.7458164302158101E-2</v>
      </c>
      <c r="T183" s="17">
        <v>4.9595244794594401E-2</v>
      </c>
      <c r="U183" s="17">
        <v>7.7766608308970198E-2</v>
      </c>
      <c r="V183" s="17">
        <v>6.3925199211389797E-2</v>
      </c>
      <c r="W183" s="17">
        <v>7.2065096471219794E-2</v>
      </c>
      <c r="X183" s="17">
        <v>7.10869338580528E-2</v>
      </c>
      <c r="Y183" s="17">
        <v>5.2829685436783902E-2</v>
      </c>
      <c r="Z183" s="17">
        <v>2.0102180185033399E-2</v>
      </c>
      <c r="AA183" s="17">
        <v>3.4426287047068703E-2</v>
      </c>
      <c r="AB183" s="17">
        <v>2.7251267543034599E-2</v>
      </c>
      <c r="AC183" s="17">
        <v>2.6341533555149298E-2</v>
      </c>
      <c r="AD183" s="17"/>
      <c r="AE183" s="17">
        <v>3.4701265875293701E-2</v>
      </c>
      <c r="AF183" s="17">
        <v>5.3707126178595299E-2</v>
      </c>
      <c r="AG183" s="17">
        <v>4.7790048826471303E-2</v>
      </c>
      <c r="AH183" s="17">
        <v>9.4179662406643203E-2</v>
      </c>
      <c r="AI183" s="17">
        <v>3.7213952728035099E-2</v>
      </c>
      <c r="AJ183" s="17">
        <v>9.9721125436247102E-2</v>
      </c>
      <c r="AK183" s="17">
        <v>7.7402082844252096E-2</v>
      </c>
      <c r="AL183" s="17">
        <v>7.1406716482500701E-2</v>
      </c>
      <c r="AM183" s="17">
        <v>4.6703782091666E-2</v>
      </c>
      <c r="AN183" s="17">
        <v>7.3195831005638506E-2</v>
      </c>
      <c r="AO183" s="17">
        <v>5.8031710304271997E-2</v>
      </c>
      <c r="AP183" s="17">
        <v>2.7710258925406302E-2</v>
      </c>
      <c r="AQ183" s="17"/>
      <c r="AR183" s="17">
        <v>5.4324023638980701E-2</v>
      </c>
      <c r="AS183" s="17">
        <v>6.3836154530191702E-2</v>
      </c>
      <c r="AT183" s="17">
        <v>4.43666462622654E-2</v>
      </c>
      <c r="AU183" s="17">
        <v>9.2720645130755897E-2</v>
      </c>
      <c r="AV183" s="17">
        <v>0.118978662711479</v>
      </c>
      <c r="AW183" s="17"/>
      <c r="AX183" s="17">
        <v>6.6822809208780906E-2</v>
      </c>
      <c r="AY183" s="17">
        <v>4.89672634841231E-2</v>
      </c>
      <c r="AZ183" s="17">
        <v>4.4095821889022599E-2</v>
      </c>
      <c r="BA183" s="17"/>
      <c r="BB183" s="17">
        <v>5.6847677548528597E-2</v>
      </c>
      <c r="BC183" s="17">
        <v>9.5866651280567594E-2</v>
      </c>
      <c r="BD183" s="17">
        <v>3.6350064445767799E-2</v>
      </c>
      <c r="BE183" s="17">
        <v>6.5115365811933196E-2</v>
      </c>
      <c r="BF183" s="17">
        <v>4.4085921612370099E-2</v>
      </c>
    </row>
    <row r="184" spans="2:58" x14ac:dyDescent="0.3">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row>
    <row r="185" spans="2:58" x14ac:dyDescent="0.3">
      <c r="B185" s="6" t="s">
        <v>187</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row>
    <row r="186" spans="2:58" x14ac:dyDescent="0.3">
      <c r="B186" s="24" t="s">
        <v>90</v>
      </c>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row>
    <row r="187" spans="2:58" x14ac:dyDescent="0.3">
      <c r="B187" t="s">
        <v>181</v>
      </c>
      <c r="C187" s="17">
        <v>0.105853844655138</v>
      </c>
      <c r="D187" s="17">
        <v>0.13103326113832101</v>
      </c>
      <c r="E187" s="17">
        <v>8.0861415379592294E-2</v>
      </c>
      <c r="F187" s="17"/>
      <c r="G187" s="17">
        <v>0.188665949736085</v>
      </c>
      <c r="H187" s="17">
        <v>0.16077582049152001</v>
      </c>
      <c r="I187" s="17">
        <v>9.9118049208844802E-2</v>
      </c>
      <c r="J187" s="17">
        <v>9.4219959199299902E-2</v>
      </c>
      <c r="K187" s="17">
        <v>0.107173328261569</v>
      </c>
      <c r="L187" s="17">
        <v>0.19026516996561599</v>
      </c>
      <c r="M187" s="17"/>
      <c r="N187" s="17">
        <v>0</v>
      </c>
      <c r="O187" s="17">
        <v>9.5190295105439804E-2</v>
      </c>
      <c r="P187" s="17">
        <v>5.21210041630117E-2</v>
      </c>
      <c r="Q187" s="17">
        <v>6.2128029215012801E-2</v>
      </c>
      <c r="R187" s="17">
        <v>0.113426176342049</v>
      </c>
      <c r="S187" s="17">
        <v>0.130772150769873</v>
      </c>
      <c r="T187" s="17">
        <v>0.10944139348956899</v>
      </c>
      <c r="U187" s="17">
        <v>0.100731213090727</v>
      </c>
      <c r="V187" s="17">
        <v>8.2735761651841197E-2</v>
      </c>
      <c r="W187" s="17">
        <v>7.7832836840097799E-2</v>
      </c>
      <c r="X187" s="17">
        <v>9.2117417370154303E-2</v>
      </c>
      <c r="Y187" s="17">
        <v>9.6364416330698394E-2</v>
      </c>
      <c r="Z187" s="17">
        <v>0.103128593545997</v>
      </c>
      <c r="AA187" s="17">
        <v>7.8418041456448095E-2</v>
      </c>
      <c r="AB187" s="17">
        <v>0.166902051220296</v>
      </c>
      <c r="AC187" s="17">
        <v>0.150087919810246</v>
      </c>
      <c r="AD187" s="17"/>
      <c r="AE187" s="17">
        <v>0.15648162402636101</v>
      </c>
      <c r="AF187" s="17">
        <v>8.6568782513029199E-2</v>
      </c>
      <c r="AG187" s="17">
        <v>8.5156969713759301E-2</v>
      </c>
      <c r="AH187" s="17">
        <v>9.5181515930437097E-2</v>
      </c>
      <c r="AI187" s="17">
        <v>9.5764461745370802E-2</v>
      </c>
      <c r="AJ187" s="17">
        <v>9.5294811245208694E-2</v>
      </c>
      <c r="AK187" s="17">
        <v>0.132941520924868</v>
      </c>
      <c r="AL187" s="17">
        <v>8.1373734509845405E-2</v>
      </c>
      <c r="AM187" s="17">
        <v>0.10322644098936699</v>
      </c>
      <c r="AN187" s="17">
        <v>0.100742740170573</v>
      </c>
      <c r="AO187" s="17">
        <v>7.0484422447959896E-2</v>
      </c>
      <c r="AP187" s="17">
        <v>0.139931726200797</v>
      </c>
      <c r="AQ187" s="17"/>
      <c r="AR187" s="17">
        <v>0.11432850240126501</v>
      </c>
      <c r="AS187" s="17">
        <v>0.10147548722282</v>
      </c>
      <c r="AT187" s="17">
        <v>0.11676774659321899</v>
      </c>
      <c r="AU187" s="17">
        <v>5.9781837847122203E-2</v>
      </c>
      <c r="AV187" s="17">
        <v>0.104046255460452</v>
      </c>
      <c r="AW187" s="17"/>
      <c r="AX187" s="17">
        <v>9.3250035832233E-2</v>
      </c>
      <c r="AY187" s="17">
        <v>0.172681010690797</v>
      </c>
      <c r="AZ187" s="17">
        <v>0.13390735432391099</v>
      </c>
      <c r="BA187" s="17"/>
      <c r="BB187" s="17">
        <v>0.111792908030351</v>
      </c>
      <c r="BC187" s="17">
        <v>7.4182897754165894E-2</v>
      </c>
      <c r="BD187" s="17">
        <v>5.7134058114057501E-2</v>
      </c>
      <c r="BE187" s="17">
        <v>9.1354445803171203E-2</v>
      </c>
      <c r="BF187" s="17">
        <v>0.12624926414309701</v>
      </c>
    </row>
    <row r="188" spans="2:58" x14ac:dyDescent="0.3">
      <c r="B188" t="s">
        <v>182</v>
      </c>
      <c r="C188" s="17">
        <v>0.21711458418166901</v>
      </c>
      <c r="D188" s="17">
        <v>0.23548737949433499</v>
      </c>
      <c r="E188" s="17">
        <v>0.19915728405368299</v>
      </c>
      <c r="F188" s="17"/>
      <c r="G188" s="17">
        <v>0.26196883746442301</v>
      </c>
      <c r="H188" s="17">
        <v>0.24000043524488501</v>
      </c>
      <c r="I188" s="17">
        <v>0.22704924380796099</v>
      </c>
      <c r="J188" s="17">
        <v>0.199557015766543</v>
      </c>
      <c r="K188" s="17">
        <v>0.21581071411556799</v>
      </c>
      <c r="L188" s="17">
        <v>0.25724659080634299</v>
      </c>
      <c r="M188" s="17"/>
      <c r="N188" s="17">
        <v>0.250921612788434</v>
      </c>
      <c r="O188" s="17">
        <v>4.7080485929378101E-2</v>
      </c>
      <c r="P188" s="17">
        <v>0.150108720904887</v>
      </c>
      <c r="Q188" s="17">
        <v>0.18950406510385701</v>
      </c>
      <c r="R188" s="17">
        <v>0.18494269348422801</v>
      </c>
      <c r="S188" s="17">
        <v>0.20490658222289901</v>
      </c>
      <c r="T188" s="17">
        <v>0.18354124795037899</v>
      </c>
      <c r="U188" s="17">
        <v>0.25132726705057901</v>
      </c>
      <c r="V188" s="17">
        <v>0.29884843864750099</v>
      </c>
      <c r="W188" s="17">
        <v>0.215032195656015</v>
      </c>
      <c r="X188" s="17">
        <v>0.21338868532844099</v>
      </c>
      <c r="Y188" s="17">
        <v>0.20740301755266</v>
      </c>
      <c r="Z188" s="17">
        <v>0.16979088482885801</v>
      </c>
      <c r="AA188" s="17">
        <v>0.23084524543000101</v>
      </c>
      <c r="AB188" s="17">
        <v>0.23599740755388299</v>
      </c>
      <c r="AC188" s="17">
        <v>0.28619063842913001</v>
      </c>
      <c r="AD188" s="17"/>
      <c r="AE188" s="17">
        <v>0.27682693242837397</v>
      </c>
      <c r="AF188" s="17">
        <v>0.181415243826757</v>
      </c>
      <c r="AG188" s="17">
        <v>0.25527534981429401</v>
      </c>
      <c r="AH188" s="17">
        <v>0.19282214952024801</v>
      </c>
      <c r="AI188" s="17">
        <v>0.211334054816815</v>
      </c>
      <c r="AJ188" s="17">
        <v>0.20797487064548201</v>
      </c>
      <c r="AK188" s="17">
        <v>0.183710385997396</v>
      </c>
      <c r="AL188" s="17">
        <v>0.27762228222303498</v>
      </c>
      <c r="AM188" s="17">
        <v>0.19607534198670301</v>
      </c>
      <c r="AN188" s="17">
        <v>0.21399666258831099</v>
      </c>
      <c r="AO188" s="17">
        <v>0.20648831999028899</v>
      </c>
      <c r="AP188" s="17">
        <v>0.21836210067582201</v>
      </c>
      <c r="AQ188" s="17"/>
      <c r="AR188" s="17">
        <v>0.19152807179846201</v>
      </c>
      <c r="AS188" s="17">
        <v>0.238460865568664</v>
      </c>
      <c r="AT188" s="17">
        <v>0.220825698526086</v>
      </c>
      <c r="AU188" s="17">
        <v>0.18845463234923099</v>
      </c>
      <c r="AV188" s="17">
        <v>9.6354031016818997E-2</v>
      </c>
      <c r="AW188" s="17"/>
      <c r="AX188" s="17">
        <v>0.21292776910797401</v>
      </c>
      <c r="AY188" s="17">
        <v>0.26240756163585599</v>
      </c>
      <c r="AZ188" s="17">
        <v>0.19780765425678901</v>
      </c>
      <c r="BA188" s="17"/>
      <c r="BB188" s="17">
        <v>0.22679842751336801</v>
      </c>
      <c r="BC188" s="17">
        <v>0.20400160063397599</v>
      </c>
      <c r="BD188" s="17">
        <v>0.183068438247807</v>
      </c>
      <c r="BE188" s="17">
        <v>0.22099791159183399</v>
      </c>
      <c r="BF188" s="17">
        <v>0.16428159839383699</v>
      </c>
    </row>
    <row r="189" spans="2:58" x14ac:dyDescent="0.3">
      <c r="B189" t="s">
        <v>183</v>
      </c>
      <c r="C189" s="17">
        <v>0.59734287869265001</v>
      </c>
      <c r="D189" s="17">
        <v>0.57536815785967699</v>
      </c>
      <c r="E189" s="17">
        <v>0.618535403501561</v>
      </c>
      <c r="F189" s="17"/>
      <c r="G189" s="17">
        <v>0.43053203174374899</v>
      </c>
      <c r="H189" s="17">
        <v>0.52584853826904399</v>
      </c>
      <c r="I189" s="17">
        <v>0.57511801777548499</v>
      </c>
      <c r="J189" s="17">
        <v>0.63665677194428905</v>
      </c>
      <c r="K189" s="17">
        <v>0.61332978012888995</v>
      </c>
      <c r="L189" s="17">
        <v>0.55248823922804102</v>
      </c>
      <c r="M189" s="17"/>
      <c r="N189" s="17">
        <v>0.63557964165800795</v>
      </c>
      <c r="O189" s="17">
        <v>0.67888501326345296</v>
      </c>
      <c r="P189" s="17">
        <v>0.64566176559846</v>
      </c>
      <c r="Q189" s="17">
        <v>0.60719619244809897</v>
      </c>
      <c r="R189" s="17">
        <v>0.59911371348018305</v>
      </c>
      <c r="S189" s="17">
        <v>0.56742500833684095</v>
      </c>
      <c r="T189" s="17">
        <v>0.62638742978928197</v>
      </c>
      <c r="U189" s="17">
        <v>0.56263995459740901</v>
      </c>
      <c r="V189" s="17">
        <v>0.52987024968246599</v>
      </c>
      <c r="W189" s="17">
        <v>0.61736093203506504</v>
      </c>
      <c r="X189" s="17">
        <v>0.63933390349158803</v>
      </c>
      <c r="Y189" s="17">
        <v>0.61649720101597505</v>
      </c>
      <c r="Z189" s="17">
        <v>0.63045158576235905</v>
      </c>
      <c r="AA189" s="17">
        <v>0.66039814052044499</v>
      </c>
      <c r="AB189" s="17">
        <v>0.52453961285263495</v>
      </c>
      <c r="AC189" s="17">
        <v>0.54470098103570996</v>
      </c>
      <c r="AD189" s="17"/>
      <c r="AE189" s="17">
        <v>0.51081133053461303</v>
      </c>
      <c r="AF189" s="17">
        <v>0.65309553420175603</v>
      </c>
      <c r="AG189" s="17">
        <v>0.57493291331395002</v>
      </c>
      <c r="AH189" s="17">
        <v>0.62358779058137004</v>
      </c>
      <c r="AI189" s="17">
        <v>0.64928673348357102</v>
      </c>
      <c r="AJ189" s="17">
        <v>0.57716358491076203</v>
      </c>
      <c r="AK189" s="17">
        <v>0.57255664395532602</v>
      </c>
      <c r="AL189" s="17">
        <v>0.57985655861424001</v>
      </c>
      <c r="AM189" s="17">
        <v>0.61786081789681702</v>
      </c>
      <c r="AN189" s="17">
        <v>0.62818935385790198</v>
      </c>
      <c r="AO189" s="17">
        <v>0.60833719369115502</v>
      </c>
      <c r="AP189" s="17">
        <v>0.58271533365506101</v>
      </c>
      <c r="AQ189" s="17"/>
      <c r="AR189" s="17">
        <v>0.62017757754502401</v>
      </c>
      <c r="AS189" s="17">
        <v>0.58183380638726201</v>
      </c>
      <c r="AT189" s="17">
        <v>0.58379495792757696</v>
      </c>
      <c r="AU189" s="17">
        <v>0.65072679995680904</v>
      </c>
      <c r="AV189" s="17">
        <v>0.63985005812348295</v>
      </c>
      <c r="AW189" s="17"/>
      <c r="AX189" s="17">
        <v>0.60583814159792104</v>
      </c>
      <c r="AY189" s="17">
        <v>0.52320676519176001</v>
      </c>
      <c r="AZ189" s="17">
        <v>0.59185334156944502</v>
      </c>
      <c r="BA189" s="17"/>
      <c r="BB189" s="17">
        <v>0.58200174115965198</v>
      </c>
      <c r="BC189" s="17">
        <v>0.64489649237813296</v>
      </c>
      <c r="BD189" s="17">
        <v>0.68920993463008495</v>
      </c>
      <c r="BE189" s="17">
        <v>0.61012498768828305</v>
      </c>
      <c r="BF189" s="17">
        <v>0.61930557423684196</v>
      </c>
    </row>
    <row r="190" spans="2:58" x14ac:dyDescent="0.3">
      <c r="B190" t="s">
        <v>86</v>
      </c>
      <c r="C190" s="17">
        <v>7.9688692470543707E-2</v>
      </c>
      <c r="D190" s="17">
        <v>5.8111201507666001E-2</v>
      </c>
      <c r="E190" s="17">
        <v>0.10144589706516401</v>
      </c>
      <c r="F190" s="17"/>
      <c r="G190" s="17">
        <v>0.118833181055743</v>
      </c>
      <c r="H190" s="17">
        <v>7.3375205994550705E-2</v>
      </c>
      <c r="I190" s="17">
        <v>9.8714689207708803E-2</v>
      </c>
      <c r="J190" s="17">
        <v>6.9566253089868302E-2</v>
      </c>
      <c r="K190" s="17">
        <v>6.3686177493972498E-2</v>
      </c>
      <c r="L190" s="17">
        <v>0</v>
      </c>
      <c r="M190" s="17"/>
      <c r="N190" s="17">
        <v>0.113498745553558</v>
      </c>
      <c r="O190" s="17">
        <v>0.17884420570173001</v>
      </c>
      <c r="P190" s="17">
        <v>0.15210850933364101</v>
      </c>
      <c r="Q190" s="17">
        <v>0.14117171323303099</v>
      </c>
      <c r="R190" s="17">
        <v>0.10251741669354</v>
      </c>
      <c r="S190" s="17">
        <v>9.68962586703873E-2</v>
      </c>
      <c r="T190" s="17">
        <v>8.0629928770770298E-2</v>
      </c>
      <c r="U190" s="17">
        <v>8.5301565261283893E-2</v>
      </c>
      <c r="V190" s="17">
        <v>8.8545550018192407E-2</v>
      </c>
      <c r="W190" s="17">
        <v>8.9774035468822705E-2</v>
      </c>
      <c r="X190" s="17">
        <v>5.5159993809816503E-2</v>
      </c>
      <c r="Y190" s="17">
        <v>7.9735365100666103E-2</v>
      </c>
      <c r="Z190" s="17">
        <v>9.6628935862786494E-2</v>
      </c>
      <c r="AA190" s="17">
        <v>3.0338572593105701E-2</v>
      </c>
      <c r="AB190" s="17">
        <v>7.2560928373186104E-2</v>
      </c>
      <c r="AC190" s="17">
        <v>1.9020460724914201E-2</v>
      </c>
      <c r="AD190" s="17"/>
      <c r="AE190" s="17">
        <v>5.5880113010651503E-2</v>
      </c>
      <c r="AF190" s="17">
        <v>7.8920439458457795E-2</v>
      </c>
      <c r="AG190" s="17">
        <v>8.4634767157996699E-2</v>
      </c>
      <c r="AH190" s="17">
        <v>8.8408543967944106E-2</v>
      </c>
      <c r="AI190" s="17">
        <v>4.3614749954242797E-2</v>
      </c>
      <c r="AJ190" s="17">
        <v>0.11956673319854701</v>
      </c>
      <c r="AK190" s="17">
        <v>0.110791449122409</v>
      </c>
      <c r="AL190" s="17">
        <v>6.1147424652879902E-2</v>
      </c>
      <c r="AM190" s="17">
        <v>8.2837399127113506E-2</v>
      </c>
      <c r="AN190" s="17">
        <v>5.70712433832141E-2</v>
      </c>
      <c r="AO190" s="17">
        <v>0.11469006387059601</v>
      </c>
      <c r="AP190" s="17">
        <v>5.8990839468320497E-2</v>
      </c>
      <c r="AQ190" s="17"/>
      <c r="AR190" s="17">
        <v>7.3965848255249003E-2</v>
      </c>
      <c r="AS190" s="17">
        <v>7.8229840821254198E-2</v>
      </c>
      <c r="AT190" s="17">
        <v>7.8611596953117993E-2</v>
      </c>
      <c r="AU190" s="17">
        <v>0.101036729846837</v>
      </c>
      <c r="AV190" s="17">
        <v>0.15974965539924599</v>
      </c>
      <c r="AW190" s="17"/>
      <c r="AX190" s="17">
        <v>8.7984053461871506E-2</v>
      </c>
      <c r="AY190" s="17">
        <v>4.1704662481586899E-2</v>
      </c>
      <c r="AZ190" s="17">
        <v>7.6431649849854899E-2</v>
      </c>
      <c r="BA190" s="17"/>
      <c r="BB190" s="17">
        <v>7.9406923296630003E-2</v>
      </c>
      <c r="BC190" s="17">
        <v>7.6919009233724397E-2</v>
      </c>
      <c r="BD190" s="17">
        <v>7.0587569008050396E-2</v>
      </c>
      <c r="BE190" s="17">
        <v>7.7522654916710995E-2</v>
      </c>
      <c r="BF190" s="17">
        <v>9.0163563226224402E-2</v>
      </c>
    </row>
    <row r="191" spans="2:58" x14ac:dyDescent="0.3">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row>
    <row r="192" spans="2:58" x14ac:dyDescent="0.3">
      <c r="B192" s="6" t="s">
        <v>188</v>
      </c>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row>
    <row r="193" spans="2:58" x14ac:dyDescent="0.3">
      <c r="B193" s="24" t="s">
        <v>90</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row>
    <row r="194" spans="2:58" x14ac:dyDescent="0.3">
      <c r="B194" t="s">
        <v>181</v>
      </c>
      <c r="C194" s="17">
        <v>0.25186402609925002</v>
      </c>
      <c r="D194" s="17">
        <v>0.26936740180714702</v>
      </c>
      <c r="E194" s="17">
        <v>0.23484630692119299</v>
      </c>
      <c r="F194" s="17"/>
      <c r="G194" s="17">
        <v>0.25885510930080102</v>
      </c>
      <c r="H194" s="17">
        <v>0.29934292146622399</v>
      </c>
      <c r="I194" s="17">
        <v>0.24820291179804399</v>
      </c>
      <c r="J194" s="17">
        <v>0.232563070401619</v>
      </c>
      <c r="K194" s="17">
        <v>0.26306324677010601</v>
      </c>
      <c r="L194" s="17">
        <v>0.44618709278769297</v>
      </c>
      <c r="M194" s="17"/>
      <c r="N194" s="17">
        <v>0.49032102313813403</v>
      </c>
      <c r="O194" s="17">
        <v>0.188609920571847</v>
      </c>
      <c r="P194" s="17">
        <v>0.18458744776823799</v>
      </c>
      <c r="Q194" s="17">
        <v>0.21996113174981899</v>
      </c>
      <c r="R194" s="17">
        <v>0.282187996537553</v>
      </c>
      <c r="S194" s="17">
        <v>0.24662473604167801</v>
      </c>
      <c r="T194" s="17">
        <v>0.235925999002849</v>
      </c>
      <c r="U194" s="17">
        <v>0.24682391278761001</v>
      </c>
      <c r="V194" s="17">
        <v>0.26678360474507401</v>
      </c>
      <c r="W194" s="17">
        <v>0.18727399443804299</v>
      </c>
      <c r="X194" s="17">
        <v>0.253675596313374</v>
      </c>
      <c r="Y194" s="17">
        <v>0.224571091490915</v>
      </c>
      <c r="Z194" s="17">
        <v>0.298914728056418</v>
      </c>
      <c r="AA194" s="17">
        <v>0.19480803915377301</v>
      </c>
      <c r="AB194" s="17">
        <v>0.28997918632951503</v>
      </c>
      <c r="AC194" s="17">
        <v>0.31519425293865799</v>
      </c>
      <c r="AD194" s="17"/>
      <c r="AE194" s="17">
        <v>0.29639736985242998</v>
      </c>
      <c r="AF194" s="17">
        <v>0.23101144505957499</v>
      </c>
      <c r="AG194" s="17">
        <v>0.26436549520658797</v>
      </c>
      <c r="AH194" s="17">
        <v>0.22639453260130299</v>
      </c>
      <c r="AI194" s="17">
        <v>0.22861166140495001</v>
      </c>
      <c r="AJ194" s="17">
        <v>0.20383013408821599</v>
      </c>
      <c r="AK194" s="17">
        <v>0.25243576103835902</v>
      </c>
      <c r="AL194" s="17">
        <v>0.29084011296099199</v>
      </c>
      <c r="AM194" s="17">
        <v>0.27277366383110202</v>
      </c>
      <c r="AN194" s="17">
        <v>0.27514562838617501</v>
      </c>
      <c r="AO194" s="17">
        <v>0.220290183434939</v>
      </c>
      <c r="AP194" s="17">
        <v>0.22871172225049199</v>
      </c>
      <c r="AQ194" s="17"/>
      <c r="AR194" s="17">
        <v>0.26749677154131601</v>
      </c>
      <c r="AS194" s="17">
        <v>0.26199291302519501</v>
      </c>
      <c r="AT194" s="17">
        <v>0.20780783359550301</v>
      </c>
      <c r="AU194" s="17">
        <v>0.279356495459683</v>
      </c>
      <c r="AV194" s="17">
        <v>8.5821374949442794E-2</v>
      </c>
      <c r="AW194" s="17"/>
      <c r="AX194" s="17">
        <v>0.233721914864881</v>
      </c>
      <c r="AY194" s="17">
        <v>0.35156417708360399</v>
      </c>
      <c r="AZ194" s="17">
        <v>0.27341515099916303</v>
      </c>
      <c r="BA194" s="17"/>
      <c r="BB194" s="17">
        <v>0.26204064329689902</v>
      </c>
      <c r="BC194" s="17">
        <v>0.19387056675292499</v>
      </c>
      <c r="BD194" s="17">
        <v>0.182363848035897</v>
      </c>
      <c r="BE194" s="17">
        <v>0.25947788910846598</v>
      </c>
      <c r="BF194" s="17">
        <v>0.253775536431184</v>
      </c>
    </row>
    <row r="195" spans="2:58" x14ac:dyDescent="0.3">
      <c r="B195" t="s">
        <v>182</v>
      </c>
      <c r="C195" s="17">
        <v>0.39302142105920201</v>
      </c>
      <c r="D195" s="17">
        <v>0.38188930924015901</v>
      </c>
      <c r="E195" s="17">
        <v>0.40295329254621198</v>
      </c>
      <c r="F195" s="17"/>
      <c r="G195" s="17">
        <v>0.33763840356041402</v>
      </c>
      <c r="H195" s="17">
        <v>0.33883132321997</v>
      </c>
      <c r="I195" s="17">
        <v>0.39081258416276698</v>
      </c>
      <c r="J195" s="17">
        <v>0.421058752151445</v>
      </c>
      <c r="K195" s="17">
        <v>0.35665112480785499</v>
      </c>
      <c r="L195" s="17">
        <v>0.38708143132115702</v>
      </c>
      <c r="M195" s="17"/>
      <c r="N195" s="17">
        <v>0.366861150882067</v>
      </c>
      <c r="O195" s="17">
        <v>0.26312691146482498</v>
      </c>
      <c r="P195" s="17">
        <v>0.32951918257766699</v>
      </c>
      <c r="Q195" s="17">
        <v>0.450144571714445</v>
      </c>
      <c r="R195" s="17">
        <v>0.323870869233783</v>
      </c>
      <c r="S195" s="17">
        <v>0.36382840627014301</v>
      </c>
      <c r="T195" s="17">
        <v>0.40425983430979801</v>
      </c>
      <c r="U195" s="17">
        <v>0.37123741437323399</v>
      </c>
      <c r="V195" s="17">
        <v>0.42784005094849098</v>
      </c>
      <c r="W195" s="17">
        <v>0.42078758219177798</v>
      </c>
      <c r="X195" s="17">
        <v>0.38985056143119501</v>
      </c>
      <c r="Y195" s="17">
        <v>0.377788543660246</v>
      </c>
      <c r="Z195" s="17">
        <v>0.35681719632773001</v>
      </c>
      <c r="AA195" s="17">
        <v>0.45376092816449798</v>
      </c>
      <c r="AB195" s="17">
        <v>0.44820430340398698</v>
      </c>
      <c r="AC195" s="17">
        <v>0.419277107786517</v>
      </c>
      <c r="AD195" s="17"/>
      <c r="AE195" s="17">
        <v>0.35660215228693298</v>
      </c>
      <c r="AF195" s="17">
        <v>0.44963279755471902</v>
      </c>
      <c r="AG195" s="17">
        <v>0.44758300718261002</v>
      </c>
      <c r="AH195" s="17">
        <v>0.40949235646897503</v>
      </c>
      <c r="AI195" s="17">
        <v>0.39467682644070301</v>
      </c>
      <c r="AJ195" s="17">
        <v>0.38001820369948502</v>
      </c>
      <c r="AK195" s="17">
        <v>0.38508491684713902</v>
      </c>
      <c r="AL195" s="17">
        <v>0.32382861722704698</v>
      </c>
      <c r="AM195" s="17">
        <v>0.33615482945277497</v>
      </c>
      <c r="AN195" s="17">
        <v>0.36764611852369</v>
      </c>
      <c r="AO195" s="17">
        <v>0.45650592348356001</v>
      </c>
      <c r="AP195" s="17">
        <v>0.45032072962894798</v>
      </c>
      <c r="AQ195" s="17"/>
      <c r="AR195" s="17">
        <v>0.37401514302393701</v>
      </c>
      <c r="AS195" s="17">
        <v>0.39337863699710701</v>
      </c>
      <c r="AT195" s="17">
        <v>0.41382158090278298</v>
      </c>
      <c r="AU195" s="17">
        <v>0.39152126721779301</v>
      </c>
      <c r="AV195" s="17">
        <v>0.487481159983363</v>
      </c>
      <c r="AW195" s="17"/>
      <c r="AX195" s="17">
        <v>0.40853771841380099</v>
      </c>
      <c r="AY195" s="17">
        <v>0.37906479505399698</v>
      </c>
      <c r="AZ195" s="17">
        <v>0.34954102499407902</v>
      </c>
      <c r="BA195" s="17"/>
      <c r="BB195" s="17">
        <v>0.39859473163619602</v>
      </c>
      <c r="BC195" s="17">
        <v>0.40712833179864799</v>
      </c>
      <c r="BD195" s="17">
        <v>0.33208865089659501</v>
      </c>
      <c r="BE195" s="17">
        <v>0.44849076978105001</v>
      </c>
      <c r="BF195" s="17">
        <v>0.30036504664358898</v>
      </c>
    </row>
    <row r="196" spans="2:58" x14ac:dyDescent="0.3">
      <c r="B196" t="s">
        <v>183</v>
      </c>
      <c r="C196" s="17">
        <v>0.26911970206047597</v>
      </c>
      <c r="D196" s="17">
        <v>0.29486516911488497</v>
      </c>
      <c r="E196" s="17">
        <v>0.24388639757893399</v>
      </c>
      <c r="F196" s="17"/>
      <c r="G196" s="17">
        <v>0.34259237383510499</v>
      </c>
      <c r="H196" s="17">
        <v>0.25131564798626999</v>
      </c>
      <c r="I196" s="17">
        <v>0.26680152192128698</v>
      </c>
      <c r="J196" s="17">
        <v>0.267689291737989</v>
      </c>
      <c r="K196" s="17">
        <v>0.31176234398480002</v>
      </c>
      <c r="L196" s="17">
        <v>0.106388579678261</v>
      </c>
      <c r="M196" s="17"/>
      <c r="N196" s="17">
        <v>0.142817825979799</v>
      </c>
      <c r="O196" s="17">
        <v>0.377515233038279</v>
      </c>
      <c r="P196" s="17">
        <v>0.30456933785614099</v>
      </c>
      <c r="Q196" s="17">
        <v>0.18956225047997599</v>
      </c>
      <c r="R196" s="17">
        <v>0.261239467009999</v>
      </c>
      <c r="S196" s="17">
        <v>0.29656903366871401</v>
      </c>
      <c r="T196" s="17">
        <v>0.27725150041931002</v>
      </c>
      <c r="U196" s="17">
        <v>0.28692773728965798</v>
      </c>
      <c r="V196" s="17">
        <v>0.229792571643088</v>
      </c>
      <c r="W196" s="17">
        <v>0.29767463788349702</v>
      </c>
      <c r="X196" s="17">
        <v>0.26512542876503298</v>
      </c>
      <c r="Y196" s="17">
        <v>0.31720453879041199</v>
      </c>
      <c r="Z196" s="17">
        <v>0.28533779144499799</v>
      </c>
      <c r="AA196" s="17">
        <v>0.30550227294340998</v>
      </c>
      <c r="AB196" s="17">
        <v>0.20232004363900299</v>
      </c>
      <c r="AC196" s="17">
        <v>0.24080875163260701</v>
      </c>
      <c r="AD196" s="17"/>
      <c r="AE196" s="17">
        <v>0.28750168987374902</v>
      </c>
      <c r="AF196" s="17">
        <v>0.23809564882443299</v>
      </c>
      <c r="AG196" s="17">
        <v>0.202984827099494</v>
      </c>
      <c r="AH196" s="17">
        <v>0.238168317266642</v>
      </c>
      <c r="AI196" s="17">
        <v>0.318710423299848</v>
      </c>
      <c r="AJ196" s="17">
        <v>0.30711372827793998</v>
      </c>
      <c r="AK196" s="17">
        <v>0.25460692703242499</v>
      </c>
      <c r="AL196" s="17">
        <v>0.27821284585876999</v>
      </c>
      <c r="AM196" s="17">
        <v>0.34006393729611301</v>
      </c>
      <c r="AN196" s="17">
        <v>0.25012235875445099</v>
      </c>
      <c r="AO196" s="17">
        <v>0.21551796073842799</v>
      </c>
      <c r="AP196" s="17">
        <v>0.26981581796945903</v>
      </c>
      <c r="AQ196" s="17"/>
      <c r="AR196" s="17">
        <v>0.27707135716599401</v>
      </c>
      <c r="AS196" s="17">
        <v>0.25586305771722501</v>
      </c>
      <c r="AT196" s="17">
        <v>0.30312049770430799</v>
      </c>
      <c r="AU196" s="17">
        <v>0.20975878663517</v>
      </c>
      <c r="AV196" s="17">
        <v>0.32768763205801898</v>
      </c>
      <c r="AW196" s="17"/>
      <c r="AX196" s="17">
        <v>0.26150618892446398</v>
      </c>
      <c r="AY196" s="17">
        <v>0.23154057730564601</v>
      </c>
      <c r="AZ196" s="17">
        <v>0.30482932717484901</v>
      </c>
      <c r="BA196" s="17"/>
      <c r="BB196" s="17">
        <v>0.26105091656738699</v>
      </c>
      <c r="BC196" s="17">
        <v>0.28240291896676201</v>
      </c>
      <c r="BD196" s="17">
        <v>0.34712615843466399</v>
      </c>
      <c r="BE196" s="17">
        <v>0.222203539815817</v>
      </c>
      <c r="BF196" s="17">
        <v>0.33786193526199698</v>
      </c>
    </row>
    <row r="197" spans="2:58" x14ac:dyDescent="0.3">
      <c r="B197" t="s">
        <v>86</v>
      </c>
      <c r="C197" s="17">
        <v>8.5994850781071594E-2</v>
      </c>
      <c r="D197" s="17">
        <v>5.3878119837808901E-2</v>
      </c>
      <c r="E197" s="17">
        <v>0.118314002953661</v>
      </c>
      <c r="F197" s="17"/>
      <c r="G197" s="17">
        <v>6.0914113303680399E-2</v>
      </c>
      <c r="H197" s="17">
        <v>0.11051010732753599</v>
      </c>
      <c r="I197" s="17">
        <v>9.4182982117901201E-2</v>
      </c>
      <c r="J197" s="17">
        <v>7.8688885708947498E-2</v>
      </c>
      <c r="K197" s="17">
        <v>6.8523284437238804E-2</v>
      </c>
      <c r="L197" s="17">
        <v>6.0342896212889102E-2</v>
      </c>
      <c r="M197" s="17"/>
      <c r="N197" s="17">
        <v>0</v>
      </c>
      <c r="O197" s="17">
        <v>0.170747934925049</v>
      </c>
      <c r="P197" s="17">
        <v>0.18132403179795401</v>
      </c>
      <c r="Q197" s="17">
        <v>0.14033204605576099</v>
      </c>
      <c r="R197" s="17">
        <v>0.132701667218665</v>
      </c>
      <c r="S197" s="17">
        <v>9.2977824019465097E-2</v>
      </c>
      <c r="T197" s="17">
        <v>8.2562666268042997E-2</v>
      </c>
      <c r="U197" s="17">
        <v>9.5010935549498104E-2</v>
      </c>
      <c r="V197" s="17">
        <v>7.5583772663347801E-2</v>
      </c>
      <c r="W197" s="17">
        <v>9.4263785486682294E-2</v>
      </c>
      <c r="X197" s="17">
        <v>9.13484134903981E-2</v>
      </c>
      <c r="Y197" s="17">
        <v>8.0435826058426599E-2</v>
      </c>
      <c r="Z197" s="17">
        <v>5.8930284170854698E-2</v>
      </c>
      <c r="AA197" s="17">
        <v>4.5928759738319502E-2</v>
      </c>
      <c r="AB197" s="17">
        <v>5.94964666274947E-2</v>
      </c>
      <c r="AC197" s="17">
        <v>2.4719887642217799E-2</v>
      </c>
      <c r="AD197" s="17"/>
      <c r="AE197" s="17">
        <v>5.9498787986887902E-2</v>
      </c>
      <c r="AF197" s="17">
        <v>8.1260108561272595E-2</v>
      </c>
      <c r="AG197" s="17">
        <v>8.5066670511308506E-2</v>
      </c>
      <c r="AH197" s="17">
        <v>0.12594479366307901</v>
      </c>
      <c r="AI197" s="17">
        <v>5.8001088854498298E-2</v>
      </c>
      <c r="AJ197" s="17">
        <v>0.109037933934358</v>
      </c>
      <c r="AK197" s="17">
        <v>0.10787239508207599</v>
      </c>
      <c r="AL197" s="17">
        <v>0.107118423953192</v>
      </c>
      <c r="AM197" s="17">
        <v>5.1007569420010598E-2</v>
      </c>
      <c r="AN197" s="17">
        <v>0.107085894335683</v>
      </c>
      <c r="AO197" s="17">
        <v>0.107685932343073</v>
      </c>
      <c r="AP197" s="17">
        <v>5.1151730151101901E-2</v>
      </c>
      <c r="AQ197" s="17"/>
      <c r="AR197" s="17">
        <v>8.1416728268753097E-2</v>
      </c>
      <c r="AS197" s="17">
        <v>8.8765392260473197E-2</v>
      </c>
      <c r="AT197" s="17">
        <v>7.5250087797406495E-2</v>
      </c>
      <c r="AU197" s="17">
        <v>0.119363450687354</v>
      </c>
      <c r="AV197" s="17">
        <v>9.9009833009174805E-2</v>
      </c>
      <c r="AW197" s="17"/>
      <c r="AX197" s="17">
        <v>9.6234177796854004E-2</v>
      </c>
      <c r="AY197" s="17">
        <v>3.7830450556753402E-2</v>
      </c>
      <c r="AZ197" s="17">
        <v>7.2214496831908406E-2</v>
      </c>
      <c r="BA197" s="17"/>
      <c r="BB197" s="17">
        <v>7.8313708499518395E-2</v>
      </c>
      <c r="BC197" s="17">
        <v>0.11659818248166499</v>
      </c>
      <c r="BD197" s="17">
        <v>0.138421342632844</v>
      </c>
      <c r="BE197" s="17">
        <v>6.9827801294667494E-2</v>
      </c>
      <c r="BF197" s="17">
        <v>0.10799748166323</v>
      </c>
    </row>
    <row r="198" spans="2:58" x14ac:dyDescent="0.3">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row>
    <row r="199" spans="2:58" x14ac:dyDescent="0.3">
      <c r="B199" s="6" t="s">
        <v>189</v>
      </c>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row>
    <row r="200" spans="2:58" x14ac:dyDescent="0.3">
      <c r="B200" s="24" t="s">
        <v>90</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row>
    <row r="201" spans="2:58" x14ac:dyDescent="0.3">
      <c r="B201" t="s">
        <v>181</v>
      </c>
      <c r="C201" s="17">
        <v>0.29370977214951399</v>
      </c>
      <c r="D201" s="17">
        <v>0.29632195766041802</v>
      </c>
      <c r="E201" s="17">
        <v>0.29168103467144801</v>
      </c>
      <c r="F201" s="17"/>
      <c r="G201" s="17">
        <v>0.196103323388929</v>
      </c>
      <c r="H201" s="17">
        <v>0.333984410159403</v>
      </c>
      <c r="I201" s="17">
        <v>0.27853742318721098</v>
      </c>
      <c r="J201" s="17">
        <v>0.30139394731274499</v>
      </c>
      <c r="K201" s="17">
        <v>0.291063561293746</v>
      </c>
      <c r="L201" s="17">
        <v>0.30151695927612598</v>
      </c>
      <c r="M201" s="17"/>
      <c r="N201" s="17">
        <v>0.10791820116822499</v>
      </c>
      <c r="O201" s="17">
        <v>0.25221828980211702</v>
      </c>
      <c r="P201" s="17">
        <v>0.256157800295786</v>
      </c>
      <c r="Q201" s="17">
        <v>0.24312112472894901</v>
      </c>
      <c r="R201" s="17">
        <v>0.31270850317274201</v>
      </c>
      <c r="S201" s="17">
        <v>0.27352421992835302</v>
      </c>
      <c r="T201" s="17">
        <v>0.30779979213623399</v>
      </c>
      <c r="U201" s="17">
        <v>0.24833510130043099</v>
      </c>
      <c r="V201" s="17">
        <v>0.25732535653940503</v>
      </c>
      <c r="W201" s="17">
        <v>0.33458181292838102</v>
      </c>
      <c r="X201" s="17">
        <v>0.32759870887452303</v>
      </c>
      <c r="Y201" s="17">
        <v>0.236550054134232</v>
      </c>
      <c r="Z201" s="17">
        <v>0.370252347245002</v>
      </c>
      <c r="AA201" s="17">
        <v>0.28119331304297401</v>
      </c>
      <c r="AB201" s="17">
        <v>0.29515646038601301</v>
      </c>
      <c r="AC201" s="17">
        <v>0.34398149588313798</v>
      </c>
      <c r="AD201" s="17"/>
      <c r="AE201" s="17">
        <v>0.32543986358503302</v>
      </c>
      <c r="AF201" s="17">
        <v>0.23903690508264799</v>
      </c>
      <c r="AG201" s="17">
        <v>0.29878820274995699</v>
      </c>
      <c r="AH201" s="17">
        <v>0.29633688255340002</v>
      </c>
      <c r="AI201" s="17">
        <v>0.28064568058525002</v>
      </c>
      <c r="AJ201" s="17">
        <v>0.29514634407759299</v>
      </c>
      <c r="AK201" s="17">
        <v>0.29797258606345101</v>
      </c>
      <c r="AL201" s="17">
        <v>0.303028442193227</v>
      </c>
      <c r="AM201" s="17">
        <v>0.25591251176305402</v>
      </c>
      <c r="AN201" s="17">
        <v>0.32608891341742602</v>
      </c>
      <c r="AO201" s="17">
        <v>0.341587036834755</v>
      </c>
      <c r="AP201" s="17">
        <v>0.32563281475993999</v>
      </c>
      <c r="AQ201" s="17"/>
      <c r="AR201" s="17">
        <v>0.269505142004487</v>
      </c>
      <c r="AS201" s="17">
        <v>0.30801524840511801</v>
      </c>
      <c r="AT201" s="17">
        <v>0.27092788277666002</v>
      </c>
      <c r="AU201" s="17">
        <v>0.35305082323514603</v>
      </c>
      <c r="AV201" s="17">
        <v>0.351529454229705</v>
      </c>
      <c r="AW201" s="17"/>
      <c r="AX201" s="17">
        <v>0.28650310240259003</v>
      </c>
      <c r="AY201" s="17">
        <v>0.31624621456322699</v>
      </c>
      <c r="AZ201" s="17">
        <v>0.31666098670545401</v>
      </c>
      <c r="BA201" s="17"/>
      <c r="BB201" s="17">
        <v>0.30692155350255201</v>
      </c>
      <c r="BC201" s="17">
        <v>0.241325963824183</v>
      </c>
      <c r="BD201" s="17">
        <v>0.235248820072927</v>
      </c>
      <c r="BE201" s="17">
        <v>0.27089910378872001</v>
      </c>
      <c r="BF201" s="17">
        <v>0.29045309964877197</v>
      </c>
    </row>
    <row r="202" spans="2:58" x14ac:dyDescent="0.3">
      <c r="B202" t="s">
        <v>182</v>
      </c>
      <c r="C202" s="17">
        <v>0.402523954365262</v>
      </c>
      <c r="D202" s="17">
        <v>0.38656201292891601</v>
      </c>
      <c r="E202" s="17">
        <v>0.41930427771696699</v>
      </c>
      <c r="F202" s="17"/>
      <c r="G202" s="17">
        <v>0.11765469252073101</v>
      </c>
      <c r="H202" s="17">
        <v>0.40122770759399801</v>
      </c>
      <c r="I202" s="17">
        <v>0.38265731795244001</v>
      </c>
      <c r="J202" s="17">
        <v>0.43650418995290402</v>
      </c>
      <c r="K202" s="17">
        <v>0.36345183687126598</v>
      </c>
      <c r="L202" s="17">
        <v>0.48640723380270501</v>
      </c>
      <c r="M202" s="17"/>
      <c r="N202" s="17">
        <v>0.52540623359011795</v>
      </c>
      <c r="O202" s="17">
        <v>0.25862292814001597</v>
      </c>
      <c r="P202" s="17">
        <v>0.374005924599985</v>
      </c>
      <c r="Q202" s="17">
        <v>0.39244250490631</v>
      </c>
      <c r="R202" s="17">
        <v>0.36479806924457098</v>
      </c>
      <c r="S202" s="17">
        <v>0.34700077332614199</v>
      </c>
      <c r="T202" s="17">
        <v>0.35419983573483599</v>
      </c>
      <c r="U202" s="17">
        <v>0.39721533580177998</v>
      </c>
      <c r="V202" s="17">
        <v>0.45283790643272598</v>
      </c>
      <c r="W202" s="17">
        <v>0.38074894125641801</v>
      </c>
      <c r="X202" s="17">
        <v>0.37972992058551203</v>
      </c>
      <c r="Y202" s="17">
        <v>0.47059247936541598</v>
      </c>
      <c r="Z202" s="17">
        <v>0.41433235161651399</v>
      </c>
      <c r="AA202" s="17">
        <v>0.43984914751257398</v>
      </c>
      <c r="AB202" s="17">
        <v>0.47660520701856701</v>
      </c>
      <c r="AC202" s="17">
        <v>0.42296022316568099</v>
      </c>
      <c r="AD202" s="17"/>
      <c r="AE202" s="17">
        <v>0.43188846550804499</v>
      </c>
      <c r="AF202" s="17">
        <v>0.46818468490085902</v>
      </c>
      <c r="AG202" s="17">
        <v>0.42817309908238999</v>
      </c>
      <c r="AH202" s="17">
        <v>0.398093137885276</v>
      </c>
      <c r="AI202" s="17">
        <v>0.41775161707028602</v>
      </c>
      <c r="AJ202" s="17">
        <v>0.341361196047826</v>
      </c>
      <c r="AK202" s="17">
        <v>0.37116173691209497</v>
      </c>
      <c r="AL202" s="17">
        <v>0.40272900636942</v>
      </c>
      <c r="AM202" s="17">
        <v>0.42222701748471803</v>
      </c>
      <c r="AN202" s="17">
        <v>0.35181771901749598</v>
      </c>
      <c r="AO202" s="17">
        <v>0.36695010667854799</v>
      </c>
      <c r="AP202" s="17">
        <v>0.29620220875525399</v>
      </c>
      <c r="AQ202" s="17"/>
      <c r="AR202" s="17">
        <v>0.38786411598432702</v>
      </c>
      <c r="AS202" s="17">
        <v>0.41331357955215903</v>
      </c>
      <c r="AT202" s="17">
        <v>0.41501636223775801</v>
      </c>
      <c r="AU202" s="17">
        <v>0.36349096881071702</v>
      </c>
      <c r="AV202" s="17">
        <v>0.332581085231476</v>
      </c>
      <c r="AW202" s="17"/>
      <c r="AX202" s="17">
        <v>0.40203057082569499</v>
      </c>
      <c r="AY202" s="17">
        <v>0.41219444633716901</v>
      </c>
      <c r="AZ202" s="17">
        <v>0.40397009477004497</v>
      </c>
      <c r="BA202" s="17"/>
      <c r="BB202" s="17">
        <v>0.402593498961202</v>
      </c>
      <c r="BC202" s="17">
        <v>0.40986507218530099</v>
      </c>
      <c r="BD202" s="17">
        <v>0.49445593211386502</v>
      </c>
      <c r="BE202" s="17">
        <v>0.43548642810336502</v>
      </c>
      <c r="BF202" s="17">
        <v>0.34123148330890801</v>
      </c>
    </row>
    <row r="203" spans="2:58" x14ac:dyDescent="0.3">
      <c r="B203" t="s">
        <v>183</v>
      </c>
      <c r="C203" s="17">
        <v>0.21200943941161299</v>
      </c>
      <c r="D203" s="17">
        <v>0.25284565628647598</v>
      </c>
      <c r="E203" s="17">
        <v>0.17055943693107001</v>
      </c>
      <c r="F203" s="17"/>
      <c r="G203" s="17">
        <v>0.56740880303459695</v>
      </c>
      <c r="H203" s="17">
        <v>0.16781280405294299</v>
      </c>
      <c r="I203" s="17">
        <v>0.23679276380793499</v>
      </c>
      <c r="J203" s="17">
        <v>0.17567139758756301</v>
      </c>
      <c r="K203" s="17">
        <v>0.27488019544498299</v>
      </c>
      <c r="L203" s="17">
        <v>0.122389303553854</v>
      </c>
      <c r="M203" s="17"/>
      <c r="N203" s="17">
        <v>0.36667556524165701</v>
      </c>
      <c r="O203" s="17">
        <v>0.33605212180314598</v>
      </c>
      <c r="P203" s="17">
        <v>0.26007976507389002</v>
      </c>
      <c r="Q203" s="17">
        <v>0.27241553558201098</v>
      </c>
      <c r="R203" s="17">
        <v>0.224198570566293</v>
      </c>
      <c r="S203" s="17">
        <v>0.21187214205799401</v>
      </c>
      <c r="T203" s="17">
        <v>0.246390865684738</v>
      </c>
      <c r="U203" s="17">
        <v>0.23293588776508101</v>
      </c>
      <c r="V203" s="17">
        <v>0.16737551641072701</v>
      </c>
      <c r="W203" s="17">
        <v>0.22055702943047301</v>
      </c>
      <c r="X203" s="17">
        <v>0.208136107274486</v>
      </c>
      <c r="Y203" s="17">
        <v>0.194179975335766</v>
      </c>
      <c r="Z203" s="17">
        <v>0.17682711500266601</v>
      </c>
      <c r="AA203" s="17">
        <v>0.22093686161561599</v>
      </c>
      <c r="AB203" s="17">
        <v>0.148173576362646</v>
      </c>
      <c r="AC203" s="17">
        <v>0.20697615109967199</v>
      </c>
      <c r="AD203" s="17"/>
      <c r="AE203" s="17">
        <v>0.204866033340242</v>
      </c>
      <c r="AF203" s="17">
        <v>0.19515975946446401</v>
      </c>
      <c r="AG203" s="17">
        <v>0.17606524060953599</v>
      </c>
      <c r="AH203" s="17">
        <v>0.18332442693152501</v>
      </c>
      <c r="AI203" s="17">
        <v>0.210314252734812</v>
      </c>
      <c r="AJ203" s="17">
        <v>0.25504455676313997</v>
      </c>
      <c r="AK203" s="17">
        <v>0.211724886183177</v>
      </c>
      <c r="AL203" s="17">
        <v>0.23639219516596299</v>
      </c>
      <c r="AM203" s="17">
        <v>0.231312227995288</v>
      </c>
      <c r="AN203" s="17">
        <v>0.21743403674312101</v>
      </c>
      <c r="AO203" s="17">
        <v>0.19559115875795899</v>
      </c>
      <c r="AP203" s="17">
        <v>0.28405917607650999</v>
      </c>
      <c r="AQ203" s="17"/>
      <c r="AR203" s="17">
        <v>0.240237333909775</v>
      </c>
      <c r="AS203" s="17">
        <v>0.18853762375595101</v>
      </c>
      <c r="AT203" s="17">
        <v>0.22510721296522801</v>
      </c>
      <c r="AU203" s="17">
        <v>0.233779717167511</v>
      </c>
      <c r="AV203" s="17">
        <v>0.216811567085121</v>
      </c>
      <c r="AW203" s="17"/>
      <c r="AX203" s="17">
        <v>0.21001270371335801</v>
      </c>
      <c r="AY203" s="17">
        <v>0.22348524674869699</v>
      </c>
      <c r="AZ203" s="17">
        <v>0.20332161446380201</v>
      </c>
      <c r="BA203" s="17"/>
      <c r="BB203" s="17">
        <v>0.20590094988020999</v>
      </c>
      <c r="BC203" s="17">
        <v>0.22579179861069501</v>
      </c>
      <c r="BD203" s="17">
        <v>0.18489545458276599</v>
      </c>
      <c r="BE203" s="17">
        <v>0.181517923802684</v>
      </c>
      <c r="BF203" s="17">
        <v>0.27667760959853599</v>
      </c>
    </row>
    <row r="204" spans="2:58" x14ac:dyDescent="0.3">
      <c r="B204" t="s">
        <v>86</v>
      </c>
      <c r="C204" s="17">
        <v>9.1756834073611196E-2</v>
      </c>
      <c r="D204" s="17">
        <v>6.4270373124189401E-2</v>
      </c>
      <c r="E204" s="17">
        <v>0.118455250680514</v>
      </c>
      <c r="F204" s="17"/>
      <c r="G204" s="17">
        <v>0.118833181055743</v>
      </c>
      <c r="H204" s="17">
        <v>9.6975078193656403E-2</v>
      </c>
      <c r="I204" s="17">
        <v>0.102012495052414</v>
      </c>
      <c r="J204" s="17">
        <v>8.6430465146789398E-2</v>
      </c>
      <c r="K204" s="17">
        <v>7.06044063900053E-2</v>
      </c>
      <c r="L204" s="17">
        <v>8.9686503367314999E-2</v>
      </c>
      <c r="M204" s="17"/>
      <c r="N204" s="17">
        <v>0</v>
      </c>
      <c r="O204" s="17">
        <v>0.153106660254721</v>
      </c>
      <c r="P204" s="17">
        <v>0.109756510030339</v>
      </c>
      <c r="Q204" s="17">
        <v>9.2020834782730307E-2</v>
      </c>
      <c r="R204" s="17">
        <v>9.8294857016394205E-2</v>
      </c>
      <c r="S204" s="17">
        <v>0.16760286468751201</v>
      </c>
      <c r="T204" s="17">
        <v>9.1609506444191593E-2</v>
      </c>
      <c r="U204" s="17">
        <v>0.121513675132709</v>
      </c>
      <c r="V204" s="17">
        <v>0.122461220617142</v>
      </c>
      <c r="W204" s="17">
        <v>6.4112216384728304E-2</v>
      </c>
      <c r="X204" s="17">
        <v>8.4535263265478597E-2</v>
      </c>
      <c r="Y204" s="17">
        <v>9.8677491164586795E-2</v>
      </c>
      <c r="Z204" s="17">
        <v>3.8588186135817597E-2</v>
      </c>
      <c r="AA204" s="17">
        <v>5.8020677828835701E-2</v>
      </c>
      <c r="AB204" s="17">
        <v>8.0064756232774897E-2</v>
      </c>
      <c r="AC204" s="17">
        <v>2.6082129851508502E-2</v>
      </c>
      <c r="AD204" s="17"/>
      <c r="AE204" s="17">
        <v>3.7805637566679602E-2</v>
      </c>
      <c r="AF204" s="17">
        <v>9.7618650552028702E-2</v>
      </c>
      <c r="AG204" s="17">
        <v>9.6973457558117704E-2</v>
      </c>
      <c r="AH204" s="17">
        <v>0.122245552629799</v>
      </c>
      <c r="AI204" s="17">
        <v>9.1288449609651698E-2</v>
      </c>
      <c r="AJ204" s="17">
        <v>0.10844790311144099</v>
      </c>
      <c r="AK204" s="17">
        <v>0.119140790841277</v>
      </c>
      <c r="AL204" s="17">
        <v>5.7850356271389701E-2</v>
      </c>
      <c r="AM204" s="17">
        <v>9.0548242756940095E-2</v>
      </c>
      <c r="AN204" s="17">
        <v>0.104659330821957</v>
      </c>
      <c r="AO204" s="17">
        <v>9.5871697728737701E-2</v>
      </c>
      <c r="AP204" s="17">
        <v>9.41058004082969E-2</v>
      </c>
      <c r="AQ204" s="17"/>
      <c r="AR204" s="17">
        <v>0.102393408101412</v>
      </c>
      <c r="AS204" s="17">
        <v>9.01335482867721E-2</v>
      </c>
      <c r="AT204" s="17">
        <v>8.8948542020354196E-2</v>
      </c>
      <c r="AU204" s="17">
        <v>4.9678490786626103E-2</v>
      </c>
      <c r="AV204" s="17">
        <v>9.9077893453698204E-2</v>
      </c>
      <c r="AW204" s="17"/>
      <c r="AX204" s="17">
        <v>0.10145362305835701</v>
      </c>
      <c r="AY204" s="17">
        <v>4.8074092350906303E-2</v>
      </c>
      <c r="AZ204" s="17">
        <v>7.6047304060700094E-2</v>
      </c>
      <c r="BA204" s="17"/>
      <c r="BB204" s="17">
        <v>8.4583997656036095E-2</v>
      </c>
      <c r="BC204" s="17">
        <v>0.12301716537982101</v>
      </c>
      <c r="BD204" s="17">
        <v>8.5399793230441903E-2</v>
      </c>
      <c r="BE204" s="17">
        <v>0.112096544305231</v>
      </c>
      <c r="BF204" s="17">
        <v>9.1637807443783706E-2</v>
      </c>
    </row>
    <row r="205" spans="2:58" x14ac:dyDescent="0.3">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row>
    <row r="206" spans="2:58" x14ac:dyDescent="0.3">
      <c r="B206" s="6" t="s">
        <v>190</v>
      </c>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row>
    <row r="207" spans="2:58" x14ac:dyDescent="0.3">
      <c r="B207" s="24" t="s">
        <v>90</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row>
    <row r="208" spans="2:58" x14ac:dyDescent="0.3">
      <c r="B208" t="s">
        <v>181</v>
      </c>
      <c r="C208" s="17">
        <v>0.34478052793141201</v>
      </c>
      <c r="D208" s="17">
        <v>0.34324904378997301</v>
      </c>
      <c r="E208" s="17">
        <v>0.34700132893256802</v>
      </c>
      <c r="F208" s="17"/>
      <c r="G208" s="17">
        <v>0.529127315370583</v>
      </c>
      <c r="H208" s="17">
        <v>0.37721271991682698</v>
      </c>
      <c r="I208" s="17">
        <v>0.35411282864018201</v>
      </c>
      <c r="J208" s="17">
        <v>0.30828224585640401</v>
      </c>
      <c r="K208" s="17">
        <v>0.37397352873780998</v>
      </c>
      <c r="L208" s="17">
        <v>0.518258396704804</v>
      </c>
      <c r="M208" s="17"/>
      <c r="N208" s="17">
        <v>0.23166723210724599</v>
      </c>
      <c r="O208" s="17">
        <v>0.31201108867216198</v>
      </c>
      <c r="P208" s="17">
        <v>0.25947853570635598</v>
      </c>
      <c r="Q208" s="17">
        <v>0.39861773924528598</v>
      </c>
      <c r="R208" s="17">
        <v>0.34340107031352701</v>
      </c>
      <c r="S208" s="17">
        <v>0.35055636620451902</v>
      </c>
      <c r="T208" s="17">
        <v>0.301214741092037</v>
      </c>
      <c r="U208" s="17">
        <v>0.33468532717765098</v>
      </c>
      <c r="V208" s="17">
        <v>0.29545538942793698</v>
      </c>
      <c r="W208" s="17">
        <v>0.31213090674723998</v>
      </c>
      <c r="X208" s="17">
        <v>0.35385202184311998</v>
      </c>
      <c r="Y208" s="17">
        <v>0.358861536070336</v>
      </c>
      <c r="Z208" s="17">
        <v>0.339381876661705</v>
      </c>
      <c r="AA208" s="17">
        <v>0.28833875263509201</v>
      </c>
      <c r="AB208" s="17">
        <v>0.42951951370976299</v>
      </c>
      <c r="AC208" s="17">
        <v>0.41969790003444901</v>
      </c>
      <c r="AD208" s="17"/>
      <c r="AE208" s="17">
        <v>0.42022471008304602</v>
      </c>
      <c r="AF208" s="17">
        <v>0.34046472811487699</v>
      </c>
      <c r="AG208" s="17">
        <v>0.35022987968021602</v>
      </c>
      <c r="AH208" s="17">
        <v>0.34248667126253401</v>
      </c>
      <c r="AI208" s="17">
        <v>0.314335724486416</v>
      </c>
      <c r="AJ208" s="17">
        <v>0.30460021687935002</v>
      </c>
      <c r="AK208" s="17">
        <v>0.35337514220829502</v>
      </c>
      <c r="AL208" s="17">
        <v>0.29942240155057998</v>
      </c>
      <c r="AM208" s="17">
        <v>0.32645160839925202</v>
      </c>
      <c r="AN208" s="17">
        <v>0.33993898273288298</v>
      </c>
      <c r="AO208" s="17">
        <v>0.37151771203383699</v>
      </c>
      <c r="AP208" s="17">
        <v>0.27024743257094103</v>
      </c>
      <c r="AQ208" s="17"/>
      <c r="AR208" s="17">
        <v>0.33011975350762901</v>
      </c>
      <c r="AS208" s="17">
        <v>0.356602081911993</v>
      </c>
      <c r="AT208" s="17">
        <v>0.32256583868083899</v>
      </c>
      <c r="AU208" s="17">
        <v>0.38209717463895398</v>
      </c>
      <c r="AV208" s="17">
        <v>0.37081200875915599</v>
      </c>
      <c r="AW208" s="17"/>
      <c r="AX208" s="17">
        <v>0.34301342573472798</v>
      </c>
      <c r="AY208" s="17">
        <v>0.40252878373960799</v>
      </c>
      <c r="AZ208" s="17">
        <v>0.30048675030663602</v>
      </c>
      <c r="BA208" s="17"/>
      <c r="BB208" s="17">
        <v>0.35796632978661203</v>
      </c>
      <c r="BC208" s="17">
        <v>0.265393973285868</v>
      </c>
      <c r="BD208" s="17">
        <v>0.26332637147538401</v>
      </c>
      <c r="BE208" s="17">
        <v>0.32902933525567901</v>
      </c>
      <c r="BF208" s="17">
        <v>0.37494959413036599</v>
      </c>
    </row>
    <row r="209" spans="2:58" x14ac:dyDescent="0.3">
      <c r="B209" t="s">
        <v>182</v>
      </c>
      <c r="C209" s="17">
        <v>0.37881233173110901</v>
      </c>
      <c r="D209" s="17">
        <v>0.35817166438438403</v>
      </c>
      <c r="E209" s="17">
        <v>0.39923105945697401</v>
      </c>
      <c r="F209" s="17"/>
      <c r="G209" s="17">
        <v>0.35203950357367397</v>
      </c>
      <c r="H209" s="17">
        <v>0.32884400405513498</v>
      </c>
      <c r="I209" s="17">
        <v>0.371367648591162</v>
      </c>
      <c r="J209" s="17">
        <v>0.41373087534466502</v>
      </c>
      <c r="K209" s="17">
        <v>0.33874688179690698</v>
      </c>
      <c r="L209" s="17">
        <v>0.326311113820554</v>
      </c>
      <c r="M209" s="17"/>
      <c r="N209" s="17">
        <v>0.76833276789275395</v>
      </c>
      <c r="O209" s="17">
        <v>0.23199440288110201</v>
      </c>
      <c r="P209" s="17">
        <v>0.354444154188367</v>
      </c>
      <c r="Q209" s="17">
        <v>0.38857293719208102</v>
      </c>
      <c r="R209" s="17">
        <v>0.337283363171961</v>
      </c>
      <c r="S209" s="17">
        <v>0.301799223593197</v>
      </c>
      <c r="T209" s="17">
        <v>0.380254526369046</v>
      </c>
      <c r="U209" s="17">
        <v>0.38256429688442301</v>
      </c>
      <c r="V209" s="17">
        <v>0.461659685132916</v>
      </c>
      <c r="W209" s="17">
        <v>0.33538758045904299</v>
      </c>
      <c r="X209" s="17">
        <v>0.381165313644383</v>
      </c>
      <c r="Y209" s="17">
        <v>0.37880233663922602</v>
      </c>
      <c r="Z209" s="17">
        <v>0.44904142212797898</v>
      </c>
      <c r="AA209" s="17">
        <v>0.44564616086123798</v>
      </c>
      <c r="AB209" s="17">
        <v>0.355373384842673</v>
      </c>
      <c r="AC209" s="17">
        <v>0.37825254813260301</v>
      </c>
      <c r="AD209" s="17"/>
      <c r="AE209" s="17">
        <v>0.35087175623066802</v>
      </c>
      <c r="AF209" s="17">
        <v>0.38814117262063103</v>
      </c>
      <c r="AG209" s="17">
        <v>0.42365766427197799</v>
      </c>
      <c r="AH209" s="17">
        <v>0.44458317006310699</v>
      </c>
      <c r="AI209" s="17">
        <v>0.36821407822192698</v>
      </c>
      <c r="AJ209" s="17">
        <v>0.35126812067640301</v>
      </c>
      <c r="AK209" s="17">
        <v>0.34378734412031098</v>
      </c>
      <c r="AL209" s="17">
        <v>0.47861174217946401</v>
      </c>
      <c r="AM209" s="17">
        <v>0.36447695038655498</v>
      </c>
      <c r="AN209" s="17">
        <v>0.34681835968395902</v>
      </c>
      <c r="AO209" s="17">
        <v>0.305941077851</v>
      </c>
      <c r="AP209" s="17">
        <v>0.49002789318350898</v>
      </c>
      <c r="AQ209" s="17"/>
      <c r="AR209" s="17">
        <v>0.39147347256511</v>
      </c>
      <c r="AS209" s="17">
        <v>0.378615841457631</v>
      </c>
      <c r="AT209" s="17">
        <v>0.37330007883685101</v>
      </c>
      <c r="AU209" s="17">
        <v>0.295301370501586</v>
      </c>
      <c r="AV209" s="17">
        <v>0.44198460352732699</v>
      </c>
      <c r="AW209" s="17"/>
      <c r="AX209" s="17">
        <v>0.37645797536185999</v>
      </c>
      <c r="AY209" s="17">
        <v>0.327123694775111</v>
      </c>
      <c r="AZ209" s="17">
        <v>0.43401097070237998</v>
      </c>
      <c r="BA209" s="17"/>
      <c r="BB209" s="17">
        <v>0.37811629436000199</v>
      </c>
      <c r="BC209" s="17">
        <v>0.43189270127996199</v>
      </c>
      <c r="BD209" s="17">
        <v>0.26892166059296901</v>
      </c>
      <c r="BE209" s="17">
        <v>0.421850320449631</v>
      </c>
      <c r="BF209" s="17">
        <v>0.30838932539559299</v>
      </c>
    </row>
    <row r="210" spans="2:58" x14ac:dyDescent="0.3">
      <c r="B210" t="s">
        <v>183</v>
      </c>
      <c r="C210" s="17">
        <v>0.20715502412387299</v>
      </c>
      <c r="D210" s="17">
        <v>0.248874698532288</v>
      </c>
      <c r="E210" s="17">
        <v>0.165808542418695</v>
      </c>
      <c r="F210" s="17"/>
      <c r="G210" s="17">
        <v>5.7919067752062799E-2</v>
      </c>
      <c r="H210" s="17">
        <v>0.18997970402700801</v>
      </c>
      <c r="I210" s="17">
        <v>0.20058801256223199</v>
      </c>
      <c r="J210" s="17">
        <v>0.21464105310998499</v>
      </c>
      <c r="K210" s="17">
        <v>0.23627574449036201</v>
      </c>
      <c r="L210" s="17">
        <v>0.120132261843739</v>
      </c>
      <c r="M210" s="17"/>
      <c r="N210" s="17">
        <v>0</v>
      </c>
      <c r="O210" s="17">
        <v>0.38019618727502102</v>
      </c>
      <c r="P210" s="17">
        <v>0.30234854366549702</v>
      </c>
      <c r="Q210" s="17">
        <v>9.4430524590773002E-2</v>
      </c>
      <c r="R210" s="17">
        <v>0.215556410473046</v>
      </c>
      <c r="S210" s="17">
        <v>0.24802769677993</v>
      </c>
      <c r="T210" s="17">
        <v>0.22746821408288101</v>
      </c>
      <c r="U210" s="17">
        <v>0.205665467256473</v>
      </c>
      <c r="V210" s="17">
        <v>0.142852604694583</v>
      </c>
      <c r="W210" s="17">
        <v>0.29198162137620198</v>
      </c>
      <c r="X210" s="17">
        <v>0.20766523099811701</v>
      </c>
      <c r="Y210" s="17">
        <v>0.20384751639753501</v>
      </c>
      <c r="Z210" s="17">
        <v>0.18158802121633699</v>
      </c>
      <c r="AA210" s="17">
        <v>0.226432794420492</v>
      </c>
      <c r="AB210" s="17">
        <v>0.16313343707701999</v>
      </c>
      <c r="AC210" s="17">
        <v>0.1821128744953</v>
      </c>
      <c r="AD210" s="17"/>
      <c r="AE210" s="17">
        <v>0.183454102987781</v>
      </c>
      <c r="AF210" s="17">
        <v>0.198845172412001</v>
      </c>
      <c r="AG210" s="17">
        <v>0.164731787940711</v>
      </c>
      <c r="AH210" s="17">
        <v>0.116590089368056</v>
      </c>
      <c r="AI210" s="17">
        <v>0.25057410595762603</v>
      </c>
      <c r="AJ210" s="17">
        <v>0.24238035295643201</v>
      </c>
      <c r="AK210" s="17">
        <v>0.230546027055028</v>
      </c>
      <c r="AL210" s="17">
        <v>0.190965503830509</v>
      </c>
      <c r="AM210" s="17">
        <v>0.23310255099816601</v>
      </c>
      <c r="AN210" s="17">
        <v>0.246077708909998</v>
      </c>
      <c r="AO210" s="17">
        <v>0.24727089001737601</v>
      </c>
      <c r="AP210" s="17">
        <v>0.21201441532014301</v>
      </c>
      <c r="AQ210" s="17"/>
      <c r="AR210" s="17">
        <v>0.20567140057827901</v>
      </c>
      <c r="AS210" s="17">
        <v>0.193348506211725</v>
      </c>
      <c r="AT210" s="17">
        <v>0.246593679698664</v>
      </c>
      <c r="AU210" s="17">
        <v>0.26770447271360898</v>
      </c>
      <c r="AV210" s="17">
        <v>8.8125494259818804E-2</v>
      </c>
      <c r="AW210" s="17"/>
      <c r="AX210" s="17">
        <v>0.20330199771784299</v>
      </c>
      <c r="AY210" s="17">
        <v>0.219483012946523</v>
      </c>
      <c r="AZ210" s="17">
        <v>0.199778135642316</v>
      </c>
      <c r="BA210" s="17"/>
      <c r="BB210" s="17">
        <v>0.19751836309627199</v>
      </c>
      <c r="BC210" s="17">
        <v>0.23562235951750901</v>
      </c>
      <c r="BD210" s="17">
        <v>0.409421081358812</v>
      </c>
      <c r="BE210" s="17">
        <v>0.201333586793355</v>
      </c>
      <c r="BF210" s="17">
        <v>0.20095737203764599</v>
      </c>
    </row>
    <row r="211" spans="2:58" x14ac:dyDescent="0.3">
      <c r="B211" t="s">
        <v>86</v>
      </c>
      <c r="C211" s="17">
        <v>6.9252116213605802E-2</v>
      </c>
      <c r="D211" s="17">
        <v>4.9704593293354998E-2</v>
      </c>
      <c r="E211" s="17">
        <v>8.7959069191762398E-2</v>
      </c>
      <c r="F211" s="17"/>
      <c r="G211" s="17">
        <v>6.0914113303680399E-2</v>
      </c>
      <c r="H211" s="17">
        <v>0.103963572001031</v>
      </c>
      <c r="I211" s="17">
        <v>7.3931510206423495E-2</v>
      </c>
      <c r="J211" s="17">
        <v>6.3345825688946103E-2</v>
      </c>
      <c r="K211" s="17">
        <v>5.1003844974921497E-2</v>
      </c>
      <c r="L211" s="17">
        <v>3.52982276309034E-2</v>
      </c>
      <c r="M211" s="17"/>
      <c r="N211" s="17">
        <v>0</v>
      </c>
      <c r="O211" s="17">
        <v>7.5798321171714006E-2</v>
      </c>
      <c r="P211" s="17">
        <v>8.3728766439780306E-2</v>
      </c>
      <c r="Q211" s="17">
        <v>0.118378798971861</v>
      </c>
      <c r="R211" s="17">
        <v>0.103759156041466</v>
      </c>
      <c r="S211" s="17">
        <v>9.9616713422353301E-2</v>
      </c>
      <c r="T211" s="17">
        <v>9.1062518456035593E-2</v>
      </c>
      <c r="U211" s="17">
        <v>7.7084908681452499E-2</v>
      </c>
      <c r="V211" s="17">
        <v>0.100032320744564</v>
      </c>
      <c r="W211" s="17">
        <v>6.0499891417515397E-2</v>
      </c>
      <c r="X211" s="17">
        <v>5.7317433514379901E-2</v>
      </c>
      <c r="Y211" s="17">
        <v>5.8488610892901999E-2</v>
      </c>
      <c r="Z211" s="17">
        <v>2.9988679993978501E-2</v>
      </c>
      <c r="AA211" s="17">
        <v>3.9582292083178899E-2</v>
      </c>
      <c r="AB211" s="17">
        <v>5.1973664370543599E-2</v>
      </c>
      <c r="AC211" s="17">
        <v>1.9936677337648302E-2</v>
      </c>
      <c r="AD211" s="17"/>
      <c r="AE211" s="17">
        <v>4.5449430698504802E-2</v>
      </c>
      <c r="AF211" s="17">
        <v>7.2548926852491702E-2</v>
      </c>
      <c r="AG211" s="17">
        <v>6.1380668107094499E-2</v>
      </c>
      <c r="AH211" s="17">
        <v>9.6340069306302595E-2</v>
      </c>
      <c r="AI211" s="17">
        <v>6.6876091334032106E-2</v>
      </c>
      <c r="AJ211" s="17">
        <v>0.10175130948781599</v>
      </c>
      <c r="AK211" s="17">
        <v>7.2291486616365502E-2</v>
      </c>
      <c r="AL211" s="17">
        <v>3.10003524394473E-2</v>
      </c>
      <c r="AM211" s="17">
        <v>7.5968890216027193E-2</v>
      </c>
      <c r="AN211" s="17">
        <v>6.7164948673159905E-2</v>
      </c>
      <c r="AO211" s="17">
        <v>7.5270320097787294E-2</v>
      </c>
      <c r="AP211" s="17">
        <v>2.7710258925406302E-2</v>
      </c>
      <c r="AQ211" s="17"/>
      <c r="AR211" s="17">
        <v>7.2735373348982502E-2</v>
      </c>
      <c r="AS211" s="17">
        <v>7.1433570418652004E-2</v>
      </c>
      <c r="AT211" s="17">
        <v>5.7540402783646097E-2</v>
      </c>
      <c r="AU211" s="17">
        <v>5.4896982145851397E-2</v>
      </c>
      <c r="AV211" s="17">
        <v>9.9077893453698204E-2</v>
      </c>
      <c r="AW211" s="17"/>
      <c r="AX211" s="17">
        <v>7.7226601185568802E-2</v>
      </c>
      <c r="AY211" s="17">
        <v>5.0864508538757999E-2</v>
      </c>
      <c r="AZ211" s="17">
        <v>6.5724143348667302E-2</v>
      </c>
      <c r="BA211" s="17"/>
      <c r="BB211" s="17">
        <v>6.6399012757114906E-2</v>
      </c>
      <c r="BC211" s="17">
        <v>6.7090965916660597E-2</v>
      </c>
      <c r="BD211" s="17">
        <v>5.8330886572835403E-2</v>
      </c>
      <c r="BE211" s="17">
        <v>4.7786757501335E-2</v>
      </c>
      <c r="BF211" s="17">
        <v>0.11570370843639501</v>
      </c>
    </row>
    <row r="212" spans="2:58" x14ac:dyDescent="0.3">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row>
    <row r="213" spans="2:58" x14ac:dyDescent="0.3">
      <c r="B213" s="6" t="s">
        <v>191</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row>
    <row r="214" spans="2:58" x14ac:dyDescent="0.3">
      <c r="B214" s="24" t="s">
        <v>90</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row>
    <row r="215" spans="2:58" x14ac:dyDescent="0.3">
      <c r="B215" t="s">
        <v>181</v>
      </c>
      <c r="C215" s="17">
        <v>0.45900504969362199</v>
      </c>
      <c r="D215" s="17">
        <v>0.46979001314588198</v>
      </c>
      <c r="E215" s="17">
        <v>0.44912544943256</v>
      </c>
      <c r="F215" s="17"/>
      <c r="G215" s="17">
        <v>0.304504085240211</v>
      </c>
      <c r="H215" s="17">
        <v>0.48271052901165701</v>
      </c>
      <c r="I215" s="17">
        <v>0.44402007442831398</v>
      </c>
      <c r="J215" s="17">
        <v>0.46461713227283602</v>
      </c>
      <c r="K215" s="17">
        <v>0.46821555667311299</v>
      </c>
      <c r="L215" s="17">
        <v>0.54264516043064404</v>
      </c>
      <c r="M215" s="17"/>
      <c r="N215" s="17">
        <v>0.37215253658444603</v>
      </c>
      <c r="O215" s="17">
        <v>0.37236727685022802</v>
      </c>
      <c r="P215" s="17">
        <v>0.37457096068228701</v>
      </c>
      <c r="Q215" s="17">
        <v>0.50567425719753301</v>
      </c>
      <c r="R215" s="17">
        <v>0.33579491827764602</v>
      </c>
      <c r="S215" s="17">
        <v>0.46187503743782798</v>
      </c>
      <c r="T215" s="17">
        <v>0.47600582544768499</v>
      </c>
      <c r="U215" s="17">
        <v>0.37841234513279698</v>
      </c>
      <c r="V215" s="17">
        <v>0.42547028379771201</v>
      </c>
      <c r="W215" s="17">
        <v>0.39747541917469598</v>
      </c>
      <c r="X215" s="17">
        <v>0.40757416110314498</v>
      </c>
      <c r="Y215" s="17">
        <v>0.51782773477018396</v>
      </c>
      <c r="Z215" s="17">
        <v>0.559786064236519</v>
      </c>
      <c r="AA215" s="17">
        <v>0.46737047691456302</v>
      </c>
      <c r="AB215" s="17">
        <v>0.49021685275136401</v>
      </c>
      <c r="AC215" s="17">
        <v>0.55246829792207897</v>
      </c>
      <c r="AD215" s="17"/>
      <c r="AE215" s="17">
        <v>0.479204038922669</v>
      </c>
      <c r="AF215" s="17">
        <v>0.45459777511796701</v>
      </c>
      <c r="AG215" s="17">
        <v>0.50727984305589002</v>
      </c>
      <c r="AH215" s="17">
        <v>0.444739869915179</v>
      </c>
      <c r="AI215" s="17">
        <v>0.47251464471864102</v>
      </c>
      <c r="AJ215" s="17">
        <v>0.41349803523262302</v>
      </c>
      <c r="AK215" s="17">
        <v>0.50140849019118405</v>
      </c>
      <c r="AL215" s="17">
        <v>0.379146513706971</v>
      </c>
      <c r="AM215" s="17">
        <v>0.37922339258390902</v>
      </c>
      <c r="AN215" s="17">
        <v>0.45735861702824798</v>
      </c>
      <c r="AO215" s="17">
        <v>0.50857110405713601</v>
      </c>
      <c r="AP215" s="17">
        <v>0.61152053760233804</v>
      </c>
      <c r="AQ215" s="17"/>
      <c r="AR215" s="17">
        <v>0.39516047593592502</v>
      </c>
      <c r="AS215" s="17">
        <v>0.48495682304123899</v>
      </c>
      <c r="AT215" s="17">
        <v>0.47011206951046502</v>
      </c>
      <c r="AU215" s="17">
        <v>0.52914541320534303</v>
      </c>
      <c r="AV215" s="17">
        <v>0.49060287644696798</v>
      </c>
      <c r="AW215" s="17"/>
      <c r="AX215" s="17">
        <v>0.46692265763629498</v>
      </c>
      <c r="AY215" s="17">
        <v>0.49792165841929797</v>
      </c>
      <c r="AZ215" s="17">
        <v>0.41442138107085802</v>
      </c>
      <c r="BA215" s="17"/>
      <c r="BB215" s="17">
        <v>0.47229070734218898</v>
      </c>
      <c r="BC215" s="17">
        <v>0.37579596612466998</v>
      </c>
      <c r="BD215" s="17">
        <v>0.50334962209805201</v>
      </c>
      <c r="BE215" s="17">
        <v>0.45199101452306301</v>
      </c>
      <c r="BF215" s="17">
        <v>0.45158606516194699</v>
      </c>
    </row>
    <row r="216" spans="2:58" x14ac:dyDescent="0.3">
      <c r="B216" t="s">
        <v>182</v>
      </c>
      <c r="C216" s="17">
        <v>0.32735176375163499</v>
      </c>
      <c r="D216" s="17">
        <v>0.30819635061404599</v>
      </c>
      <c r="E216" s="17">
        <v>0.34618114510383802</v>
      </c>
      <c r="F216" s="17"/>
      <c r="G216" s="17">
        <v>0.58259377067565898</v>
      </c>
      <c r="H216" s="17">
        <v>0.28876045760519797</v>
      </c>
      <c r="I216" s="17">
        <v>0.31041263132598301</v>
      </c>
      <c r="J216" s="17">
        <v>0.35131366818950899</v>
      </c>
      <c r="K216" s="17">
        <v>0.318427489804535</v>
      </c>
      <c r="L216" s="17">
        <v>0.36194981749164101</v>
      </c>
      <c r="M216" s="17"/>
      <c r="N216" s="17">
        <v>0.51434871786199698</v>
      </c>
      <c r="O216" s="17">
        <v>0.19856250390377</v>
      </c>
      <c r="P216" s="17">
        <v>0.30386163070415501</v>
      </c>
      <c r="Q216" s="17">
        <v>0.26517226562144502</v>
      </c>
      <c r="R216" s="17">
        <v>0.39587805425656802</v>
      </c>
      <c r="S216" s="17">
        <v>0.26810667269657301</v>
      </c>
      <c r="T216" s="17">
        <v>0.34025187359971698</v>
      </c>
      <c r="U216" s="17">
        <v>0.37582776671150198</v>
      </c>
      <c r="V216" s="17">
        <v>0.34225095066717198</v>
      </c>
      <c r="W216" s="17">
        <v>0.38995181217178698</v>
      </c>
      <c r="X216" s="17">
        <v>0.41693030087129701</v>
      </c>
      <c r="Y216" s="17">
        <v>0.329655969803064</v>
      </c>
      <c r="Z216" s="17">
        <v>0.21723480979357601</v>
      </c>
      <c r="AA216" s="17">
        <v>0.34095170842169098</v>
      </c>
      <c r="AB216" s="17">
        <v>0.277063268525026</v>
      </c>
      <c r="AC216" s="17">
        <v>0.32224391266137697</v>
      </c>
      <c r="AD216" s="17"/>
      <c r="AE216" s="17">
        <v>0.333168056010819</v>
      </c>
      <c r="AF216" s="17">
        <v>0.332376856787574</v>
      </c>
      <c r="AG216" s="17">
        <v>0.31491995227853797</v>
      </c>
      <c r="AH216" s="17">
        <v>0.34372679463644101</v>
      </c>
      <c r="AI216" s="17">
        <v>0.31540857667588401</v>
      </c>
      <c r="AJ216" s="17">
        <v>0.282371888016759</v>
      </c>
      <c r="AK216" s="17">
        <v>0.319597281265253</v>
      </c>
      <c r="AL216" s="17">
        <v>0.34021355073766402</v>
      </c>
      <c r="AM216" s="17">
        <v>0.40278596390660298</v>
      </c>
      <c r="AN216" s="17">
        <v>0.33163267695604398</v>
      </c>
      <c r="AO216" s="17">
        <v>0.27878132156480001</v>
      </c>
      <c r="AP216" s="17">
        <v>0.21981559627438199</v>
      </c>
      <c r="AQ216" s="17"/>
      <c r="AR216" s="17">
        <v>0.35225656824104201</v>
      </c>
      <c r="AS216" s="17">
        <v>0.31986031531789699</v>
      </c>
      <c r="AT216" s="17">
        <v>0.31737119469396102</v>
      </c>
      <c r="AU216" s="17">
        <v>0.28745750664277903</v>
      </c>
      <c r="AV216" s="17">
        <v>0.327949850171108</v>
      </c>
      <c r="AW216" s="17"/>
      <c r="AX216" s="17">
        <v>0.32583884218937997</v>
      </c>
      <c r="AY216" s="17">
        <v>0.32050678404382399</v>
      </c>
      <c r="AZ216" s="17">
        <v>0.32655475564862002</v>
      </c>
      <c r="BA216" s="17"/>
      <c r="BB216" s="17">
        <v>0.322682658016122</v>
      </c>
      <c r="BC216" s="17">
        <v>0.37586268928757799</v>
      </c>
      <c r="BD216" s="17">
        <v>0.34894343745464201</v>
      </c>
      <c r="BE216" s="17">
        <v>0.33665425674746902</v>
      </c>
      <c r="BF216" s="17">
        <v>0.29219984458653098</v>
      </c>
    </row>
    <row r="217" spans="2:58" x14ac:dyDescent="0.3">
      <c r="B217" t="s">
        <v>183</v>
      </c>
      <c r="C217" s="17">
        <v>0.14397368191388599</v>
      </c>
      <c r="D217" s="17">
        <v>0.17708234414027199</v>
      </c>
      <c r="E217" s="17">
        <v>0.111120438033358</v>
      </c>
      <c r="F217" s="17"/>
      <c r="G217" s="17">
        <v>5.1988030780450202E-2</v>
      </c>
      <c r="H217" s="17">
        <v>0.157730115127414</v>
      </c>
      <c r="I217" s="17">
        <v>0.156526473276207</v>
      </c>
      <c r="J217" s="17">
        <v>0.125515035243115</v>
      </c>
      <c r="K217" s="17">
        <v>0.166742984919791</v>
      </c>
      <c r="L217" s="17">
        <v>6.0106794446811301E-2</v>
      </c>
      <c r="M217" s="17"/>
      <c r="N217" s="17">
        <v>0.113498745553558</v>
      </c>
      <c r="O217" s="17">
        <v>0.28100256066914597</v>
      </c>
      <c r="P217" s="17">
        <v>0.23564402179095301</v>
      </c>
      <c r="Q217" s="17">
        <v>0.14393300332342801</v>
      </c>
      <c r="R217" s="17">
        <v>0.15667005463213601</v>
      </c>
      <c r="S217" s="17">
        <v>0.17338242501578499</v>
      </c>
      <c r="T217" s="17">
        <v>8.7586812088608093E-2</v>
      </c>
      <c r="U217" s="17">
        <v>0.17649850970407699</v>
      </c>
      <c r="V217" s="17">
        <v>0.15307205251349901</v>
      </c>
      <c r="W217" s="17">
        <v>0.14038809775116001</v>
      </c>
      <c r="X217" s="17">
        <v>0.12805229778214899</v>
      </c>
      <c r="Y217" s="17">
        <v>9.7847364429562905E-2</v>
      </c>
      <c r="Z217" s="17">
        <v>0.19242025054748799</v>
      </c>
      <c r="AA217" s="17">
        <v>0.14065320633808201</v>
      </c>
      <c r="AB217" s="17">
        <v>0.16539677899385499</v>
      </c>
      <c r="AC217" s="17">
        <v>0.10672686302847099</v>
      </c>
      <c r="AD217" s="17"/>
      <c r="AE217" s="17">
        <v>0.148246013228818</v>
      </c>
      <c r="AF217" s="17">
        <v>0.137996899498529</v>
      </c>
      <c r="AG217" s="17">
        <v>0.10604864202833</v>
      </c>
      <c r="AH217" s="17">
        <v>0.107752969448373</v>
      </c>
      <c r="AI217" s="17">
        <v>0.13896214926506101</v>
      </c>
      <c r="AJ217" s="17">
        <v>0.19747697405141801</v>
      </c>
      <c r="AK217" s="17">
        <v>0.11489559443384401</v>
      </c>
      <c r="AL217" s="17">
        <v>0.23082755990870499</v>
      </c>
      <c r="AM217" s="17">
        <v>0.150016268456032</v>
      </c>
      <c r="AN217" s="17">
        <v>0.145791104359702</v>
      </c>
      <c r="AO217" s="17">
        <v>0.14691295145880201</v>
      </c>
      <c r="AP217" s="17">
        <v>0.140953607197874</v>
      </c>
      <c r="AQ217" s="17"/>
      <c r="AR217" s="17">
        <v>0.18438179798464299</v>
      </c>
      <c r="AS217" s="17">
        <v>0.120369162700642</v>
      </c>
      <c r="AT217" s="17">
        <v>0.16235839979398001</v>
      </c>
      <c r="AU217" s="17">
        <v>0.116376143469655</v>
      </c>
      <c r="AV217" s="17">
        <v>4.2665146181439101E-2</v>
      </c>
      <c r="AW217" s="17"/>
      <c r="AX217" s="17">
        <v>0.13665554124419799</v>
      </c>
      <c r="AY217" s="17">
        <v>0.12668142048025599</v>
      </c>
      <c r="AZ217" s="17">
        <v>0.179633816617676</v>
      </c>
      <c r="BA217" s="17"/>
      <c r="BB217" s="17">
        <v>0.137979543474954</v>
      </c>
      <c r="BC217" s="17">
        <v>0.156955432181967</v>
      </c>
      <c r="BD217" s="17">
        <v>0.12763726630545999</v>
      </c>
      <c r="BE217" s="17">
        <v>0.14200162772569699</v>
      </c>
      <c r="BF217" s="17">
        <v>0.18021340770039099</v>
      </c>
    </row>
    <row r="218" spans="2:58" x14ac:dyDescent="0.3">
      <c r="B218" t="s">
        <v>86</v>
      </c>
      <c r="C218" s="17">
        <v>6.9669504640856E-2</v>
      </c>
      <c r="D218" s="17">
        <v>4.4931292099800402E-2</v>
      </c>
      <c r="E218" s="17">
        <v>9.3572967430244694E-2</v>
      </c>
      <c r="F218" s="17"/>
      <c r="G218" s="17">
        <v>6.0914113303680399E-2</v>
      </c>
      <c r="H218" s="17">
        <v>7.0798898255730394E-2</v>
      </c>
      <c r="I218" s="17">
        <v>8.9040820969495907E-2</v>
      </c>
      <c r="J218" s="17">
        <v>5.85541642945391E-2</v>
      </c>
      <c r="K218" s="17">
        <v>4.6613968602561499E-2</v>
      </c>
      <c r="L218" s="17">
        <v>3.52982276309034E-2</v>
      </c>
      <c r="M218" s="17"/>
      <c r="N218" s="17">
        <v>0</v>
      </c>
      <c r="O218" s="17">
        <v>0.148067658576856</v>
      </c>
      <c r="P218" s="17">
        <v>8.5923386822605294E-2</v>
      </c>
      <c r="Q218" s="17">
        <v>8.5220473857593806E-2</v>
      </c>
      <c r="R218" s="17">
        <v>0.11165697283365</v>
      </c>
      <c r="S218" s="17">
        <v>9.6635864849813402E-2</v>
      </c>
      <c r="T218" s="17">
        <v>9.6155488863990196E-2</v>
      </c>
      <c r="U218" s="17">
        <v>6.9261378451623806E-2</v>
      </c>
      <c r="V218" s="17">
        <v>7.9206713021617095E-2</v>
      </c>
      <c r="W218" s="17">
        <v>7.2184670902357695E-2</v>
      </c>
      <c r="X218" s="17">
        <v>4.7443240243408798E-2</v>
      </c>
      <c r="Y218" s="17">
        <v>5.4668930997189301E-2</v>
      </c>
      <c r="Z218" s="17">
        <v>3.0558875422416299E-2</v>
      </c>
      <c r="AA218" s="17">
        <v>5.1024608325663197E-2</v>
      </c>
      <c r="AB218" s="17">
        <v>6.7323099729754698E-2</v>
      </c>
      <c r="AC218" s="17">
        <v>1.85609263880725E-2</v>
      </c>
      <c r="AD218" s="17"/>
      <c r="AE218" s="17">
        <v>3.9381891837694097E-2</v>
      </c>
      <c r="AF218" s="17">
        <v>7.5028468595929904E-2</v>
      </c>
      <c r="AG218" s="17">
        <v>7.1751562637241903E-2</v>
      </c>
      <c r="AH218" s="17">
        <v>0.10378036600000801</v>
      </c>
      <c r="AI218" s="17">
        <v>7.3114629340415099E-2</v>
      </c>
      <c r="AJ218" s="17">
        <v>0.1066531026992</v>
      </c>
      <c r="AK218" s="17">
        <v>6.4098634109717903E-2</v>
      </c>
      <c r="AL218" s="17">
        <v>4.9812375646659399E-2</v>
      </c>
      <c r="AM218" s="17">
        <v>6.7974375053456396E-2</v>
      </c>
      <c r="AN218" s="17">
        <v>6.5217601656006804E-2</v>
      </c>
      <c r="AO218" s="17">
        <v>6.5734622919261396E-2</v>
      </c>
      <c r="AP218" s="17">
        <v>2.7710258925406302E-2</v>
      </c>
      <c r="AQ218" s="17"/>
      <c r="AR218" s="17">
        <v>6.8201157838390397E-2</v>
      </c>
      <c r="AS218" s="17">
        <v>7.4813698940222106E-2</v>
      </c>
      <c r="AT218" s="17">
        <v>5.0158336001594001E-2</v>
      </c>
      <c r="AU218" s="17">
        <v>6.7020936682222504E-2</v>
      </c>
      <c r="AV218" s="17">
        <v>0.138782127200484</v>
      </c>
      <c r="AW218" s="17"/>
      <c r="AX218" s="17">
        <v>7.0582958930126796E-2</v>
      </c>
      <c r="AY218" s="17">
        <v>5.48901370566224E-2</v>
      </c>
      <c r="AZ218" s="17">
        <v>7.9390046662846006E-2</v>
      </c>
      <c r="BA218" s="17"/>
      <c r="BB218" s="17">
        <v>6.7047091166735101E-2</v>
      </c>
      <c r="BC218" s="17">
        <v>9.1385912405785405E-2</v>
      </c>
      <c r="BD218" s="17">
        <v>2.0069674141845802E-2</v>
      </c>
      <c r="BE218" s="17">
        <v>6.9353101003771303E-2</v>
      </c>
      <c r="BF218" s="17">
        <v>7.6000682551130405E-2</v>
      </c>
    </row>
    <row r="219" spans="2:58" x14ac:dyDescent="0.3">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row>
    <row r="220" spans="2:58" x14ac:dyDescent="0.3">
      <c r="B220" s="6" t="s">
        <v>200</v>
      </c>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row>
    <row r="221" spans="2:58" x14ac:dyDescent="0.3">
      <c r="B221" s="24" t="s">
        <v>90</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row>
    <row r="222" spans="2:58" x14ac:dyDescent="0.3">
      <c r="B222" t="s">
        <v>196</v>
      </c>
      <c r="C222" s="17">
        <v>0.16715437748148401</v>
      </c>
      <c r="D222" s="17">
        <v>0.188631111895944</v>
      </c>
      <c r="E222" s="17">
        <v>0.14599048402498099</v>
      </c>
      <c r="F222" s="17"/>
      <c r="G222" s="17">
        <v>0.27639135483826399</v>
      </c>
      <c r="H222" s="17">
        <v>0.14820241925017999</v>
      </c>
      <c r="I222" s="17">
        <v>0.15842302222888699</v>
      </c>
      <c r="J222" s="17">
        <v>0.16167812552607499</v>
      </c>
      <c r="K222" s="17">
        <v>0.22092259861062799</v>
      </c>
      <c r="L222" s="17">
        <v>0.17192977433741</v>
      </c>
      <c r="M222" s="17"/>
      <c r="N222" s="17">
        <v>0</v>
      </c>
      <c r="O222" s="17">
        <v>0.171407503213416</v>
      </c>
      <c r="P222" s="17">
        <v>0.196456911655781</v>
      </c>
      <c r="Q222" s="17">
        <v>0.169340896747804</v>
      </c>
      <c r="R222" s="17">
        <v>0.15776004073872199</v>
      </c>
      <c r="S222" s="17">
        <v>0.12590333587942901</v>
      </c>
      <c r="T222" s="17">
        <v>0.16996274485357499</v>
      </c>
      <c r="U222" s="17">
        <v>0.19936400169393001</v>
      </c>
      <c r="V222" s="17">
        <v>0.150706030941895</v>
      </c>
      <c r="W222" s="17">
        <v>0.205764816776071</v>
      </c>
      <c r="X222" s="17">
        <v>0.14696010941743201</v>
      </c>
      <c r="Y222" s="17">
        <v>0.18794105337811701</v>
      </c>
      <c r="Z222" s="17">
        <v>7.5097251157876396E-2</v>
      </c>
      <c r="AA222" s="17">
        <v>0.18418123689860999</v>
      </c>
      <c r="AB222" s="17">
        <v>0.18814613277105399</v>
      </c>
      <c r="AC222" s="17">
        <v>0.197871644718662</v>
      </c>
      <c r="AD222" s="17"/>
      <c r="AE222" s="17">
        <v>0.164274101081329</v>
      </c>
      <c r="AF222" s="17">
        <v>0.12552233746045999</v>
      </c>
      <c r="AG222" s="17">
        <v>0.160127155514663</v>
      </c>
      <c r="AH222" s="17">
        <v>0.14092265337901499</v>
      </c>
      <c r="AI222" s="17">
        <v>0.13515914569307999</v>
      </c>
      <c r="AJ222" s="17">
        <v>0.131400503672883</v>
      </c>
      <c r="AK222" s="17">
        <v>0.19346138632380699</v>
      </c>
      <c r="AL222" s="17">
        <v>0.22530700399690701</v>
      </c>
      <c r="AM222" s="17">
        <v>0.223318462309855</v>
      </c>
      <c r="AN222" s="17">
        <v>0.199554217040394</v>
      </c>
      <c r="AO222" s="17">
        <v>0.13395418288472799</v>
      </c>
      <c r="AP222" s="17">
        <v>0.245373893519026</v>
      </c>
      <c r="AQ222" s="17"/>
      <c r="AR222" s="17">
        <v>0.16460998265393301</v>
      </c>
      <c r="AS222" s="17">
        <v>0.16053963596934301</v>
      </c>
      <c r="AT222" s="17">
        <v>0.18384826670302801</v>
      </c>
      <c r="AU222" s="17">
        <v>0.17169452839619601</v>
      </c>
      <c r="AV222" s="17">
        <v>0.214269870337639</v>
      </c>
      <c r="AW222" s="17"/>
      <c r="AX222" s="17">
        <v>0.16740898305722901</v>
      </c>
      <c r="AY222" s="17">
        <v>0.17315031491813301</v>
      </c>
      <c r="AZ222" s="17">
        <v>0.19463148351738399</v>
      </c>
      <c r="BA222" s="17"/>
      <c r="BB222" s="17">
        <v>0.16974135210029401</v>
      </c>
      <c r="BC222" s="17">
        <v>0.12799870360971799</v>
      </c>
      <c r="BD222" s="17">
        <v>0.28027237405094102</v>
      </c>
      <c r="BE222" s="17">
        <v>0.15236279073908901</v>
      </c>
      <c r="BF222" s="17">
        <v>0.18224907209097299</v>
      </c>
    </row>
    <row r="223" spans="2:58" x14ac:dyDescent="0.3">
      <c r="B223" t="s">
        <v>197</v>
      </c>
      <c r="C223" s="17">
        <v>0.30056655704886498</v>
      </c>
      <c r="D223" s="17">
        <v>0.30053834517400002</v>
      </c>
      <c r="E223" s="17">
        <v>0.29919940972825099</v>
      </c>
      <c r="F223" s="17"/>
      <c r="G223" s="17">
        <v>0.13895570926442299</v>
      </c>
      <c r="H223" s="17">
        <v>0.370457677208822</v>
      </c>
      <c r="I223" s="17">
        <v>0.28542891969462297</v>
      </c>
      <c r="J223" s="17">
        <v>0.32037095276300698</v>
      </c>
      <c r="K223" s="17">
        <v>0.24995561598631</v>
      </c>
      <c r="L223" s="17">
        <v>0.23008905354347101</v>
      </c>
      <c r="M223" s="17"/>
      <c r="N223" s="17">
        <v>0.60068001684643402</v>
      </c>
      <c r="O223" s="17">
        <v>0.205106480892152</v>
      </c>
      <c r="P223" s="17">
        <v>0.207885346595934</v>
      </c>
      <c r="Q223" s="17">
        <v>0.40746106069664301</v>
      </c>
      <c r="R223" s="17">
        <v>0.32548687701185702</v>
      </c>
      <c r="S223" s="17">
        <v>0.25286966661626398</v>
      </c>
      <c r="T223" s="17">
        <v>0.32103743986540301</v>
      </c>
      <c r="U223" s="17">
        <v>0.28505638311041798</v>
      </c>
      <c r="V223" s="17">
        <v>0.31908319137679902</v>
      </c>
      <c r="W223" s="17">
        <v>0.30509400162946898</v>
      </c>
      <c r="X223" s="17">
        <v>0.34196506440068097</v>
      </c>
      <c r="Y223" s="17">
        <v>0.36545529452874198</v>
      </c>
      <c r="Z223" s="17">
        <v>0.33265005402262099</v>
      </c>
      <c r="AA223" s="17">
        <v>0.35470952061026001</v>
      </c>
      <c r="AB223" s="17">
        <v>0.33745658181874399</v>
      </c>
      <c r="AC223" s="17">
        <v>0.191394739298096</v>
      </c>
      <c r="AD223" s="17"/>
      <c r="AE223" s="17">
        <v>0.30593827216448599</v>
      </c>
      <c r="AF223" s="17">
        <v>0.30183217405290902</v>
      </c>
      <c r="AG223" s="17">
        <v>0.24614683034823201</v>
      </c>
      <c r="AH223" s="17">
        <v>0.302768603661139</v>
      </c>
      <c r="AI223" s="17">
        <v>0.30028065690142602</v>
      </c>
      <c r="AJ223" s="17">
        <v>0.321269932192006</v>
      </c>
      <c r="AK223" s="17">
        <v>0.30615100648577898</v>
      </c>
      <c r="AL223" s="17">
        <v>0.27958087683764599</v>
      </c>
      <c r="AM223" s="17">
        <v>0.290186979037313</v>
      </c>
      <c r="AN223" s="17">
        <v>0.35182680557400298</v>
      </c>
      <c r="AO223" s="17">
        <v>0.36264606002212302</v>
      </c>
      <c r="AP223" s="17">
        <v>0.140630192283</v>
      </c>
      <c r="AQ223" s="17"/>
      <c r="AR223" s="17">
        <v>0.32167470219331701</v>
      </c>
      <c r="AS223" s="17">
        <v>0.29487733856550102</v>
      </c>
      <c r="AT223" s="17">
        <v>0.28106013506376099</v>
      </c>
      <c r="AU223" s="17">
        <v>0.32303501081067398</v>
      </c>
      <c r="AV223" s="17">
        <v>0.24770069117990301</v>
      </c>
      <c r="AW223" s="17"/>
      <c r="AX223" s="17">
        <v>0.312985141569461</v>
      </c>
      <c r="AY223" s="17">
        <v>0.24929633760327999</v>
      </c>
      <c r="AZ223" s="17">
        <v>0.306533906640513</v>
      </c>
      <c r="BA223" s="17"/>
      <c r="BB223" s="17">
        <v>0.28779877747999499</v>
      </c>
      <c r="BC223" s="17">
        <v>0.38348626674513397</v>
      </c>
      <c r="BD223" s="17">
        <v>0.29258480101185302</v>
      </c>
      <c r="BE223" s="17">
        <v>0.28100211601923197</v>
      </c>
      <c r="BF223" s="17">
        <v>0.31655718208276001</v>
      </c>
    </row>
    <row r="224" spans="2:58" x14ac:dyDescent="0.3">
      <c r="B224" t="s">
        <v>198</v>
      </c>
      <c r="C224" s="17">
        <v>0.27354234114875697</v>
      </c>
      <c r="D224" s="17">
        <v>0.25475281805584099</v>
      </c>
      <c r="E224" s="17">
        <v>0.29289564167120502</v>
      </c>
      <c r="F224" s="17"/>
      <c r="G224" s="17">
        <v>0.17476620755052899</v>
      </c>
      <c r="H224" s="17">
        <v>0.21641214785378801</v>
      </c>
      <c r="I224" s="17">
        <v>0.24911469860678001</v>
      </c>
      <c r="J224" s="17">
        <v>0.28613392319315301</v>
      </c>
      <c r="K224" s="17">
        <v>0.350005487446088</v>
      </c>
      <c r="L224" s="17">
        <v>0.35894449337418799</v>
      </c>
      <c r="M224" s="17"/>
      <c r="N224" s="17">
        <v>0.142817825979799</v>
      </c>
      <c r="O224" s="17">
        <v>0.35696158033523301</v>
      </c>
      <c r="P224" s="17">
        <v>0.33684659741753797</v>
      </c>
      <c r="Q224" s="17">
        <v>0.16785989052526801</v>
      </c>
      <c r="R224" s="17">
        <v>0.27719692509990901</v>
      </c>
      <c r="S224" s="17">
        <v>0.34037363946704602</v>
      </c>
      <c r="T224" s="17">
        <v>0.240274787558063</v>
      </c>
      <c r="U224" s="17">
        <v>0.26406900177993398</v>
      </c>
      <c r="V224" s="17">
        <v>0.308022584604913</v>
      </c>
      <c r="W224" s="17">
        <v>0.232159677774502</v>
      </c>
      <c r="X224" s="17">
        <v>0.24488835607156501</v>
      </c>
      <c r="Y224" s="17">
        <v>0.23067178237828501</v>
      </c>
      <c r="Z224" s="17">
        <v>0.35241556093297799</v>
      </c>
      <c r="AA224" s="17">
        <v>0.270489571573931</v>
      </c>
      <c r="AB224" s="17">
        <v>0.210063829332923</v>
      </c>
      <c r="AC224" s="17">
        <v>0.26028521619834599</v>
      </c>
      <c r="AD224" s="17"/>
      <c r="AE224" s="17">
        <v>0.21056339146501801</v>
      </c>
      <c r="AF224" s="17">
        <v>0.313722791350942</v>
      </c>
      <c r="AG224" s="17">
        <v>0.31381055600952301</v>
      </c>
      <c r="AH224" s="17">
        <v>0.32184840356076799</v>
      </c>
      <c r="AI224" s="17">
        <v>0.32543459605124803</v>
      </c>
      <c r="AJ224" s="17">
        <v>0.32160206687452197</v>
      </c>
      <c r="AK224" s="17">
        <v>0.27751183702222298</v>
      </c>
      <c r="AL224" s="17">
        <v>0.22333388724883199</v>
      </c>
      <c r="AM224" s="17">
        <v>0.233131588545194</v>
      </c>
      <c r="AN224" s="17">
        <v>0.18221998580196799</v>
      </c>
      <c r="AO224" s="17">
        <v>0.30419280228256301</v>
      </c>
      <c r="AP224" s="17">
        <v>0.30254989411093203</v>
      </c>
      <c r="AQ224" s="17"/>
      <c r="AR224" s="17">
        <v>0.26542471681233099</v>
      </c>
      <c r="AS224" s="17">
        <v>0.27819194320628599</v>
      </c>
      <c r="AT224" s="17">
        <v>0.269599382118276</v>
      </c>
      <c r="AU224" s="17">
        <v>0.29416236376418498</v>
      </c>
      <c r="AV224" s="17">
        <v>0.26273529048378502</v>
      </c>
      <c r="AW224" s="17"/>
      <c r="AX224" s="17">
        <v>0.30083551747838599</v>
      </c>
      <c r="AY224" s="17">
        <v>0.15435800175603701</v>
      </c>
      <c r="AZ224" s="17">
        <v>0.21920188151188499</v>
      </c>
      <c r="BA224" s="17"/>
      <c r="BB224" s="17">
        <v>0.27804200903638598</v>
      </c>
      <c r="BC224" s="17">
        <v>0.250513035866883</v>
      </c>
      <c r="BD224" s="17">
        <v>0.267673421379169</v>
      </c>
      <c r="BE224" s="17">
        <v>0.28817298861942198</v>
      </c>
      <c r="BF224" s="17">
        <v>0.24972567418340599</v>
      </c>
    </row>
    <row r="225" spans="2:58" x14ac:dyDescent="0.3">
      <c r="B225" t="s">
        <v>55</v>
      </c>
      <c r="C225" s="17">
        <v>0.18707164000235699</v>
      </c>
      <c r="D225" s="17">
        <v>0.168252263052658</v>
      </c>
      <c r="E225" s="17">
        <v>0.206282311967666</v>
      </c>
      <c r="F225" s="17"/>
      <c r="G225" s="17">
        <v>0.34252053085615197</v>
      </c>
      <c r="H225" s="17">
        <v>0.171103501469729</v>
      </c>
      <c r="I225" s="17">
        <v>0.22212206367602699</v>
      </c>
      <c r="J225" s="17">
        <v>0.180391929048589</v>
      </c>
      <c r="K225" s="17">
        <v>0.10635487233780901</v>
      </c>
      <c r="L225" s="17">
        <v>0.139265520085953</v>
      </c>
      <c r="M225" s="17"/>
      <c r="N225" s="17">
        <v>0.25650215717376601</v>
      </c>
      <c r="O225" s="17">
        <v>0.12978029954191</v>
      </c>
      <c r="P225" s="17">
        <v>0.18609023642116701</v>
      </c>
      <c r="Q225" s="17">
        <v>0.182827094467338</v>
      </c>
      <c r="R225" s="17">
        <v>0.20572507414081401</v>
      </c>
      <c r="S225" s="17">
        <v>0.22967462346728201</v>
      </c>
      <c r="T225" s="17">
        <v>0.24268343662526301</v>
      </c>
      <c r="U225" s="17">
        <v>0.192525804008847</v>
      </c>
      <c r="V225" s="17">
        <v>0.197407352782421</v>
      </c>
      <c r="W225" s="17">
        <v>0.20325562905213701</v>
      </c>
      <c r="X225" s="17">
        <v>0.19503310453344</v>
      </c>
      <c r="Y225" s="17">
        <v>0.14240420967801101</v>
      </c>
      <c r="Z225" s="17">
        <v>0.16827033853732001</v>
      </c>
      <c r="AA225" s="17">
        <v>0.13092472797447599</v>
      </c>
      <c r="AB225" s="17">
        <v>0.181115003006977</v>
      </c>
      <c r="AC225" s="17">
        <v>0.18621871651828301</v>
      </c>
      <c r="AD225" s="17"/>
      <c r="AE225" s="17">
        <v>0.18876221457112799</v>
      </c>
      <c r="AF225" s="17">
        <v>0.192483959140822</v>
      </c>
      <c r="AG225" s="17">
        <v>0.22345220634004601</v>
      </c>
      <c r="AH225" s="17">
        <v>0.18320776436851199</v>
      </c>
      <c r="AI225" s="17">
        <v>0.21543167533690499</v>
      </c>
      <c r="AJ225" s="17">
        <v>0.18072234844225901</v>
      </c>
      <c r="AK225" s="17">
        <v>0.178993222511659</v>
      </c>
      <c r="AL225" s="17">
        <v>0.18347183117063601</v>
      </c>
      <c r="AM225" s="17">
        <v>0.163580446051069</v>
      </c>
      <c r="AN225" s="17">
        <v>0.175748772443788</v>
      </c>
      <c r="AO225" s="17">
        <v>0.120560191922049</v>
      </c>
      <c r="AP225" s="17">
        <v>0.28016543954412798</v>
      </c>
      <c r="AQ225" s="17"/>
      <c r="AR225" s="17">
        <v>0.181625268076819</v>
      </c>
      <c r="AS225" s="17">
        <v>0.18969179305828601</v>
      </c>
      <c r="AT225" s="17">
        <v>0.189912385230946</v>
      </c>
      <c r="AU225" s="17">
        <v>0.15342660850367101</v>
      </c>
      <c r="AV225" s="17">
        <v>0.256799450497814</v>
      </c>
      <c r="AW225" s="17"/>
      <c r="AX225" s="17">
        <v>0.169264958584744</v>
      </c>
      <c r="AY225" s="17">
        <v>0.23750322792254799</v>
      </c>
      <c r="AZ225" s="17">
        <v>0.217856473109759</v>
      </c>
      <c r="BA225" s="17"/>
      <c r="BB225" s="17">
        <v>0.18044006484633501</v>
      </c>
      <c r="BC225" s="17">
        <v>0.209534485152539</v>
      </c>
      <c r="BD225" s="17">
        <v>0.13512054908091201</v>
      </c>
      <c r="BE225" s="17">
        <v>0.229570030043447</v>
      </c>
      <c r="BF225" s="17">
        <v>0.18644888626894901</v>
      </c>
    </row>
    <row r="226" spans="2:58" x14ac:dyDescent="0.3">
      <c r="B226" t="s">
        <v>56</v>
      </c>
      <c r="C226" s="17">
        <v>7.1665084318536298E-2</v>
      </c>
      <c r="D226" s="17">
        <v>8.7825461821557899E-2</v>
      </c>
      <c r="E226" s="17">
        <v>5.5632152607898798E-2</v>
      </c>
      <c r="F226" s="17"/>
      <c r="G226" s="17">
        <v>6.7366197490632301E-2</v>
      </c>
      <c r="H226" s="17">
        <v>9.3824254217481098E-2</v>
      </c>
      <c r="I226" s="17">
        <v>8.4911295793682007E-2</v>
      </c>
      <c r="J226" s="17">
        <v>5.1425069469176701E-2</v>
      </c>
      <c r="K226" s="17">
        <v>7.2761425619165307E-2</v>
      </c>
      <c r="L226" s="17">
        <v>9.9771158658977802E-2</v>
      </c>
      <c r="M226" s="17"/>
      <c r="N226" s="17">
        <v>0</v>
      </c>
      <c r="O226" s="17">
        <v>0.13674413601728899</v>
      </c>
      <c r="P226" s="17">
        <v>7.2720907909579593E-2</v>
      </c>
      <c r="Q226" s="17">
        <v>7.2511057562947803E-2</v>
      </c>
      <c r="R226" s="17">
        <v>3.3831083008699102E-2</v>
      </c>
      <c r="S226" s="17">
        <v>5.1178734569979401E-2</v>
      </c>
      <c r="T226" s="17">
        <v>2.6041591097695702E-2</v>
      </c>
      <c r="U226" s="17">
        <v>5.8984809406870703E-2</v>
      </c>
      <c r="V226" s="17">
        <v>2.4780840293971599E-2</v>
      </c>
      <c r="W226" s="17">
        <v>5.3725874767821001E-2</v>
      </c>
      <c r="X226" s="17">
        <v>7.1153365576882802E-2</v>
      </c>
      <c r="Y226" s="17">
        <v>7.3527660036845494E-2</v>
      </c>
      <c r="Z226" s="17">
        <v>7.1566795349204598E-2</v>
      </c>
      <c r="AA226" s="17">
        <v>5.9694942942722998E-2</v>
      </c>
      <c r="AB226" s="17">
        <v>8.3218453070302595E-2</v>
      </c>
      <c r="AC226" s="17">
        <v>0.164229683266613</v>
      </c>
      <c r="AD226" s="17"/>
      <c r="AE226" s="17">
        <v>0.130462020718038</v>
      </c>
      <c r="AF226" s="17">
        <v>6.6438737994865896E-2</v>
      </c>
      <c r="AG226" s="17">
        <v>5.6463251787536299E-2</v>
      </c>
      <c r="AH226" s="17">
        <v>5.1252575030564698E-2</v>
      </c>
      <c r="AI226" s="17">
        <v>2.3693926017341299E-2</v>
      </c>
      <c r="AJ226" s="17">
        <v>4.5005148818329697E-2</v>
      </c>
      <c r="AK226" s="17">
        <v>4.3882547656531198E-2</v>
      </c>
      <c r="AL226" s="17">
        <v>8.8306400745979494E-2</v>
      </c>
      <c r="AM226" s="17">
        <v>8.9782524056568599E-2</v>
      </c>
      <c r="AN226" s="17">
        <v>9.06502191398465E-2</v>
      </c>
      <c r="AO226" s="17">
        <v>7.8646762888538002E-2</v>
      </c>
      <c r="AP226" s="17">
        <v>3.1280580542914202E-2</v>
      </c>
      <c r="AQ226" s="17"/>
      <c r="AR226" s="17">
        <v>6.6665330263599901E-2</v>
      </c>
      <c r="AS226" s="17">
        <v>7.6699289200583304E-2</v>
      </c>
      <c r="AT226" s="17">
        <v>7.5579830883989105E-2</v>
      </c>
      <c r="AU226" s="17">
        <v>5.7681488525274403E-2</v>
      </c>
      <c r="AV226" s="17">
        <v>1.84946975008583E-2</v>
      </c>
      <c r="AW226" s="17"/>
      <c r="AX226" s="17">
        <v>4.9505399310179797E-2</v>
      </c>
      <c r="AY226" s="17">
        <v>0.185692117800002</v>
      </c>
      <c r="AZ226" s="17">
        <v>6.1776255220459403E-2</v>
      </c>
      <c r="BA226" s="17"/>
      <c r="BB226" s="17">
        <v>8.3977796536989599E-2</v>
      </c>
      <c r="BC226" s="17">
        <v>2.84675086257258E-2</v>
      </c>
      <c r="BD226" s="17">
        <v>2.4348854477124499E-2</v>
      </c>
      <c r="BE226" s="17">
        <v>4.8892074578809397E-2</v>
      </c>
      <c r="BF226" s="17">
        <v>6.5019185373912394E-2</v>
      </c>
    </row>
    <row r="227" spans="2:58" x14ac:dyDescent="0.3">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row>
    <row r="228" spans="2:58" x14ac:dyDescent="0.3">
      <c r="B228" s="6" t="s">
        <v>201</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row>
    <row r="229" spans="2:58" x14ac:dyDescent="0.3">
      <c r="B229" s="24" t="s">
        <v>90</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row>
    <row r="230" spans="2:58" x14ac:dyDescent="0.3">
      <c r="B230" t="s">
        <v>196</v>
      </c>
      <c r="C230" s="17">
        <v>0.11060056653148601</v>
      </c>
      <c r="D230" s="17">
        <v>0.125094394805083</v>
      </c>
      <c r="E230" s="17">
        <v>9.6313462569611097E-2</v>
      </c>
      <c r="F230" s="17"/>
      <c r="G230" s="17">
        <v>0.111916854618239</v>
      </c>
      <c r="H230" s="17">
        <v>0.15696472232415601</v>
      </c>
      <c r="I230" s="17">
        <v>0.12911820662569301</v>
      </c>
      <c r="J230" s="17">
        <v>9.7180733825999302E-2</v>
      </c>
      <c r="K230" s="17">
        <v>6.2367733391234803E-2</v>
      </c>
      <c r="L230" s="17">
        <v>7.6048542833876007E-2</v>
      </c>
      <c r="M230" s="17"/>
      <c r="N230" s="17">
        <v>0</v>
      </c>
      <c r="O230" s="17">
        <v>0.27703146105540399</v>
      </c>
      <c r="P230" s="17">
        <v>0.16062175097394801</v>
      </c>
      <c r="Q230" s="17">
        <v>9.6816784881654197E-2</v>
      </c>
      <c r="R230" s="17">
        <v>0.100619131263645</v>
      </c>
      <c r="S230" s="17">
        <v>0.107569399064303</v>
      </c>
      <c r="T230" s="17">
        <v>0.104759045907774</v>
      </c>
      <c r="U230" s="17">
        <v>0.108419041986053</v>
      </c>
      <c r="V230" s="17">
        <v>0.126871477832836</v>
      </c>
      <c r="W230" s="17">
        <v>0.14652403827839999</v>
      </c>
      <c r="X230" s="17">
        <v>9.2377769398806694E-2</v>
      </c>
      <c r="Y230" s="17">
        <v>0.102999568383922</v>
      </c>
      <c r="Z230" s="17">
        <v>7.7718012277994603E-2</v>
      </c>
      <c r="AA230" s="17">
        <v>8.4407725761737398E-2</v>
      </c>
      <c r="AB230" s="17">
        <v>8.3896919347830903E-2</v>
      </c>
      <c r="AC230" s="17">
        <v>0.123928752006173</v>
      </c>
      <c r="AD230" s="17"/>
      <c r="AE230" s="17">
        <v>0.112483985343536</v>
      </c>
      <c r="AF230" s="17">
        <v>9.9536655884582007E-2</v>
      </c>
      <c r="AG230" s="17">
        <v>9.2614414694461605E-2</v>
      </c>
      <c r="AH230" s="17">
        <v>0.112501830742734</v>
      </c>
      <c r="AI230" s="17">
        <v>9.5942243168194594E-2</v>
      </c>
      <c r="AJ230" s="17">
        <v>0.101010805322074</v>
      </c>
      <c r="AK230" s="17">
        <v>0.15864303510354699</v>
      </c>
      <c r="AL230" s="17">
        <v>0.10626514372717701</v>
      </c>
      <c r="AM230" s="17">
        <v>0.119812601404163</v>
      </c>
      <c r="AN230" s="17">
        <v>9.6553042279255999E-2</v>
      </c>
      <c r="AO230" s="17">
        <v>0.13327960723424601</v>
      </c>
      <c r="AP230" s="17">
        <v>0.103325341299281</v>
      </c>
      <c r="AQ230" s="17"/>
      <c r="AR230" s="17">
        <v>0.10323330031544201</v>
      </c>
      <c r="AS230" s="17">
        <v>0.11268605476707499</v>
      </c>
      <c r="AT230" s="17">
        <v>0.1155995931641</v>
      </c>
      <c r="AU230" s="17">
        <v>0.115004678844428</v>
      </c>
      <c r="AV230" s="17">
        <v>0.113357156276175</v>
      </c>
      <c r="AW230" s="17"/>
      <c r="AX230" s="17">
        <v>0.105973221853512</v>
      </c>
      <c r="AY230" s="17">
        <v>0.114232997272717</v>
      </c>
      <c r="AZ230" s="17">
        <v>0.15413471787104599</v>
      </c>
      <c r="BA230" s="17"/>
      <c r="BB230" s="17">
        <v>0.102461908602933</v>
      </c>
      <c r="BC230" s="17">
        <v>0.133941030066797</v>
      </c>
      <c r="BD230" s="17">
        <v>0.123350124963144</v>
      </c>
      <c r="BE230" s="17">
        <v>9.1176089610307598E-2</v>
      </c>
      <c r="BF230" s="17">
        <v>0.158024457203156</v>
      </c>
    </row>
    <row r="231" spans="2:58" x14ac:dyDescent="0.3">
      <c r="B231" t="s">
        <v>197</v>
      </c>
      <c r="C231" s="17">
        <v>0.23302339531375299</v>
      </c>
      <c r="D231" s="17">
        <v>0.21756890171850601</v>
      </c>
      <c r="E231" s="17">
        <v>0.247960113751655</v>
      </c>
      <c r="F231" s="17"/>
      <c r="G231" s="17">
        <v>0.49974057214669299</v>
      </c>
      <c r="H231" s="17">
        <v>0.29711545038734199</v>
      </c>
      <c r="I231" s="17">
        <v>0.26846601395859898</v>
      </c>
      <c r="J231" s="17">
        <v>0.209272150743469</v>
      </c>
      <c r="K231" s="17">
        <v>0.151707685878403</v>
      </c>
      <c r="L231" s="17">
        <v>7.7251234046055897E-2</v>
      </c>
      <c r="M231" s="17"/>
      <c r="N231" s="17">
        <v>0.88183151344631105</v>
      </c>
      <c r="O231" s="17">
        <v>0.1946600907204</v>
      </c>
      <c r="P231" s="17">
        <v>0.27270921921004898</v>
      </c>
      <c r="Q231" s="17">
        <v>0.27603254629146201</v>
      </c>
      <c r="R231" s="17">
        <v>0.307751544114438</v>
      </c>
      <c r="S231" s="17">
        <v>0.199804674591156</v>
      </c>
      <c r="T231" s="17">
        <v>0.30167479819496801</v>
      </c>
      <c r="U231" s="17">
        <v>0.21876455310777401</v>
      </c>
      <c r="V231" s="17">
        <v>0.29381471795249697</v>
      </c>
      <c r="W231" s="17">
        <v>0.28114756863469997</v>
      </c>
      <c r="X231" s="17">
        <v>0.250799133123978</v>
      </c>
      <c r="Y231" s="17">
        <v>0.20860095319423699</v>
      </c>
      <c r="Z231" s="17">
        <v>0.18125505685705001</v>
      </c>
      <c r="AA231" s="17">
        <v>0.171144925748273</v>
      </c>
      <c r="AB231" s="17">
        <v>0.24227226143012001</v>
      </c>
      <c r="AC231" s="17">
        <v>0.15166157388033999</v>
      </c>
      <c r="AD231" s="17"/>
      <c r="AE231" s="17">
        <v>0.215602157387944</v>
      </c>
      <c r="AF231" s="17">
        <v>0.19410777717548</v>
      </c>
      <c r="AG231" s="17">
        <v>0.257480283017056</v>
      </c>
      <c r="AH231" s="17">
        <v>0.20908689196132099</v>
      </c>
      <c r="AI231" s="17">
        <v>0.25886864386832398</v>
      </c>
      <c r="AJ231" s="17">
        <v>0.253854137355565</v>
      </c>
      <c r="AK231" s="17">
        <v>0.20497367575400999</v>
      </c>
      <c r="AL231" s="17">
        <v>0.25657224935205097</v>
      </c>
      <c r="AM231" s="17">
        <v>0.26888605931626802</v>
      </c>
      <c r="AN231" s="17">
        <v>0.25570500776394101</v>
      </c>
      <c r="AO231" s="17">
        <v>0.27225904103067899</v>
      </c>
      <c r="AP231" s="17">
        <v>0.14486105161973001</v>
      </c>
      <c r="AQ231" s="17"/>
      <c r="AR231" s="17">
        <v>0.24221308003449801</v>
      </c>
      <c r="AS231" s="17">
        <v>0.229004630873616</v>
      </c>
      <c r="AT231" s="17">
        <v>0.21769370578804401</v>
      </c>
      <c r="AU231" s="17">
        <v>0.26295792841501903</v>
      </c>
      <c r="AV231" s="17">
        <v>0.260527732653283</v>
      </c>
      <c r="AW231" s="17"/>
      <c r="AX231" s="17">
        <v>0.24458714432158399</v>
      </c>
      <c r="AY231" s="17">
        <v>0.20752404468261099</v>
      </c>
      <c r="AZ231" s="17">
        <v>0.19880312714697099</v>
      </c>
      <c r="BA231" s="17"/>
      <c r="BB231" s="17">
        <v>0.20350874319742401</v>
      </c>
      <c r="BC231" s="17">
        <v>0.31185750853725602</v>
      </c>
      <c r="BD231" s="17">
        <v>0.31840188112960099</v>
      </c>
      <c r="BE231" s="17">
        <v>0.255330585546519</v>
      </c>
      <c r="BF231" s="17">
        <v>0.31536562883209002</v>
      </c>
    </row>
    <row r="232" spans="2:58" x14ac:dyDescent="0.3">
      <c r="B232" t="s">
        <v>198</v>
      </c>
      <c r="C232" s="17">
        <v>0.16277688976107799</v>
      </c>
      <c r="D232" s="17">
        <v>0.135645187330422</v>
      </c>
      <c r="E232" s="17">
        <v>0.19025940552891599</v>
      </c>
      <c r="F232" s="17"/>
      <c r="G232" s="17">
        <v>5.1988030780450202E-2</v>
      </c>
      <c r="H232" s="17">
        <v>0.157539164983861</v>
      </c>
      <c r="I232" s="17">
        <v>0.139534125578436</v>
      </c>
      <c r="J232" s="17">
        <v>0.17658396870103299</v>
      </c>
      <c r="K232" s="17">
        <v>0.19571124647456101</v>
      </c>
      <c r="L232" s="17">
        <v>0.22199198495028799</v>
      </c>
      <c r="M232" s="17"/>
      <c r="N232" s="17">
        <v>0.118168486553689</v>
      </c>
      <c r="O232" s="17">
        <v>0.21134036339433901</v>
      </c>
      <c r="P232" s="17">
        <v>0.26276877779125501</v>
      </c>
      <c r="Q232" s="17">
        <v>0.16214695472322599</v>
      </c>
      <c r="R232" s="17">
        <v>0.19571311189365201</v>
      </c>
      <c r="S232" s="17">
        <v>0.21328578178930499</v>
      </c>
      <c r="T232" s="17">
        <v>0.136570947643155</v>
      </c>
      <c r="U232" s="17">
        <v>0.16587299500578201</v>
      </c>
      <c r="V232" s="17">
        <v>0.13743441811767801</v>
      </c>
      <c r="W232" s="17">
        <v>0.12261158953605999</v>
      </c>
      <c r="X232" s="17">
        <v>0.19077628408622599</v>
      </c>
      <c r="Y232" s="17">
        <v>0.135491380227137</v>
      </c>
      <c r="Z232" s="17">
        <v>0.134468653088788</v>
      </c>
      <c r="AA232" s="17">
        <v>0.187906849250981</v>
      </c>
      <c r="AB232" s="17">
        <v>0.10825092448754201</v>
      </c>
      <c r="AC232" s="17">
        <v>0.122519671328991</v>
      </c>
      <c r="AD232" s="17"/>
      <c r="AE232" s="17">
        <v>0.117188238485658</v>
      </c>
      <c r="AF232" s="17">
        <v>0.19645172024843299</v>
      </c>
      <c r="AG232" s="17">
        <v>0.142222376136631</v>
      </c>
      <c r="AH232" s="17">
        <v>0.19284255314079199</v>
      </c>
      <c r="AI232" s="17">
        <v>0.150726402980707</v>
      </c>
      <c r="AJ232" s="17">
        <v>0.162179202455042</v>
      </c>
      <c r="AK232" s="17">
        <v>0.18245054740288899</v>
      </c>
      <c r="AL232" s="17">
        <v>0.11515640457792201</v>
      </c>
      <c r="AM232" s="17">
        <v>0.16659742777727099</v>
      </c>
      <c r="AN232" s="17">
        <v>0.171848265508806</v>
      </c>
      <c r="AO232" s="17">
        <v>0.17859190222632099</v>
      </c>
      <c r="AP232" s="17">
        <v>0.167283434549515</v>
      </c>
      <c r="AQ232" s="17"/>
      <c r="AR232" s="17">
        <v>0.18821295354016601</v>
      </c>
      <c r="AS232" s="17">
        <v>0.15566958035575401</v>
      </c>
      <c r="AT232" s="17">
        <v>0.143977462242529</v>
      </c>
      <c r="AU232" s="17">
        <v>0.13329028421640299</v>
      </c>
      <c r="AV232" s="17">
        <v>0.198110477420919</v>
      </c>
      <c r="AW232" s="17"/>
      <c r="AX232" s="17">
        <v>0.17784336775825299</v>
      </c>
      <c r="AY232" s="17">
        <v>6.4800225422239496E-2</v>
      </c>
      <c r="AZ232" s="17">
        <v>0.16420213588170901</v>
      </c>
      <c r="BA232" s="17"/>
      <c r="BB232" s="17">
        <v>0.155883890698233</v>
      </c>
      <c r="BC232" s="17">
        <v>0.186773899431559</v>
      </c>
      <c r="BD232" s="17">
        <v>0.23573077468262699</v>
      </c>
      <c r="BE232" s="17">
        <v>0.14570651973944701</v>
      </c>
      <c r="BF232" s="17">
        <v>0.18337835218540399</v>
      </c>
    </row>
    <row r="233" spans="2:58" x14ac:dyDescent="0.3">
      <c r="B233" t="s">
        <v>55</v>
      </c>
      <c r="C233" s="17">
        <v>0.26562283047419799</v>
      </c>
      <c r="D233" s="17">
        <v>0.25874580794312901</v>
      </c>
      <c r="E233" s="17">
        <v>0.27203887280369998</v>
      </c>
      <c r="F233" s="17"/>
      <c r="G233" s="17">
        <v>0.27661891768594998</v>
      </c>
      <c r="H233" s="17">
        <v>0.182286196743288</v>
      </c>
      <c r="I233" s="17">
        <v>0.26114703501715397</v>
      </c>
      <c r="J233" s="17">
        <v>0.289309704511509</v>
      </c>
      <c r="K233" s="17">
        <v>0.28013151000619702</v>
      </c>
      <c r="L233" s="17">
        <v>0.17463029000647101</v>
      </c>
      <c r="M233" s="17"/>
      <c r="N233" s="17">
        <v>0</v>
      </c>
      <c r="O233" s="17">
        <v>0.13116957107968399</v>
      </c>
      <c r="P233" s="17">
        <v>0.16712988461405401</v>
      </c>
      <c r="Q233" s="17">
        <v>0.25777138010428602</v>
      </c>
      <c r="R233" s="17">
        <v>0.220589830262061</v>
      </c>
      <c r="S233" s="17">
        <v>0.30592155909954699</v>
      </c>
      <c r="T233" s="17">
        <v>0.25586359289511201</v>
      </c>
      <c r="U233" s="17">
        <v>0.23330314938243399</v>
      </c>
      <c r="V233" s="17">
        <v>0.26318996450482501</v>
      </c>
      <c r="W233" s="17">
        <v>0.27046408848056502</v>
      </c>
      <c r="X233" s="17">
        <v>0.27200511015164702</v>
      </c>
      <c r="Y233" s="17">
        <v>0.27150992411417502</v>
      </c>
      <c r="Z233" s="17">
        <v>0.349607183228827</v>
      </c>
      <c r="AA233" s="17">
        <v>0.25909397994052802</v>
      </c>
      <c r="AB233" s="17">
        <v>0.33082773943228699</v>
      </c>
      <c r="AC233" s="17">
        <v>0.26884263882800302</v>
      </c>
      <c r="AD233" s="17"/>
      <c r="AE233" s="17">
        <v>0.26717063619605502</v>
      </c>
      <c r="AF233" s="17">
        <v>0.29364541583265802</v>
      </c>
      <c r="AG233" s="17">
        <v>0.30428005503431399</v>
      </c>
      <c r="AH233" s="17">
        <v>0.25033707163416602</v>
      </c>
      <c r="AI233" s="17">
        <v>0.25671895705464698</v>
      </c>
      <c r="AJ233" s="17">
        <v>0.259627539023639</v>
      </c>
      <c r="AK233" s="17">
        <v>0.287982630143303</v>
      </c>
      <c r="AL233" s="17">
        <v>0.26927532933714698</v>
      </c>
      <c r="AM233" s="17">
        <v>0.22273444036276499</v>
      </c>
      <c r="AN233" s="17">
        <v>0.24308975233739599</v>
      </c>
      <c r="AO233" s="17">
        <v>0.27469420500243902</v>
      </c>
      <c r="AP233" s="17">
        <v>0.26382668319046798</v>
      </c>
      <c r="AQ233" s="17"/>
      <c r="AR233" s="17">
        <v>0.26814963740866099</v>
      </c>
      <c r="AS233" s="17">
        <v>0.27331810399851397</v>
      </c>
      <c r="AT233" s="17">
        <v>0.248959998636787</v>
      </c>
      <c r="AU233" s="17">
        <v>0.25513310201675798</v>
      </c>
      <c r="AV233" s="17">
        <v>0.20550608581055199</v>
      </c>
      <c r="AW233" s="17"/>
      <c r="AX233" s="17">
        <v>0.25983640555819298</v>
      </c>
      <c r="AY233" s="17">
        <v>0.29615389912856399</v>
      </c>
      <c r="AZ233" s="17">
        <v>0.24581882741892799</v>
      </c>
      <c r="BA233" s="17"/>
      <c r="BB233" s="17">
        <v>0.278137604517118</v>
      </c>
      <c r="BC233" s="17">
        <v>0.243496963977855</v>
      </c>
      <c r="BD233" s="17">
        <v>0.19355817479592</v>
      </c>
      <c r="BE233" s="17">
        <v>0.28693687982509503</v>
      </c>
      <c r="BF233" s="17">
        <v>0.20059879544411</v>
      </c>
    </row>
    <row r="234" spans="2:58" x14ac:dyDescent="0.3">
      <c r="B234" t="s">
        <v>56</v>
      </c>
      <c r="C234" s="17">
        <v>0.227976317919485</v>
      </c>
      <c r="D234" s="17">
        <v>0.26294570820286001</v>
      </c>
      <c r="E234" s="17">
        <v>0.19342814534611799</v>
      </c>
      <c r="F234" s="17"/>
      <c r="G234" s="17">
        <v>5.9735624768668401E-2</v>
      </c>
      <c r="H234" s="17">
        <v>0.206094465561353</v>
      </c>
      <c r="I234" s="17">
        <v>0.20173461882011701</v>
      </c>
      <c r="J234" s="17">
        <v>0.227653442217989</v>
      </c>
      <c r="K234" s="17">
        <v>0.31008182424960401</v>
      </c>
      <c r="L234" s="17">
        <v>0.45007794816330998</v>
      </c>
      <c r="M234" s="17"/>
      <c r="N234" s="17">
        <v>0</v>
      </c>
      <c r="O234" s="17">
        <v>0.18579851375017201</v>
      </c>
      <c r="P234" s="17">
        <v>0.13677036741069301</v>
      </c>
      <c r="Q234" s="17">
        <v>0.20723233399937099</v>
      </c>
      <c r="R234" s="17">
        <v>0.175326382466203</v>
      </c>
      <c r="S234" s="17">
        <v>0.173418585455689</v>
      </c>
      <c r="T234" s="17">
        <v>0.20113161535899199</v>
      </c>
      <c r="U234" s="17">
        <v>0.27364026051795698</v>
      </c>
      <c r="V234" s="17">
        <v>0.178689421592164</v>
      </c>
      <c r="W234" s="17">
        <v>0.17925271507027499</v>
      </c>
      <c r="X234" s="17">
        <v>0.194041703239343</v>
      </c>
      <c r="Y234" s="17">
        <v>0.28139817408052897</v>
      </c>
      <c r="Z234" s="17">
        <v>0.25695109454734</v>
      </c>
      <c r="AA234" s="17">
        <v>0.29744651929848198</v>
      </c>
      <c r="AB234" s="17">
        <v>0.23475215530221999</v>
      </c>
      <c r="AC234" s="17">
        <v>0.33304736395649298</v>
      </c>
      <c r="AD234" s="17"/>
      <c r="AE234" s="17">
        <v>0.28755498258680701</v>
      </c>
      <c r="AF234" s="17">
        <v>0.216258430858847</v>
      </c>
      <c r="AG234" s="17">
        <v>0.20340287111753699</v>
      </c>
      <c r="AH234" s="17">
        <v>0.23523165252098699</v>
      </c>
      <c r="AI234" s="17">
        <v>0.23774375292812699</v>
      </c>
      <c r="AJ234" s="17">
        <v>0.22332831584367999</v>
      </c>
      <c r="AK234" s="17">
        <v>0.165950111596252</v>
      </c>
      <c r="AL234" s="17">
        <v>0.25273087300570302</v>
      </c>
      <c r="AM234" s="17">
        <v>0.221969471139532</v>
      </c>
      <c r="AN234" s="17">
        <v>0.23280393211059999</v>
      </c>
      <c r="AO234" s="17">
        <v>0.141175244506315</v>
      </c>
      <c r="AP234" s="17">
        <v>0.32070348934100601</v>
      </c>
      <c r="AQ234" s="17"/>
      <c r="AR234" s="17">
        <v>0.19819102870123301</v>
      </c>
      <c r="AS234" s="17">
        <v>0.22932163000504099</v>
      </c>
      <c r="AT234" s="17">
        <v>0.27376924016853899</v>
      </c>
      <c r="AU234" s="17">
        <v>0.233614006507393</v>
      </c>
      <c r="AV234" s="17">
        <v>0.222498547839071</v>
      </c>
      <c r="AW234" s="17"/>
      <c r="AX234" s="17">
        <v>0.21175986050845899</v>
      </c>
      <c r="AY234" s="17">
        <v>0.31728883349386899</v>
      </c>
      <c r="AZ234" s="17">
        <v>0.23704119168134599</v>
      </c>
      <c r="BA234" s="17"/>
      <c r="BB234" s="17">
        <v>0.26000785298429202</v>
      </c>
      <c r="BC234" s="17">
        <v>0.123930597986533</v>
      </c>
      <c r="BD234" s="17">
        <v>0.12895904442870701</v>
      </c>
      <c r="BE234" s="17">
        <v>0.22084992527863101</v>
      </c>
      <c r="BF234" s="17">
        <v>0.142632766335239</v>
      </c>
    </row>
    <row r="235" spans="2:58" x14ac:dyDescent="0.3">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row>
    <row r="236" spans="2:58" x14ac:dyDescent="0.3">
      <c r="B236" s="6" t="s">
        <v>202</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row>
    <row r="237" spans="2:58" x14ac:dyDescent="0.3">
      <c r="B237" s="24" t="s">
        <v>90</v>
      </c>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row>
    <row r="238" spans="2:58" x14ac:dyDescent="0.3">
      <c r="B238" t="s">
        <v>196</v>
      </c>
      <c r="C238" s="17">
        <v>4.3861631267014901E-2</v>
      </c>
      <c r="D238" s="17">
        <v>5.6714847457386801E-2</v>
      </c>
      <c r="E238" s="17">
        <v>3.1083570017399201E-2</v>
      </c>
      <c r="F238" s="17"/>
      <c r="G238" s="17">
        <v>0</v>
      </c>
      <c r="H238" s="17">
        <v>0.117751984404747</v>
      </c>
      <c r="I238" s="17">
        <v>4.9952428552788503E-2</v>
      </c>
      <c r="J238" s="17">
        <v>2.8052181122988299E-2</v>
      </c>
      <c r="K238" s="17">
        <v>2.12886604229456E-2</v>
      </c>
      <c r="L238" s="17">
        <v>3.18448709968122E-2</v>
      </c>
      <c r="M238" s="17"/>
      <c r="N238" s="17">
        <v>0</v>
      </c>
      <c r="O238" s="17">
        <v>0.102418076158358</v>
      </c>
      <c r="P238" s="17">
        <v>6.3822244997271793E-2</v>
      </c>
      <c r="Q238" s="17">
        <v>2.9760580582077801E-2</v>
      </c>
      <c r="R238" s="17">
        <v>2.7497602758582498E-2</v>
      </c>
      <c r="S238" s="17">
        <v>4.00874316703533E-2</v>
      </c>
      <c r="T238" s="17">
        <v>3.3431342101517499E-2</v>
      </c>
      <c r="U238" s="17">
        <v>3.8719266643648498E-2</v>
      </c>
      <c r="V238" s="17">
        <v>4.0135410745755801E-2</v>
      </c>
      <c r="W238" s="17">
        <v>2.89965596124988E-2</v>
      </c>
      <c r="X238" s="17">
        <v>1.6098726456961799E-2</v>
      </c>
      <c r="Y238" s="17">
        <v>3.4771168256060601E-2</v>
      </c>
      <c r="Z238" s="17">
        <v>0.103805316280877</v>
      </c>
      <c r="AA238" s="17">
        <v>3.7120826494147198E-2</v>
      </c>
      <c r="AB238" s="17">
        <v>3.8976138335296402E-2</v>
      </c>
      <c r="AC238" s="17">
        <v>6.8025697244048403E-2</v>
      </c>
      <c r="AD238" s="17"/>
      <c r="AE238" s="17">
        <v>0.111896729052146</v>
      </c>
      <c r="AF238" s="17">
        <v>3.5212181802473298E-2</v>
      </c>
      <c r="AG238" s="17">
        <v>2.7598180992475799E-2</v>
      </c>
      <c r="AH238" s="17">
        <v>1.24284352242358E-2</v>
      </c>
      <c r="AI238" s="17">
        <v>1.5994231964019799E-2</v>
      </c>
      <c r="AJ238" s="17">
        <v>4.1650931633174203E-2</v>
      </c>
      <c r="AK238" s="17">
        <v>3.64726285888212E-2</v>
      </c>
      <c r="AL238" s="17">
        <v>1.2188329232235199E-2</v>
      </c>
      <c r="AM238" s="17">
        <v>5.3481067887542498E-2</v>
      </c>
      <c r="AN238" s="17">
        <v>2.7707135790807701E-2</v>
      </c>
      <c r="AO238" s="17">
        <v>5.4632844345708101E-2</v>
      </c>
      <c r="AP238" s="17">
        <v>3.0884101603245701E-2</v>
      </c>
      <c r="AQ238" s="17"/>
      <c r="AR238" s="17">
        <v>4.0789838099141197E-2</v>
      </c>
      <c r="AS238" s="17">
        <v>4.80245686754774E-2</v>
      </c>
      <c r="AT238" s="17">
        <v>4.3130660397404097E-2</v>
      </c>
      <c r="AU238" s="17">
        <v>3.1329769012169301E-2</v>
      </c>
      <c r="AV238" s="17">
        <v>2.1035588643284801E-2</v>
      </c>
      <c r="AW238" s="17"/>
      <c r="AX238" s="17">
        <v>2.5392329682239499E-2</v>
      </c>
      <c r="AY238" s="17">
        <v>0.10864567009015701</v>
      </c>
      <c r="AZ238" s="17">
        <v>8.3556465449159498E-2</v>
      </c>
      <c r="BA238" s="17"/>
      <c r="BB238" s="17">
        <v>4.8001786112978798E-2</v>
      </c>
      <c r="BC238" s="17">
        <v>2.2438422081648798E-2</v>
      </c>
      <c r="BD238" s="17">
        <v>0</v>
      </c>
      <c r="BE238" s="17">
        <v>3.1444447643016002E-2</v>
      </c>
      <c r="BF238" s="17">
        <v>6.1509480775169399E-2</v>
      </c>
    </row>
    <row r="239" spans="2:58" x14ac:dyDescent="0.3">
      <c r="B239" t="s">
        <v>197</v>
      </c>
      <c r="C239" s="17">
        <v>0.107854489850126</v>
      </c>
      <c r="D239" s="17">
        <v>0.11024896472024601</v>
      </c>
      <c r="E239" s="17">
        <v>0.105672886505806</v>
      </c>
      <c r="F239" s="17"/>
      <c r="G239" s="17">
        <v>0.40293430281457099</v>
      </c>
      <c r="H239" s="17">
        <v>0.130383876887471</v>
      </c>
      <c r="I239" s="17">
        <v>0.11770158569047801</v>
      </c>
      <c r="J239" s="17">
        <v>9.8803309368473299E-2</v>
      </c>
      <c r="K239" s="17">
        <v>8.6552541362173302E-2</v>
      </c>
      <c r="L239" s="17">
        <v>0</v>
      </c>
      <c r="M239" s="17"/>
      <c r="N239" s="17">
        <v>0</v>
      </c>
      <c r="O239" s="17">
        <v>8.0638064689247502E-2</v>
      </c>
      <c r="P239" s="17">
        <v>7.4503888459345899E-2</v>
      </c>
      <c r="Q239" s="17">
        <v>0.17299719172971001</v>
      </c>
      <c r="R239" s="17">
        <v>0.168186848609408</v>
      </c>
      <c r="S239" s="17">
        <v>0.13364685509716601</v>
      </c>
      <c r="T239" s="17">
        <v>7.56205125226663E-2</v>
      </c>
      <c r="U239" s="17">
        <v>0.149111793093052</v>
      </c>
      <c r="V239" s="17">
        <v>0.13068014044509199</v>
      </c>
      <c r="W239" s="17">
        <v>0.104697604366936</v>
      </c>
      <c r="X239" s="17">
        <v>0.122844752837692</v>
      </c>
      <c r="Y239" s="17">
        <v>6.8587968860209597E-2</v>
      </c>
      <c r="Z239" s="17">
        <v>9.3081516102810402E-2</v>
      </c>
      <c r="AA239" s="17">
        <v>0.101558564306566</v>
      </c>
      <c r="AB239" s="17">
        <v>0.13147998169469499</v>
      </c>
      <c r="AC239" s="17">
        <v>7.1061485238766098E-2</v>
      </c>
      <c r="AD239" s="17"/>
      <c r="AE239" s="17">
        <v>0.145363278467115</v>
      </c>
      <c r="AF239" s="17">
        <v>0.118781830084111</v>
      </c>
      <c r="AG239" s="17">
        <v>9.8485936923094194E-2</v>
      </c>
      <c r="AH239" s="17">
        <v>7.3928634958833395E-2</v>
      </c>
      <c r="AI239" s="17">
        <v>0.108890574637436</v>
      </c>
      <c r="AJ239" s="17">
        <v>9.9464170438416294E-2</v>
      </c>
      <c r="AK239" s="17">
        <v>9.9911548028093697E-2</v>
      </c>
      <c r="AL239" s="17">
        <v>0.111829778984435</v>
      </c>
      <c r="AM239" s="17">
        <v>9.2174405412174601E-2</v>
      </c>
      <c r="AN239" s="17">
        <v>9.7114435338131105E-2</v>
      </c>
      <c r="AO239" s="17">
        <v>0.12737159879249199</v>
      </c>
      <c r="AP239" s="17">
        <v>0.108651145657883</v>
      </c>
      <c r="AQ239" s="17"/>
      <c r="AR239" s="17">
        <v>0.11944287661649899</v>
      </c>
      <c r="AS239" s="17">
        <v>0.10391830987320901</v>
      </c>
      <c r="AT239" s="17">
        <v>0.100707153804158</v>
      </c>
      <c r="AU239" s="17">
        <v>9.7945562979635206E-2</v>
      </c>
      <c r="AV239" s="17">
        <v>0.120753851995051</v>
      </c>
      <c r="AW239" s="17"/>
      <c r="AX239" s="17">
        <v>8.30742964885261E-2</v>
      </c>
      <c r="AY239" s="17">
        <v>0.15660967815559701</v>
      </c>
      <c r="AZ239" s="17">
        <v>0.13174121689626</v>
      </c>
      <c r="BA239" s="17"/>
      <c r="BB239" s="17">
        <v>0.10487091508432</v>
      </c>
      <c r="BC239" s="17">
        <v>0.10757916836970501</v>
      </c>
      <c r="BD239" s="17">
        <v>4.9931255036189101E-2</v>
      </c>
      <c r="BE239" s="17">
        <v>0.123210018712289</v>
      </c>
      <c r="BF239" s="17">
        <v>0.12914930269368999</v>
      </c>
    </row>
    <row r="240" spans="2:58" x14ac:dyDescent="0.3">
      <c r="B240" t="s">
        <v>198</v>
      </c>
      <c r="C240" s="17">
        <v>0.25440487605310103</v>
      </c>
      <c r="D240" s="17">
        <v>0.19186775345783599</v>
      </c>
      <c r="E240" s="17">
        <v>0.31651211954577801</v>
      </c>
      <c r="F240" s="17"/>
      <c r="G240" s="17">
        <v>5.9735624768668401E-2</v>
      </c>
      <c r="H240" s="17">
        <v>0.20124793748120801</v>
      </c>
      <c r="I240" s="17">
        <v>0.267793663509101</v>
      </c>
      <c r="J240" s="17">
        <v>0.26023858572426101</v>
      </c>
      <c r="K240" s="17">
        <v>0.243923558219522</v>
      </c>
      <c r="L240" s="17">
        <v>0.25166011570462399</v>
      </c>
      <c r="M240" s="17"/>
      <c r="N240" s="17">
        <v>0.48484405179534601</v>
      </c>
      <c r="O240" s="17">
        <v>0.417161655653352</v>
      </c>
      <c r="P240" s="17">
        <v>0.39428546301136502</v>
      </c>
      <c r="Q240" s="17">
        <v>0.24594330685982899</v>
      </c>
      <c r="R240" s="17">
        <v>0.32374180534369301</v>
      </c>
      <c r="S240" s="17">
        <v>0.26807278213228702</v>
      </c>
      <c r="T240" s="17">
        <v>0.28070942047155401</v>
      </c>
      <c r="U240" s="17">
        <v>0.30243725329988902</v>
      </c>
      <c r="V240" s="17">
        <v>0.28717772726750701</v>
      </c>
      <c r="W240" s="17">
        <v>0.23607236126263101</v>
      </c>
      <c r="X240" s="17">
        <v>0.29770698714710297</v>
      </c>
      <c r="Y240" s="17">
        <v>0.26252260365185098</v>
      </c>
      <c r="Z240" s="17">
        <v>0.19222611837742501</v>
      </c>
      <c r="AA240" s="17">
        <v>0.191742332740483</v>
      </c>
      <c r="AB240" s="17">
        <v>0.114705345260257</v>
      </c>
      <c r="AC240" s="17">
        <v>0.146608870705912</v>
      </c>
      <c r="AD240" s="17"/>
      <c r="AE240" s="17">
        <v>0.16663400429761499</v>
      </c>
      <c r="AF240" s="17">
        <v>0.22140482384082899</v>
      </c>
      <c r="AG240" s="17">
        <v>0.26674178127818798</v>
      </c>
      <c r="AH240" s="17">
        <v>0.32905638251450398</v>
      </c>
      <c r="AI240" s="17">
        <v>0.26192129723871899</v>
      </c>
      <c r="AJ240" s="17">
        <v>0.26848793042484398</v>
      </c>
      <c r="AK240" s="17">
        <v>0.26024706902119399</v>
      </c>
      <c r="AL240" s="17">
        <v>0.26848116353512602</v>
      </c>
      <c r="AM240" s="17">
        <v>0.26475954047813299</v>
      </c>
      <c r="AN240" s="17">
        <v>0.284532892570382</v>
      </c>
      <c r="AO240" s="17">
        <v>0.33025465321382202</v>
      </c>
      <c r="AP240" s="17">
        <v>0.200678048410212</v>
      </c>
      <c r="AQ240" s="17"/>
      <c r="AR240" s="17">
        <v>0.27090468313890398</v>
      </c>
      <c r="AS240" s="17">
        <v>0.23798485941577399</v>
      </c>
      <c r="AT240" s="17">
        <v>0.25218147856887002</v>
      </c>
      <c r="AU240" s="17">
        <v>0.24175528403826699</v>
      </c>
      <c r="AV240" s="17">
        <v>0.47088172347215101</v>
      </c>
      <c r="AW240" s="17"/>
      <c r="AX240" s="17">
        <v>0.293756717084866</v>
      </c>
      <c r="AY240" s="17">
        <v>9.90136729154064E-2</v>
      </c>
      <c r="AZ240" s="17">
        <v>0.18970150053770099</v>
      </c>
      <c r="BA240" s="17"/>
      <c r="BB240" s="17">
        <v>0.224986156326766</v>
      </c>
      <c r="BC240" s="17">
        <v>0.34037416977565499</v>
      </c>
      <c r="BD240" s="17">
        <v>0.27888690883169598</v>
      </c>
      <c r="BE240" s="17">
        <v>0.31472157535186601</v>
      </c>
      <c r="BF240" s="17">
        <v>0.30640672890009402</v>
      </c>
    </row>
    <row r="241" spans="2:58" x14ac:dyDescent="0.3">
      <c r="B241" t="s">
        <v>55</v>
      </c>
      <c r="C241" s="17">
        <v>0.33942792414103101</v>
      </c>
      <c r="D241" s="17">
        <v>0.324721679427452</v>
      </c>
      <c r="E241" s="17">
        <v>0.35382795429791802</v>
      </c>
      <c r="F241" s="17"/>
      <c r="G241" s="17">
        <v>0.47941100466469799</v>
      </c>
      <c r="H241" s="17">
        <v>0.32144504554535902</v>
      </c>
      <c r="I241" s="17">
        <v>0.31543834304151003</v>
      </c>
      <c r="J241" s="17">
        <v>0.35779899279849597</v>
      </c>
      <c r="K241" s="17">
        <v>0.36991807522252002</v>
      </c>
      <c r="L241" s="17">
        <v>0.301692675025377</v>
      </c>
      <c r="M241" s="17"/>
      <c r="N241" s="17">
        <v>0.51515594820465405</v>
      </c>
      <c r="O241" s="17">
        <v>0.23259861629481701</v>
      </c>
      <c r="P241" s="17">
        <v>0.253198975184867</v>
      </c>
      <c r="Q241" s="17">
        <v>0.35264001012972102</v>
      </c>
      <c r="R241" s="17">
        <v>0.349517995290415</v>
      </c>
      <c r="S241" s="17">
        <v>0.380135815135283</v>
      </c>
      <c r="T241" s="17">
        <v>0.38081771000375803</v>
      </c>
      <c r="U241" s="17">
        <v>0.28819466871220001</v>
      </c>
      <c r="V241" s="17">
        <v>0.281458126509673</v>
      </c>
      <c r="W241" s="17">
        <v>0.39998978171879901</v>
      </c>
      <c r="X241" s="17">
        <v>0.298643022071991</v>
      </c>
      <c r="Y241" s="17">
        <v>0.33197698357850802</v>
      </c>
      <c r="Z241" s="17">
        <v>0.40666348016036902</v>
      </c>
      <c r="AA241" s="17">
        <v>0.34303797695101501</v>
      </c>
      <c r="AB241" s="17">
        <v>0.381856105806815</v>
      </c>
      <c r="AC241" s="17">
        <v>0.32769314762521001</v>
      </c>
      <c r="AD241" s="17"/>
      <c r="AE241" s="17">
        <v>0.30240750899715302</v>
      </c>
      <c r="AF241" s="17">
        <v>0.37631038834533798</v>
      </c>
      <c r="AG241" s="17">
        <v>0.35095960600495602</v>
      </c>
      <c r="AH241" s="17">
        <v>0.31850131021647199</v>
      </c>
      <c r="AI241" s="17">
        <v>0.37790119986909998</v>
      </c>
      <c r="AJ241" s="17">
        <v>0.38407144279762701</v>
      </c>
      <c r="AK241" s="17">
        <v>0.32791157759145001</v>
      </c>
      <c r="AL241" s="17">
        <v>0.32544868236850399</v>
      </c>
      <c r="AM241" s="17">
        <v>0.32311691649971902</v>
      </c>
      <c r="AN241" s="17">
        <v>0.32321293232149101</v>
      </c>
      <c r="AO241" s="17">
        <v>0.31459579976864999</v>
      </c>
      <c r="AP241" s="17">
        <v>0.35938877189849</v>
      </c>
      <c r="AQ241" s="17"/>
      <c r="AR241" s="17">
        <v>0.33183552751040402</v>
      </c>
      <c r="AS241" s="17">
        <v>0.356971602404479</v>
      </c>
      <c r="AT241" s="17">
        <v>0.31498209313896303</v>
      </c>
      <c r="AU241" s="17">
        <v>0.33903781396405203</v>
      </c>
      <c r="AV241" s="17">
        <v>0.226239817180374</v>
      </c>
      <c r="AW241" s="17"/>
      <c r="AX241" s="17">
        <v>0.36251692064271701</v>
      </c>
      <c r="AY241" s="17">
        <v>0.279570929277345</v>
      </c>
      <c r="AZ241" s="17">
        <v>0.313568731276331</v>
      </c>
      <c r="BA241" s="17"/>
      <c r="BB241" s="17">
        <v>0.34087596729047498</v>
      </c>
      <c r="BC241" s="17">
        <v>0.35479805855462898</v>
      </c>
      <c r="BD241" s="17">
        <v>0.32171459245197098</v>
      </c>
      <c r="BE241" s="17">
        <v>0.30701260836619099</v>
      </c>
      <c r="BF241" s="17">
        <v>0.345954119265097</v>
      </c>
    </row>
    <row r="242" spans="2:58" x14ac:dyDescent="0.3">
      <c r="B242" t="s">
        <v>56</v>
      </c>
      <c r="C242" s="17">
        <v>0.25445107868872702</v>
      </c>
      <c r="D242" s="17">
        <v>0.31644675493708002</v>
      </c>
      <c r="E242" s="17">
        <v>0.19290346963309901</v>
      </c>
      <c r="F242" s="17"/>
      <c r="G242" s="17">
        <v>5.7919067752062799E-2</v>
      </c>
      <c r="H242" s="17">
        <v>0.22917115568121499</v>
      </c>
      <c r="I242" s="17">
        <v>0.24911397920612299</v>
      </c>
      <c r="J242" s="17">
        <v>0.25510693098578102</v>
      </c>
      <c r="K242" s="17">
        <v>0.27831716477283902</v>
      </c>
      <c r="L242" s="17">
        <v>0.41480233827318702</v>
      </c>
      <c r="M242" s="17"/>
      <c r="N242" s="17">
        <v>0</v>
      </c>
      <c r="O242" s="17">
        <v>0.16718358720422599</v>
      </c>
      <c r="P242" s="17">
        <v>0.21418942834715099</v>
      </c>
      <c r="Q242" s="17">
        <v>0.19865891069866201</v>
      </c>
      <c r="R242" s="17">
        <v>0.13105574799790201</v>
      </c>
      <c r="S242" s="17">
        <v>0.178057115964911</v>
      </c>
      <c r="T242" s="17">
        <v>0.22942101490050401</v>
      </c>
      <c r="U242" s="17">
        <v>0.221537018251212</v>
      </c>
      <c r="V242" s="17">
        <v>0.26054859503197197</v>
      </c>
      <c r="W242" s="17">
        <v>0.230243693039135</v>
      </c>
      <c r="X242" s="17">
        <v>0.26470651148625302</v>
      </c>
      <c r="Y242" s="17">
        <v>0.30214127565337001</v>
      </c>
      <c r="Z242" s="17">
        <v>0.20422356907851899</v>
      </c>
      <c r="AA242" s="17">
        <v>0.32654029950778901</v>
      </c>
      <c r="AB242" s="17">
        <v>0.332982428902937</v>
      </c>
      <c r="AC242" s="17">
        <v>0.386610799186064</v>
      </c>
      <c r="AD242" s="17"/>
      <c r="AE242" s="17">
        <v>0.27369847918597001</v>
      </c>
      <c r="AF242" s="17">
        <v>0.24829077592724799</v>
      </c>
      <c r="AG242" s="17">
        <v>0.256214494801286</v>
      </c>
      <c r="AH242" s="17">
        <v>0.266085237085955</v>
      </c>
      <c r="AI242" s="17">
        <v>0.23529269629072599</v>
      </c>
      <c r="AJ242" s="17">
        <v>0.20632552470593801</v>
      </c>
      <c r="AK242" s="17">
        <v>0.27545717677044101</v>
      </c>
      <c r="AL242" s="17">
        <v>0.28205204587970001</v>
      </c>
      <c r="AM242" s="17">
        <v>0.26646806972243098</v>
      </c>
      <c r="AN242" s="17">
        <v>0.267432603979188</v>
      </c>
      <c r="AO242" s="17">
        <v>0.17314510387932799</v>
      </c>
      <c r="AP242" s="17">
        <v>0.30039793243016999</v>
      </c>
      <c r="AQ242" s="17"/>
      <c r="AR242" s="17">
        <v>0.23702707463505199</v>
      </c>
      <c r="AS242" s="17">
        <v>0.25310065963105999</v>
      </c>
      <c r="AT242" s="17">
        <v>0.28899861409060501</v>
      </c>
      <c r="AU242" s="17">
        <v>0.28993157000587599</v>
      </c>
      <c r="AV242" s="17">
        <v>0.161089018709139</v>
      </c>
      <c r="AW242" s="17"/>
      <c r="AX242" s="17">
        <v>0.23525973610165099</v>
      </c>
      <c r="AY242" s="17">
        <v>0.356160049561494</v>
      </c>
      <c r="AZ242" s="17">
        <v>0.28143208584054702</v>
      </c>
      <c r="BA242" s="17"/>
      <c r="BB242" s="17">
        <v>0.28126517518545902</v>
      </c>
      <c r="BC242" s="17">
        <v>0.174810181218362</v>
      </c>
      <c r="BD242" s="17">
        <v>0.34946724368014498</v>
      </c>
      <c r="BE242" s="17">
        <v>0.223611349926639</v>
      </c>
      <c r="BF242" s="17">
        <v>0.156980368365951</v>
      </c>
    </row>
    <row r="243" spans="2:58" x14ac:dyDescent="0.3">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row>
    <row r="244" spans="2:58" x14ac:dyDescent="0.3">
      <c r="B244" s="6" t="s">
        <v>203</v>
      </c>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row>
    <row r="245" spans="2:58" x14ac:dyDescent="0.3">
      <c r="B245" s="24" t="s">
        <v>90</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row>
    <row r="246" spans="2:58" x14ac:dyDescent="0.3">
      <c r="B246" t="s">
        <v>196</v>
      </c>
      <c r="C246" s="17">
        <v>0.19250528130022701</v>
      </c>
      <c r="D246" s="17">
        <v>0.228877542838517</v>
      </c>
      <c r="E246" s="17">
        <v>0.15648212395953201</v>
      </c>
      <c r="F246" s="17"/>
      <c r="G246" s="17">
        <v>0.11248646943957499</v>
      </c>
      <c r="H246" s="17">
        <v>0.20770779635278</v>
      </c>
      <c r="I246" s="17">
        <v>0.19897047946664401</v>
      </c>
      <c r="J246" s="17">
        <v>0.19200248301758199</v>
      </c>
      <c r="K246" s="17">
        <v>0.17047712660450801</v>
      </c>
      <c r="L246" s="17">
        <v>0.15494014216281199</v>
      </c>
      <c r="M246" s="17"/>
      <c r="N246" s="17">
        <v>0.10791820116822499</v>
      </c>
      <c r="O246" s="17">
        <v>0.15288534458352501</v>
      </c>
      <c r="P246" s="17">
        <v>0.16678379135634899</v>
      </c>
      <c r="Q246" s="17">
        <v>0.13512452184988799</v>
      </c>
      <c r="R246" s="17">
        <v>0.15376510331593099</v>
      </c>
      <c r="S246" s="17">
        <v>0.14780500738312</v>
      </c>
      <c r="T246" s="17">
        <v>0.14045114367953099</v>
      </c>
      <c r="U246" s="17">
        <v>0.17273196090274801</v>
      </c>
      <c r="V246" s="17">
        <v>0.118266771271761</v>
      </c>
      <c r="W246" s="17">
        <v>0.16417576163857001</v>
      </c>
      <c r="X246" s="17">
        <v>0.18605277388438399</v>
      </c>
      <c r="Y246" s="17">
        <v>0.189749620123699</v>
      </c>
      <c r="Z246" s="17">
        <v>0.16252237169368999</v>
      </c>
      <c r="AA246" s="17">
        <v>0.25700062747513702</v>
      </c>
      <c r="AB246" s="17">
        <v>0.19487511794731599</v>
      </c>
      <c r="AC246" s="17">
        <v>0.36212906230186498</v>
      </c>
      <c r="AD246" s="17"/>
      <c r="AE246" s="17">
        <v>0.22706719662029401</v>
      </c>
      <c r="AF246" s="17">
        <v>0.16710974880860199</v>
      </c>
      <c r="AG246" s="17">
        <v>0.18227185829654999</v>
      </c>
      <c r="AH246" s="17">
        <v>0.19397475078597001</v>
      </c>
      <c r="AI246" s="17">
        <v>0.18849968811341999</v>
      </c>
      <c r="AJ246" s="17">
        <v>0.13585709338412399</v>
      </c>
      <c r="AK246" s="17">
        <v>0.232349843494736</v>
      </c>
      <c r="AL246" s="17">
        <v>0.19096332750509201</v>
      </c>
      <c r="AM246" s="17">
        <v>0.21175459254086901</v>
      </c>
      <c r="AN246" s="17">
        <v>0.19334611922824799</v>
      </c>
      <c r="AO246" s="17">
        <v>0.157739278649349</v>
      </c>
      <c r="AP246" s="17">
        <v>0.224084383974093</v>
      </c>
      <c r="AQ246" s="17"/>
      <c r="AR246" s="17">
        <v>0.15348034805702501</v>
      </c>
      <c r="AS246" s="17">
        <v>0.191220554983351</v>
      </c>
      <c r="AT246" s="17">
        <v>0.27914322080509602</v>
      </c>
      <c r="AU246" s="17">
        <v>0.155707651932007</v>
      </c>
      <c r="AV246" s="17">
        <v>0.13405772913649</v>
      </c>
      <c r="AW246" s="17"/>
      <c r="AX246" s="17">
        <v>0.17458073637796301</v>
      </c>
      <c r="AY246" s="17">
        <v>0.29557242609747197</v>
      </c>
      <c r="AZ246" s="17">
        <v>0.248610610337444</v>
      </c>
      <c r="BA246" s="17"/>
      <c r="BB246" s="17">
        <v>0.214700181246095</v>
      </c>
      <c r="BC246" s="17">
        <v>0.13006087703566099</v>
      </c>
      <c r="BD246" s="17">
        <v>0.19662417897460499</v>
      </c>
      <c r="BE246" s="17">
        <v>0.169381234078197</v>
      </c>
      <c r="BF246" s="17">
        <v>0.117815915005588</v>
      </c>
    </row>
    <row r="247" spans="2:58" x14ac:dyDescent="0.3">
      <c r="B247" t="s">
        <v>197</v>
      </c>
      <c r="C247" s="17">
        <v>0.36781419332869603</v>
      </c>
      <c r="D247" s="17">
        <v>0.36453629352821398</v>
      </c>
      <c r="E247" s="17">
        <v>0.37182904074654999</v>
      </c>
      <c r="F247" s="17"/>
      <c r="G247" s="17">
        <v>0.25402239114099201</v>
      </c>
      <c r="H247" s="17">
        <v>0.29108018666290603</v>
      </c>
      <c r="I247" s="17">
        <v>0.34912057771597599</v>
      </c>
      <c r="J247" s="17">
        <v>0.40502891962861398</v>
      </c>
      <c r="K247" s="17">
        <v>0.36196425588502001</v>
      </c>
      <c r="L247" s="17">
        <v>0.46850709139753</v>
      </c>
      <c r="M247" s="17"/>
      <c r="N247" s="17">
        <v>0.39618023130830798</v>
      </c>
      <c r="O247" s="17">
        <v>0.23034402857289399</v>
      </c>
      <c r="P247" s="17">
        <v>0.369605410632805</v>
      </c>
      <c r="Q247" s="17">
        <v>0.40526806097864698</v>
      </c>
      <c r="R247" s="17">
        <v>0.36717382102398999</v>
      </c>
      <c r="S247" s="17">
        <v>0.29544048220133001</v>
      </c>
      <c r="T247" s="17">
        <v>0.442445711046691</v>
      </c>
      <c r="U247" s="17">
        <v>0.26145061922845803</v>
      </c>
      <c r="V247" s="17">
        <v>0.39557903172667602</v>
      </c>
      <c r="W247" s="17">
        <v>0.38190900616094903</v>
      </c>
      <c r="X247" s="17">
        <v>0.45959365230148702</v>
      </c>
      <c r="Y247" s="17">
        <v>0.39798565371579198</v>
      </c>
      <c r="Z247" s="17">
        <v>0.39369642174216801</v>
      </c>
      <c r="AA247" s="17">
        <v>0.377162577033544</v>
      </c>
      <c r="AB247" s="17">
        <v>0.45882138998502697</v>
      </c>
      <c r="AC247" s="17">
        <v>0.297072090454024</v>
      </c>
      <c r="AD247" s="17"/>
      <c r="AE247" s="17">
        <v>0.31984245804466899</v>
      </c>
      <c r="AF247" s="17">
        <v>0.42142406698316798</v>
      </c>
      <c r="AG247" s="17">
        <v>0.42016352970176002</v>
      </c>
      <c r="AH247" s="17">
        <v>0.34566832792047397</v>
      </c>
      <c r="AI247" s="17">
        <v>0.36540974456779302</v>
      </c>
      <c r="AJ247" s="17">
        <v>0.39457867070331298</v>
      </c>
      <c r="AK247" s="17">
        <v>0.29029662218230901</v>
      </c>
      <c r="AL247" s="17">
        <v>0.37869087737810297</v>
      </c>
      <c r="AM247" s="17">
        <v>0.34379037937185403</v>
      </c>
      <c r="AN247" s="17">
        <v>0.42953950576077299</v>
      </c>
      <c r="AO247" s="17">
        <v>0.30146851197447999</v>
      </c>
      <c r="AP247" s="17">
        <v>0.416888187405271</v>
      </c>
      <c r="AQ247" s="17"/>
      <c r="AR247" s="17">
        <v>0.36267634525041498</v>
      </c>
      <c r="AS247" s="17">
        <v>0.37423247915638502</v>
      </c>
      <c r="AT247" s="17">
        <v>0.356573793711425</v>
      </c>
      <c r="AU247" s="17">
        <v>0.38612990924575002</v>
      </c>
      <c r="AV247" s="17">
        <v>0.33766965501922502</v>
      </c>
      <c r="AW247" s="17"/>
      <c r="AX247" s="17">
        <v>0.38607191098476401</v>
      </c>
      <c r="AY247" s="17">
        <v>0.30439941730249098</v>
      </c>
      <c r="AZ247" s="17">
        <v>0.34459564328709402</v>
      </c>
      <c r="BA247" s="17"/>
      <c r="BB247" s="17">
        <v>0.37072403127062897</v>
      </c>
      <c r="BC247" s="17">
        <v>0.38619833918924501</v>
      </c>
      <c r="BD247" s="17">
        <v>0.46672470029679303</v>
      </c>
      <c r="BE247" s="17">
        <v>0.36510717872270099</v>
      </c>
      <c r="BF247" s="17">
        <v>0.304460715139586</v>
      </c>
    </row>
    <row r="248" spans="2:58" x14ac:dyDescent="0.3">
      <c r="B248" t="s">
        <v>198</v>
      </c>
      <c r="C248" s="17">
        <v>0.292574968617343</v>
      </c>
      <c r="D248" s="17">
        <v>0.246911342091062</v>
      </c>
      <c r="E248" s="17">
        <v>0.33687114147293201</v>
      </c>
      <c r="F248" s="17"/>
      <c r="G248" s="17">
        <v>0.34247369122310101</v>
      </c>
      <c r="H248" s="17">
        <v>0.23685281940196601</v>
      </c>
      <c r="I248" s="17">
        <v>0.281554340703001</v>
      </c>
      <c r="J248" s="17">
        <v>0.29659788000305898</v>
      </c>
      <c r="K248" s="17">
        <v>0.35271882328271797</v>
      </c>
      <c r="L248" s="17">
        <v>0.31419562321840699</v>
      </c>
      <c r="M248" s="17"/>
      <c r="N248" s="17">
        <v>0.37773308096977798</v>
      </c>
      <c r="O248" s="17">
        <v>0.400773141606313</v>
      </c>
      <c r="P248" s="17">
        <v>0.29418439796347801</v>
      </c>
      <c r="Q248" s="17">
        <v>0.25088865967577301</v>
      </c>
      <c r="R248" s="17">
        <v>0.34900401281140903</v>
      </c>
      <c r="S248" s="17">
        <v>0.38892522502860899</v>
      </c>
      <c r="T248" s="17">
        <v>0.27000840093949602</v>
      </c>
      <c r="U248" s="17">
        <v>0.37806888518375098</v>
      </c>
      <c r="V248" s="17">
        <v>0.334395271284184</v>
      </c>
      <c r="W248" s="17">
        <v>0.33864694560458303</v>
      </c>
      <c r="X248" s="17">
        <v>0.234679460860867</v>
      </c>
      <c r="Y248" s="17">
        <v>0.28326135182713402</v>
      </c>
      <c r="Z248" s="17">
        <v>0.24204607314752399</v>
      </c>
      <c r="AA248" s="17">
        <v>0.260340637640123</v>
      </c>
      <c r="AB248" s="17">
        <v>0.20578347571383801</v>
      </c>
      <c r="AC248" s="17">
        <v>0.199027032553419</v>
      </c>
      <c r="AD248" s="17"/>
      <c r="AE248" s="17">
        <v>0.23491030043285699</v>
      </c>
      <c r="AF248" s="17">
        <v>0.28281296207387502</v>
      </c>
      <c r="AG248" s="17">
        <v>0.28368510410435699</v>
      </c>
      <c r="AH248" s="17">
        <v>0.33199304726015999</v>
      </c>
      <c r="AI248" s="17">
        <v>0.34128209099844198</v>
      </c>
      <c r="AJ248" s="17">
        <v>0.32604273124730998</v>
      </c>
      <c r="AK248" s="17">
        <v>0.33366822532250301</v>
      </c>
      <c r="AL248" s="17">
        <v>0.31882498839352702</v>
      </c>
      <c r="AM248" s="17">
        <v>0.29156057949159198</v>
      </c>
      <c r="AN248" s="17">
        <v>0.226212840978466</v>
      </c>
      <c r="AO248" s="17">
        <v>0.38033042268791101</v>
      </c>
      <c r="AP248" s="17">
        <v>0.20702573376589001</v>
      </c>
      <c r="AQ248" s="17"/>
      <c r="AR248" s="17">
        <v>0.32182447351740701</v>
      </c>
      <c r="AS248" s="17">
        <v>0.28608244965913399</v>
      </c>
      <c r="AT248" s="17">
        <v>0.235589834927353</v>
      </c>
      <c r="AU248" s="17">
        <v>0.32902794093426302</v>
      </c>
      <c r="AV248" s="17">
        <v>0.432840956004579</v>
      </c>
      <c r="AW248" s="17"/>
      <c r="AX248" s="17">
        <v>0.32484485058033002</v>
      </c>
      <c r="AY248" s="17">
        <v>0.15575891730560501</v>
      </c>
      <c r="AZ248" s="17">
        <v>0.217764391846585</v>
      </c>
      <c r="BA248" s="17"/>
      <c r="BB248" s="17">
        <v>0.26645677418364799</v>
      </c>
      <c r="BC248" s="17">
        <v>0.35141243878866002</v>
      </c>
      <c r="BD248" s="17">
        <v>0.22497452137221999</v>
      </c>
      <c r="BE248" s="17">
        <v>0.36015767384317598</v>
      </c>
      <c r="BF248" s="17">
        <v>0.37286878716045202</v>
      </c>
    </row>
    <row r="249" spans="2:58" x14ac:dyDescent="0.3">
      <c r="B249" t="s">
        <v>55</v>
      </c>
      <c r="C249" s="17">
        <v>0.100048429214854</v>
      </c>
      <c r="D249" s="17">
        <v>0.102550062668746</v>
      </c>
      <c r="E249" s="17">
        <v>9.7743991047040193E-2</v>
      </c>
      <c r="F249" s="17"/>
      <c r="G249" s="17">
        <v>0.29101744819633202</v>
      </c>
      <c r="H249" s="17">
        <v>0.18318967632395</v>
      </c>
      <c r="I249" s="17">
        <v>0.114403868892618</v>
      </c>
      <c r="J249" s="17">
        <v>7.0619321987862194E-2</v>
      </c>
      <c r="K249" s="17">
        <v>8.1611206699771094E-2</v>
      </c>
      <c r="L249" s="17">
        <v>3.7312474639265597E-2</v>
      </c>
      <c r="M249" s="17"/>
      <c r="N249" s="17">
        <v>0.118168486553689</v>
      </c>
      <c r="O249" s="17">
        <v>8.7857580283080203E-2</v>
      </c>
      <c r="P249" s="17">
        <v>0.100565185273602</v>
      </c>
      <c r="Q249" s="17">
        <v>0.117426443609398</v>
      </c>
      <c r="R249" s="17">
        <v>0.105093227773293</v>
      </c>
      <c r="S249" s="17">
        <v>0.12435733578806001</v>
      </c>
      <c r="T249" s="17">
        <v>0.125260254943098</v>
      </c>
      <c r="U249" s="17">
        <v>0.14395833060634899</v>
      </c>
      <c r="V249" s="17">
        <v>8.3557923192478498E-2</v>
      </c>
      <c r="W249" s="17">
        <v>9.9106291562344198E-2</v>
      </c>
      <c r="X249" s="17">
        <v>6.2538234197842602E-2</v>
      </c>
      <c r="Y249" s="17">
        <v>8.4791394410465501E-2</v>
      </c>
      <c r="Z249" s="17">
        <v>0.158477539519745</v>
      </c>
      <c r="AA249" s="17">
        <v>7.72228239592887E-2</v>
      </c>
      <c r="AB249" s="17">
        <v>9.4335501456164594E-2</v>
      </c>
      <c r="AC249" s="17">
        <v>7.4763282778866902E-2</v>
      </c>
      <c r="AD249" s="17"/>
      <c r="AE249" s="17">
        <v>0.123842893521068</v>
      </c>
      <c r="AF249" s="17">
        <v>0.100734961920998</v>
      </c>
      <c r="AG249" s="17">
        <v>8.4753886617798202E-2</v>
      </c>
      <c r="AH249" s="17">
        <v>9.4656202106868398E-2</v>
      </c>
      <c r="AI249" s="17">
        <v>7.4281168439244399E-2</v>
      </c>
      <c r="AJ249" s="17">
        <v>9.8872571323005795E-2</v>
      </c>
      <c r="AK249" s="17">
        <v>8.5213153712223197E-2</v>
      </c>
      <c r="AL249" s="17">
        <v>5.6997076045375003E-2</v>
      </c>
      <c r="AM249" s="17">
        <v>0.110008155048316</v>
      </c>
      <c r="AN249" s="17">
        <v>9.5039029127909E-2</v>
      </c>
      <c r="AO249" s="17">
        <v>0.135074511407482</v>
      </c>
      <c r="AP249" s="17">
        <v>0.12429143592934</v>
      </c>
      <c r="AQ249" s="17"/>
      <c r="AR249" s="17">
        <v>0.106495385365041</v>
      </c>
      <c r="AS249" s="17">
        <v>0.106516356771352</v>
      </c>
      <c r="AT249" s="17">
        <v>7.8171273119915605E-2</v>
      </c>
      <c r="AU249" s="17">
        <v>7.3778193069736306E-2</v>
      </c>
      <c r="AV249" s="17">
        <v>9.5431659839706195E-2</v>
      </c>
      <c r="AW249" s="17"/>
      <c r="AX249" s="17">
        <v>8.3298133536804403E-2</v>
      </c>
      <c r="AY249" s="17">
        <v>0.12320058082584399</v>
      </c>
      <c r="AZ249" s="17">
        <v>0.13996142208225901</v>
      </c>
      <c r="BA249" s="17"/>
      <c r="BB249" s="17">
        <v>0.10225002255046001</v>
      </c>
      <c r="BC249" s="17">
        <v>8.96116932000285E-2</v>
      </c>
      <c r="BD249" s="17">
        <v>9.5010871477501396E-2</v>
      </c>
      <c r="BE249" s="17">
        <v>7.5258570678830905E-2</v>
      </c>
      <c r="BF249" s="17">
        <v>0.12048357490428201</v>
      </c>
    </row>
    <row r="250" spans="2:58" x14ac:dyDescent="0.3">
      <c r="B250" t="s">
        <v>56</v>
      </c>
      <c r="C250" s="17">
        <v>4.7057127538879202E-2</v>
      </c>
      <c r="D250" s="17">
        <v>5.7124758873460899E-2</v>
      </c>
      <c r="E250" s="17">
        <v>3.70737027739459E-2</v>
      </c>
      <c r="F250" s="17"/>
      <c r="G250" s="17">
        <v>0</v>
      </c>
      <c r="H250" s="17">
        <v>8.1169521258397506E-2</v>
      </c>
      <c r="I250" s="17">
        <v>5.5950733221760598E-2</v>
      </c>
      <c r="J250" s="17">
        <v>3.5751395362883E-2</v>
      </c>
      <c r="K250" s="17">
        <v>3.3228587527983001E-2</v>
      </c>
      <c r="L250" s="17">
        <v>2.5044668581985698E-2</v>
      </c>
      <c r="M250" s="17"/>
      <c r="N250" s="17">
        <v>0</v>
      </c>
      <c r="O250" s="17">
        <v>0.12813990495418801</v>
      </c>
      <c r="P250" s="17">
        <v>6.88612147737655E-2</v>
      </c>
      <c r="Q250" s="17">
        <v>9.1292313886293497E-2</v>
      </c>
      <c r="R250" s="17">
        <v>2.4963835075376799E-2</v>
      </c>
      <c r="S250" s="17">
        <v>4.3471949598881197E-2</v>
      </c>
      <c r="T250" s="17">
        <v>2.1834489391185201E-2</v>
      </c>
      <c r="U250" s="17">
        <v>4.3790204078693398E-2</v>
      </c>
      <c r="V250" s="17">
        <v>6.82010025249013E-2</v>
      </c>
      <c r="W250" s="17">
        <v>1.6161995033554401E-2</v>
      </c>
      <c r="X250" s="17">
        <v>5.7135878755419499E-2</v>
      </c>
      <c r="Y250" s="17">
        <v>4.4211979922908699E-2</v>
      </c>
      <c r="Z250" s="17">
        <v>4.3257593896873801E-2</v>
      </c>
      <c r="AA250" s="17">
        <v>2.8273333891906501E-2</v>
      </c>
      <c r="AB250" s="17">
        <v>4.61845148976541E-2</v>
      </c>
      <c r="AC250" s="17">
        <v>6.7008531911825597E-2</v>
      </c>
      <c r="AD250" s="17"/>
      <c r="AE250" s="17">
        <v>9.43371513811124E-2</v>
      </c>
      <c r="AF250" s="17">
        <v>2.7918260213358099E-2</v>
      </c>
      <c r="AG250" s="17">
        <v>2.9125621279534799E-2</v>
      </c>
      <c r="AH250" s="17">
        <v>3.3707671926526503E-2</v>
      </c>
      <c r="AI250" s="17">
        <v>3.0527307881101098E-2</v>
      </c>
      <c r="AJ250" s="17">
        <v>4.4648933342246698E-2</v>
      </c>
      <c r="AK250" s="17">
        <v>5.8472155288228897E-2</v>
      </c>
      <c r="AL250" s="17">
        <v>5.4523730677902997E-2</v>
      </c>
      <c r="AM250" s="17">
        <v>4.2886293547368198E-2</v>
      </c>
      <c r="AN250" s="17">
        <v>5.5862504904604197E-2</v>
      </c>
      <c r="AO250" s="17">
        <v>2.5387275280777801E-2</v>
      </c>
      <c r="AP250" s="17">
        <v>2.7710258925406302E-2</v>
      </c>
      <c r="AQ250" s="17"/>
      <c r="AR250" s="17">
        <v>5.5523447810112002E-2</v>
      </c>
      <c r="AS250" s="17">
        <v>4.1948159429777802E-2</v>
      </c>
      <c r="AT250" s="17">
        <v>5.0521877436209901E-2</v>
      </c>
      <c r="AU250" s="17">
        <v>5.5356304818244301E-2</v>
      </c>
      <c r="AV250" s="17">
        <v>0</v>
      </c>
      <c r="AW250" s="17"/>
      <c r="AX250" s="17">
        <v>3.12043685201382E-2</v>
      </c>
      <c r="AY250" s="17">
        <v>0.121068658468588</v>
      </c>
      <c r="AZ250" s="17">
        <v>4.9067932446617502E-2</v>
      </c>
      <c r="BA250" s="17"/>
      <c r="BB250" s="17">
        <v>4.5868990749168302E-2</v>
      </c>
      <c r="BC250" s="17">
        <v>4.2716651786405199E-2</v>
      </c>
      <c r="BD250" s="17">
        <v>1.6665727878880401E-2</v>
      </c>
      <c r="BE250" s="17">
        <v>3.0095342677094902E-2</v>
      </c>
      <c r="BF250" s="17">
        <v>8.4371007790091296E-2</v>
      </c>
    </row>
    <row r="251" spans="2:58" x14ac:dyDescent="0.3">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row>
    <row r="252" spans="2:58" x14ac:dyDescent="0.3">
      <c r="B252" s="6" t="s">
        <v>208</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row>
    <row r="253" spans="2:58" x14ac:dyDescent="0.3">
      <c r="B253" s="24" t="s">
        <v>90</v>
      </c>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row>
    <row r="254" spans="2:58" x14ac:dyDescent="0.3">
      <c r="B254" t="s">
        <v>204</v>
      </c>
      <c r="C254" s="17">
        <v>0.167566311128653</v>
      </c>
      <c r="D254" s="17">
        <v>0.20775563028059599</v>
      </c>
      <c r="E254" s="17">
        <v>0.127672674705545</v>
      </c>
      <c r="F254" s="17"/>
      <c r="G254" s="17">
        <v>0.30369653251794598</v>
      </c>
      <c r="H254" s="17">
        <v>0.36097749605580698</v>
      </c>
      <c r="I254" s="17">
        <v>0.217947967680092</v>
      </c>
      <c r="J254" s="17">
        <v>9.2331809454362798E-2</v>
      </c>
      <c r="K254" s="17">
        <v>9.62985036300225E-2</v>
      </c>
      <c r="L254" s="17">
        <v>0.10583894091141401</v>
      </c>
      <c r="M254" s="17"/>
      <c r="N254" s="17">
        <v>0</v>
      </c>
      <c r="O254" s="17">
        <v>0.13847387656167701</v>
      </c>
      <c r="P254" s="17">
        <v>7.5865007698696099E-2</v>
      </c>
      <c r="Q254" s="17">
        <v>0.20365369718352599</v>
      </c>
      <c r="R254" s="17">
        <v>0.140772840836418</v>
      </c>
      <c r="S254" s="17">
        <v>0.10393462622129999</v>
      </c>
      <c r="T254" s="17">
        <v>7.7082993334523897E-2</v>
      </c>
      <c r="U254" s="17">
        <v>9.96967266014262E-2</v>
      </c>
      <c r="V254" s="17">
        <v>0.16744457935499099</v>
      </c>
      <c r="W254" s="17">
        <v>6.2877687056564699E-2</v>
      </c>
      <c r="X254" s="17">
        <v>0.16018273378697301</v>
      </c>
      <c r="Y254" s="17">
        <v>0.12507151581180501</v>
      </c>
      <c r="Z254" s="17">
        <v>0.14178640827804301</v>
      </c>
      <c r="AA254" s="17">
        <v>0.143580201320537</v>
      </c>
      <c r="AB254" s="17">
        <v>0.19314876047128801</v>
      </c>
      <c r="AC254" s="17">
        <v>0.41401922765766103</v>
      </c>
      <c r="AD254" s="17"/>
      <c r="AE254" s="17">
        <v>0.37065666543773101</v>
      </c>
      <c r="AF254" s="17">
        <v>0.11986295898294901</v>
      </c>
      <c r="AG254" s="17">
        <v>6.4576979705885093E-2</v>
      </c>
      <c r="AH254" s="17">
        <v>0.11954715773425501</v>
      </c>
      <c r="AI254" s="17">
        <v>0.16144972245019201</v>
      </c>
      <c r="AJ254" s="17">
        <v>0.12590711134608901</v>
      </c>
      <c r="AK254" s="17">
        <v>0.15902381071032001</v>
      </c>
      <c r="AL254" s="17">
        <v>0.206450901444234</v>
      </c>
      <c r="AM254" s="17">
        <v>0.16364688323566901</v>
      </c>
      <c r="AN254" s="17">
        <v>0.12110409257430101</v>
      </c>
      <c r="AO254" s="17">
        <v>0.17677279261609999</v>
      </c>
      <c r="AP254" s="17">
        <v>9.5524160345042103E-2</v>
      </c>
      <c r="AQ254" s="17"/>
      <c r="AR254" s="17">
        <v>0.13111609707188299</v>
      </c>
      <c r="AS254" s="17">
        <v>0.17203862925663499</v>
      </c>
      <c r="AT254" s="17">
        <v>0.20495860499945201</v>
      </c>
      <c r="AU254" s="17">
        <v>0.24128453010113901</v>
      </c>
      <c r="AV254" s="17">
        <v>9.4542059573882398E-2</v>
      </c>
      <c r="AW254" s="17"/>
      <c r="AX254" s="17">
        <v>0.112369972115684</v>
      </c>
      <c r="AY254" s="17">
        <v>0.48400204643788902</v>
      </c>
      <c r="AZ254" s="17">
        <v>0.156489626458784</v>
      </c>
      <c r="BA254" s="17"/>
      <c r="BB254" s="17">
        <v>0.19928892755980401</v>
      </c>
      <c r="BC254" s="17">
        <v>8.3696352347701702E-2</v>
      </c>
      <c r="BD254" s="17">
        <v>8.2969379478502303E-2</v>
      </c>
      <c r="BE254" s="17">
        <v>8.3431881681641701E-2</v>
      </c>
      <c r="BF254" s="17">
        <v>0.129698808455468</v>
      </c>
    </row>
    <row r="255" spans="2:58" x14ac:dyDescent="0.3">
      <c r="B255" t="s">
        <v>205</v>
      </c>
      <c r="C255" s="17">
        <v>0.28220362415116801</v>
      </c>
      <c r="D255" s="17">
        <v>0.27413607607652202</v>
      </c>
      <c r="E255" s="17">
        <v>0.28984441502103198</v>
      </c>
      <c r="F255" s="17"/>
      <c r="G255" s="17">
        <v>0.40782756312513002</v>
      </c>
      <c r="H255" s="17">
        <v>0.333063151361914</v>
      </c>
      <c r="I255" s="17">
        <v>0.26520717876333499</v>
      </c>
      <c r="J255" s="17">
        <v>0.27891744545549202</v>
      </c>
      <c r="K255" s="17">
        <v>0.31233424109862501</v>
      </c>
      <c r="L255" s="17">
        <v>0.19915320638459</v>
      </c>
      <c r="M255" s="17"/>
      <c r="N255" s="17">
        <v>0.51759674074472894</v>
      </c>
      <c r="O255" s="17">
        <v>0.183267292367427</v>
      </c>
      <c r="P255" s="17">
        <v>0.25212920657622501</v>
      </c>
      <c r="Q255" s="17">
        <v>0.16094462247948299</v>
      </c>
      <c r="R255" s="17">
        <v>0.26112286551834402</v>
      </c>
      <c r="S255" s="17">
        <v>0.33297497898127298</v>
      </c>
      <c r="T255" s="17">
        <v>0.30041056546425798</v>
      </c>
      <c r="U255" s="17">
        <v>0.32437006837968202</v>
      </c>
      <c r="V255" s="17">
        <v>0.27542232761006602</v>
      </c>
      <c r="W255" s="17">
        <v>0.231034758147141</v>
      </c>
      <c r="X255" s="17">
        <v>0.302960173561381</v>
      </c>
      <c r="Y255" s="17">
        <v>0.25945824674189499</v>
      </c>
      <c r="Z255" s="17">
        <v>0.26577234258731403</v>
      </c>
      <c r="AA255" s="17">
        <v>0.28566552740818701</v>
      </c>
      <c r="AB255" s="17">
        <v>0.36871093028355501</v>
      </c>
      <c r="AC255" s="17">
        <v>0.270306006094162</v>
      </c>
      <c r="AD255" s="17"/>
      <c r="AE255" s="17">
        <v>0.35017310106744498</v>
      </c>
      <c r="AF255" s="17">
        <v>0.24871243969751</v>
      </c>
      <c r="AG255" s="17">
        <v>0.28384149605111197</v>
      </c>
      <c r="AH255" s="17">
        <v>0.27109973134717202</v>
      </c>
      <c r="AI255" s="17">
        <v>0.29420437811486699</v>
      </c>
      <c r="AJ255" s="17">
        <v>0.28680291394948798</v>
      </c>
      <c r="AK255" s="17">
        <v>0.206757116000231</v>
      </c>
      <c r="AL255" s="17">
        <v>0.30475170110413802</v>
      </c>
      <c r="AM255" s="17">
        <v>0.25576577977414899</v>
      </c>
      <c r="AN255" s="17">
        <v>0.30754684883778199</v>
      </c>
      <c r="AO255" s="17">
        <v>0.27905855521697798</v>
      </c>
      <c r="AP255" s="17">
        <v>0.29514519209636197</v>
      </c>
      <c r="AQ255" s="17"/>
      <c r="AR255" s="17">
        <v>0.28660483310406898</v>
      </c>
      <c r="AS255" s="17">
        <v>0.27941522387387302</v>
      </c>
      <c r="AT255" s="17">
        <v>0.290108443489146</v>
      </c>
      <c r="AU255" s="17">
        <v>0.240236178759618</v>
      </c>
      <c r="AV255" s="17">
        <v>0.31732090823067199</v>
      </c>
      <c r="AW255" s="17"/>
      <c r="AX255" s="17">
        <v>0.292590187977878</v>
      </c>
      <c r="AY255" s="17">
        <v>0.29993827499502401</v>
      </c>
      <c r="AZ255" s="17">
        <v>0.27151664630476502</v>
      </c>
      <c r="BA255" s="17"/>
      <c r="BB255" s="17">
        <v>0.30279232243202497</v>
      </c>
      <c r="BC255" s="17">
        <v>0.204039483836572</v>
      </c>
      <c r="BD255" s="17">
        <v>0.23367361821202001</v>
      </c>
      <c r="BE255" s="17">
        <v>0.24711952324309799</v>
      </c>
      <c r="BF255" s="17">
        <v>0.26962434816196301</v>
      </c>
    </row>
    <row r="256" spans="2:58" x14ac:dyDescent="0.3">
      <c r="B256" t="s">
        <v>206</v>
      </c>
      <c r="C256" s="17">
        <v>0.261116116251565</v>
      </c>
      <c r="D256" s="17">
        <v>0.25025526330551701</v>
      </c>
      <c r="E256" s="17">
        <v>0.27250833772592598</v>
      </c>
      <c r="F256" s="17"/>
      <c r="G256" s="17">
        <v>0.115838135504126</v>
      </c>
      <c r="H256" s="17">
        <v>0.18296173459503301</v>
      </c>
      <c r="I256" s="17">
        <v>0.239459865325858</v>
      </c>
      <c r="J256" s="17">
        <v>0.296460086743013</v>
      </c>
      <c r="K256" s="17">
        <v>0.27312322015104301</v>
      </c>
      <c r="L256" s="17">
        <v>0.36350038020474801</v>
      </c>
      <c r="M256" s="17"/>
      <c r="N256" s="17">
        <v>0.221416946721783</v>
      </c>
      <c r="O256" s="17">
        <v>0.26841365236848203</v>
      </c>
      <c r="P256" s="17">
        <v>0.28586386698541699</v>
      </c>
      <c r="Q256" s="17">
        <v>0.35050093958502998</v>
      </c>
      <c r="R256" s="17">
        <v>0.22349989456507699</v>
      </c>
      <c r="S256" s="17">
        <v>0.209558070676505</v>
      </c>
      <c r="T256" s="17">
        <v>0.33694946893067301</v>
      </c>
      <c r="U256" s="17">
        <v>0.28423067305041899</v>
      </c>
      <c r="V256" s="17">
        <v>0.25929450104763901</v>
      </c>
      <c r="W256" s="17">
        <v>0.36269867987283699</v>
      </c>
      <c r="X256" s="17">
        <v>0.26499469149251798</v>
      </c>
      <c r="Y256" s="17">
        <v>0.34034726575503299</v>
      </c>
      <c r="Z256" s="17">
        <v>0.26850238054831399</v>
      </c>
      <c r="AA256" s="17">
        <v>0.26339155039554901</v>
      </c>
      <c r="AB256" s="17">
        <v>0.202489798783518</v>
      </c>
      <c r="AC256" s="17">
        <v>0.14201121663334099</v>
      </c>
      <c r="AD256" s="17"/>
      <c r="AE256" s="17">
        <v>0.13886583561541399</v>
      </c>
      <c r="AF256" s="17">
        <v>0.30329413685995099</v>
      </c>
      <c r="AG256" s="17">
        <v>0.35975927906861099</v>
      </c>
      <c r="AH256" s="17">
        <v>0.28471206829190399</v>
      </c>
      <c r="AI256" s="17">
        <v>0.24376387270979</v>
      </c>
      <c r="AJ256" s="17">
        <v>0.32216904335398999</v>
      </c>
      <c r="AK256" s="17">
        <v>0.29707314688222902</v>
      </c>
      <c r="AL256" s="17">
        <v>0.23191617583842</v>
      </c>
      <c r="AM256" s="17">
        <v>0.27057365806254602</v>
      </c>
      <c r="AN256" s="17">
        <v>0.221069338735458</v>
      </c>
      <c r="AO256" s="17">
        <v>0.20963415773365901</v>
      </c>
      <c r="AP256" s="17">
        <v>0.28513269332604202</v>
      </c>
      <c r="AQ256" s="17"/>
      <c r="AR256" s="17">
        <v>0.260488668478286</v>
      </c>
      <c r="AS256" s="17">
        <v>0.26764888822632898</v>
      </c>
      <c r="AT256" s="17">
        <v>0.240135456930966</v>
      </c>
      <c r="AU256" s="17">
        <v>0.30212464238846298</v>
      </c>
      <c r="AV256" s="17">
        <v>0.19259975260725601</v>
      </c>
      <c r="AW256" s="17"/>
      <c r="AX256" s="17">
        <v>0.29105486406460002</v>
      </c>
      <c r="AY256" s="17">
        <v>0.106785765820406</v>
      </c>
      <c r="AZ256" s="17">
        <v>0.27873430476555699</v>
      </c>
      <c r="BA256" s="17"/>
      <c r="BB256" s="17">
        <v>0.24560463659071999</v>
      </c>
      <c r="BC256" s="17">
        <v>0.35991518855566201</v>
      </c>
      <c r="BD256" s="17">
        <v>0.238993470961923</v>
      </c>
      <c r="BE256" s="17">
        <v>0.27478712920155401</v>
      </c>
      <c r="BF256" s="17">
        <v>0.24245657894012701</v>
      </c>
    </row>
    <row r="257" spans="2:58" x14ac:dyDescent="0.3">
      <c r="B257" t="s">
        <v>207</v>
      </c>
      <c r="C257" s="17">
        <v>0.26565528888544598</v>
      </c>
      <c r="D257" s="17">
        <v>0.25531630010603401</v>
      </c>
      <c r="E257" s="17">
        <v>0.27553668865986503</v>
      </c>
      <c r="F257" s="17"/>
      <c r="G257" s="17">
        <v>0.172637768852799</v>
      </c>
      <c r="H257" s="17">
        <v>9.9484393117488107E-2</v>
      </c>
      <c r="I257" s="17">
        <v>0.24730612669114799</v>
      </c>
      <c r="J257" s="17">
        <v>0.31027261959311198</v>
      </c>
      <c r="K257" s="17">
        <v>0.31051623214944302</v>
      </c>
      <c r="L257" s="17">
        <v>0.30658525977079498</v>
      </c>
      <c r="M257" s="17"/>
      <c r="N257" s="17">
        <v>0.26098631253348797</v>
      </c>
      <c r="O257" s="17">
        <v>0.31271822692529699</v>
      </c>
      <c r="P257" s="17">
        <v>0.35343709072763702</v>
      </c>
      <c r="Q257" s="17">
        <v>0.236127217950788</v>
      </c>
      <c r="R257" s="17">
        <v>0.33049336203255097</v>
      </c>
      <c r="S257" s="17">
        <v>0.31807243118855399</v>
      </c>
      <c r="T257" s="17">
        <v>0.25905008638148902</v>
      </c>
      <c r="U257" s="17">
        <v>0.25247168086253002</v>
      </c>
      <c r="V257" s="17">
        <v>0.28996870619193499</v>
      </c>
      <c r="W257" s="17">
        <v>0.31606331818933697</v>
      </c>
      <c r="X257" s="17">
        <v>0.23817628921133099</v>
      </c>
      <c r="Y257" s="17">
        <v>0.25460082902062198</v>
      </c>
      <c r="Z257" s="17">
        <v>0.32393886858632898</v>
      </c>
      <c r="AA257" s="17">
        <v>0.30736272087572802</v>
      </c>
      <c r="AB257" s="17">
        <v>0.21755893863741299</v>
      </c>
      <c r="AC257" s="17">
        <v>0.17366354961483699</v>
      </c>
      <c r="AD257" s="17"/>
      <c r="AE257" s="17">
        <v>0.130400654115711</v>
      </c>
      <c r="AF257" s="17">
        <v>0.30842964887937002</v>
      </c>
      <c r="AG257" s="17">
        <v>0.256214494801286</v>
      </c>
      <c r="AH257" s="17">
        <v>0.29900791433219998</v>
      </c>
      <c r="AI257" s="17">
        <v>0.27790114991419701</v>
      </c>
      <c r="AJ257" s="17">
        <v>0.24537458406638499</v>
      </c>
      <c r="AK257" s="17">
        <v>0.310655534680435</v>
      </c>
      <c r="AL257" s="17">
        <v>0.23528688077736701</v>
      </c>
      <c r="AM257" s="17">
        <v>0.28085497384580999</v>
      </c>
      <c r="AN257" s="17">
        <v>0.32543248144118397</v>
      </c>
      <c r="AO257" s="17">
        <v>0.304590144280866</v>
      </c>
      <c r="AP257" s="17">
        <v>0.28868651435290898</v>
      </c>
      <c r="AQ257" s="17"/>
      <c r="AR257" s="17">
        <v>0.28920292955203603</v>
      </c>
      <c r="AS257" s="17">
        <v>0.25899110344963799</v>
      </c>
      <c r="AT257" s="17">
        <v>0.24764318635145999</v>
      </c>
      <c r="AU257" s="17">
        <v>0.20830997970110501</v>
      </c>
      <c r="AV257" s="17">
        <v>0.37682734428422598</v>
      </c>
      <c r="AW257" s="17"/>
      <c r="AX257" s="17">
        <v>0.27546690922952699</v>
      </c>
      <c r="AY257" s="17">
        <v>9.6238101867454906E-2</v>
      </c>
      <c r="AZ257" s="17">
        <v>0.28207531064790198</v>
      </c>
      <c r="BA257" s="17"/>
      <c r="BB257" s="17">
        <v>0.23291472013568201</v>
      </c>
      <c r="BC257" s="17">
        <v>0.308062989696887</v>
      </c>
      <c r="BD257" s="17">
        <v>0.43076880641382398</v>
      </c>
      <c r="BE257" s="17">
        <v>0.35717310004851599</v>
      </c>
      <c r="BF257" s="17">
        <v>0.33961655296430598</v>
      </c>
    </row>
    <row r="258" spans="2:58" x14ac:dyDescent="0.3">
      <c r="B258" t="s">
        <v>97</v>
      </c>
      <c r="C258" s="17">
        <v>2.3458659583168302E-2</v>
      </c>
      <c r="D258" s="17">
        <v>1.25367302313303E-2</v>
      </c>
      <c r="E258" s="17">
        <v>3.4437883887630701E-2</v>
      </c>
      <c r="F258" s="17"/>
      <c r="G258" s="17">
        <v>0</v>
      </c>
      <c r="H258" s="17">
        <v>2.3513224869756998E-2</v>
      </c>
      <c r="I258" s="17">
        <v>3.0078861539566199E-2</v>
      </c>
      <c r="J258" s="17">
        <v>2.2018038754020499E-2</v>
      </c>
      <c r="K258" s="17">
        <v>7.72780297086644E-3</v>
      </c>
      <c r="L258" s="17">
        <v>2.49222127284532E-2</v>
      </c>
      <c r="M258" s="17"/>
      <c r="N258" s="17">
        <v>0</v>
      </c>
      <c r="O258" s="17">
        <v>9.7126951777116999E-2</v>
      </c>
      <c r="P258" s="17">
        <v>3.2704828012025997E-2</v>
      </c>
      <c r="Q258" s="17">
        <v>4.8773522801173697E-2</v>
      </c>
      <c r="R258" s="17">
        <v>4.4111037047609797E-2</v>
      </c>
      <c r="S258" s="17">
        <v>3.5459892932368203E-2</v>
      </c>
      <c r="T258" s="17">
        <v>2.65068858890561E-2</v>
      </c>
      <c r="U258" s="17">
        <v>3.9230851105942197E-2</v>
      </c>
      <c r="V258" s="17">
        <v>7.8698857953685194E-3</v>
      </c>
      <c r="W258" s="17">
        <v>2.7325556734120401E-2</v>
      </c>
      <c r="X258" s="17">
        <v>3.3686111947795999E-2</v>
      </c>
      <c r="Y258" s="17">
        <v>2.0522142670643999E-2</v>
      </c>
      <c r="Z258" s="17">
        <v>0</v>
      </c>
      <c r="AA258" s="17">
        <v>0</v>
      </c>
      <c r="AB258" s="17">
        <v>1.8091571824226899E-2</v>
      </c>
      <c r="AC258" s="17">
        <v>0</v>
      </c>
      <c r="AD258" s="17"/>
      <c r="AE258" s="17">
        <v>9.9037437636994505E-3</v>
      </c>
      <c r="AF258" s="17">
        <v>1.9700815580220001E-2</v>
      </c>
      <c r="AG258" s="17">
        <v>3.5607750373105498E-2</v>
      </c>
      <c r="AH258" s="17">
        <v>2.5633128294468201E-2</v>
      </c>
      <c r="AI258" s="17">
        <v>2.26808768109538E-2</v>
      </c>
      <c r="AJ258" s="17">
        <v>1.9746347284048098E-2</v>
      </c>
      <c r="AK258" s="17">
        <v>2.6490391726784399E-2</v>
      </c>
      <c r="AL258" s="17">
        <v>2.1594340835841299E-2</v>
      </c>
      <c r="AM258" s="17">
        <v>2.91587050818258E-2</v>
      </c>
      <c r="AN258" s="17">
        <v>2.48472384112748E-2</v>
      </c>
      <c r="AO258" s="17">
        <v>2.9944350152396802E-2</v>
      </c>
      <c r="AP258" s="17">
        <v>3.55114398796448E-2</v>
      </c>
      <c r="AQ258" s="17"/>
      <c r="AR258" s="17">
        <v>3.2587471793725703E-2</v>
      </c>
      <c r="AS258" s="17">
        <v>2.1906155193524499E-2</v>
      </c>
      <c r="AT258" s="17">
        <v>1.71543082289769E-2</v>
      </c>
      <c r="AU258" s="17">
        <v>8.0446690496749993E-3</v>
      </c>
      <c r="AV258" s="17">
        <v>1.8709935303963102E-2</v>
      </c>
      <c r="AW258" s="17"/>
      <c r="AX258" s="17">
        <v>2.8518066612310801E-2</v>
      </c>
      <c r="AY258" s="17">
        <v>1.30358108792267E-2</v>
      </c>
      <c r="AZ258" s="17">
        <v>1.11841118229922E-2</v>
      </c>
      <c r="BA258" s="17"/>
      <c r="BB258" s="17">
        <v>1.9399393281768599E-2</v>
      </c>
      <c r="BC258" s="17">
        <v>4.4285985563177102E-2</v>
      </c>
      <c r="BD258" s="17">
        <v>1.35947249337311E-2</v>
      </c>
      <c r="BE258" s="17">
        <v>3.74883658251908E-2</v>
      </c>
      <c r="BF258" s="17">
        <v>1.86037114781363E-2</v>
      </c>
    </row>
    <row r="259" spans="2:58" x14ac:dyDescent="0.3">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row>
    <row r="260" spans="2:58" x14ac:dyDescent="0.3">
      <c r="B260" s="6" t="s">
        <v>211</v>
      </c>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row>
    <row r="261" spans="2:58" x14ac:dyDescent="0.3">
      <c r="B261" s="24" t="s">
        <v>90</v>
      </c>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row>
    <row r="262" spans="2:58" x14ac:dyDescent="0.3">
      <c r="B262" t="s">
        <v>209</v>
      </c>
      <c r="C262" s="17">
        <v>0.271663622619504</v>
      </c>
      <c r="D262" s="17">
        <v>0.29873650318712702</v>
      </c>
      <c r="E262" s="17">
        <v>0.24510670435709001</v>
      </c>
      <c r="F262" s="17"/>
      <c r="G262" s="17">
        <v>0.45830925722434901</v>
      </c>
      <c r="H262" s="17">
        <v>0.45199904608570002</v>
      </c>
      <c r="I262" s="17">
        <v>0.30530646835908098</v>
      </c>
      <c r="J262" s="17">
        <v>0.22776505287884899</v>
      </c>
      <c r="K262" s="17">
        <v>0.18126168647638399</v>
      </c>
      <c r="L262" s="17">
        <v>6.3180558166612805E-2</v>
      </c>
      <c r="M262" s="17"/>
      <c r="N262" s="17">
        <v>0.26117189817389702</v>
      </c>
      <c r="O262" s="17">
        <v>0.24846108637050099</v>
      </c>
      <c r="P262" s="17">
        <v>0.19961975867255699</v>
      </c>
      <c r="Q262" s="17">
        <v>0.263499946699636</v>
      </c>
      <c r="R262" s="17">
        <v>0.24438481251292299</v>
      </c>
      <c r="S262" s="17">
        <v>0.205682687737688</v>
      </c>
      <c r="T262" s="17">
        <v>0.26231222592449099</v>
      </c>
      <c r="U262" s="17">
        <v>0.20424049500672101</v>
      </c>
      <c r="V262" s="17">
        <v>0.199019483306106</v>
      </c>
      <c r="W262" s="17">
        <v>0.275654070855818</v>
      </c>
      <c r="X262" s="17">
        <v>0.28516928845315198</v>
      </c>
      <c r="Y262" s="17">
        <v>0.19908106771025699</v>
      </c>
      <c r="Z262" s="17">
        <v>0.34151011822303601</v>
      </c>
      <c r="AA262" s="17">
        <v>0.22098773978306499</v>
      </c>
      <c r="AB262" s="17">
        <v>0.35494742928595902</v>
      </c>
      <c r="AC262" s="17">
        <v>0.41223784620749299</v>
      </c>
      <c r="AD262" s="17"/>
      <c r="AE262" s="17">
        <v>0.39079880586272497</v>
      </c>
      <c r="AF262" s="17">
        <v>0.23291116014749899</v>
      </c>
      <c r="AG262" s="17">
        <v>0.30584366622151199</v>
      </c>
      <c r="AH262" s="17">
        <v>0.24509698169515101</v>
      </c>
      <c r="AI262" s="17">
        <v>0.29984692934941598</v>
      </c>
      <c r="AJ262" s="17">
        <v>0.267855476206601</v>
      </c>
      <c r="AK262" s="17">
        <v>0.25551902334902299</v>
      </c>
      <c r="AL262" s="17">
        <v>0.31271604517141099</v>
      </c>
      <c r="AM262" s="17">
        <v>0.23644242063790899</v>
      </c>
      <c r="AN262" s="17">
        <v>0.180883188130289</v>
      </c>
      <c r="AO262" s="17">
        <v>0.26722011516565802</v>
      </c>
      <c r="AP262" s="17">
        <v>0.21554680857467101</v>
      </c>
      <c r="AQ262" s="17"/>
      <c r="AR262" s="17">
        <v>0.234559585287236</v>
      </c>
      <c r="AS262" s="17">
        <v>0.292569568086543</v>
      </c>
      <c r="AT262" s="17">
        <v>0.263633120638884</v>
      </c>
      <c r="AU262" s="17">
        <v>0.33051182349227898</v>
      </c>
      <c r="AV262" s="17">
        <v>0.22760967714236899</v>
      </c>
      <c r="AW262" s="17"/>
      <c r="AX262" s="17">
        <v>0.24114357151600399</v>
      </c>
      <c r="AY262" s="17">
        <v>0.46991122436591298</v>
      </c>
      <c r="AZ262" s="17">
        <v>0.267356893835346</v>
      </c>
      <c r="BA262" s="17"/>
      <c r="BB262" s="17">
        <v>0.28098412615109197</v>
      </c>
      <c r="BC262" s="17">
        <v>0.25753533862427802</v>
      </c>
      <c r="BD262" s="17">
        <v>0.30682418089075603</v>
      </c>
      <c r="BE262" s="17">
        <v>0.206173939471852</v>
      </c>
      <c r="BF262" s="17">
        <v>0.27072391973189602</v>
      </c>
    </row>
    <row r="263" spans="2:58" x14ac:dyDescent="0.3">
      <c r="B263" t="s">
        <v>210</v>
      </c>
      <c r="C263" s="17">
        <v>0.69542142406887297</v>
      </c>
      <c r="D263" s="17">
        <v>0.67183626653526496</v>
      </c>
      <c r="E263" s="17">
        <v>0.71842160199520699</v>
      </c>
      <c r="F263" s="17"/>
      <c r="G263" s="17">
        <v>0.54169074277565099</v>
      </c>
      <c r="H263" s="17">
        <v>0.51678753103352004</v>
      </c>
      <c r="I263" s="17">
        <v>0.66016435110138105</v>
      </c>
      <c r="J263" s="17">
        <v>0.74095760273503597</v>
      </c>
      <c r="K263" s="17">
        <v>0.78334260121979304</v>
      </c>
      <c r="L263" s="17">
        <v>0.90022884134102199</v>
      </c>
      <c r="M263" s="17"/>
      <c r="N263" s="17">
        <v>0.59601027584630395</v>
      </c>
      <c r="O263" s="17">
        <v>0.67800861790075595</v>
      </c>
      <c r="P263" s="17">
        <v>0.76397347510055702</v>
      </c>
      <c r="Q263" s="17">
        <v>0.68988621796360605</v>
      </c>
      <c r="R263" s="17">
        <v>0.70376444653687298</v>
      </c>
      <c r="S263" s="17">
        <v>0.76445611919443301</v>
      </c>
      <c r="T263" s="17">
        <v>0.70581179994949095</v>
      </c>
      <c r="U263" s="17">
        <v>0.76551476692178</v>
      </c>
      <c r="V263" s="17">
        <v>0.76851789593460096</v>
      </c>
      <c r="W263" s="17">
        <v>0.689659340913234</v>
      </c>
      <c r="X263" s="17">
        <v>0.68879619618102494</v>
      </c>
      <c r="Y263" s="17">
        <v>0.78313128769862705</v>
      </c>
      <c r="Z263" s="17">
        <v>0.65225470051033896</v>
      </c>
      <c r="AA263" s="17">
        <v>0.72923941107524004</v>
      </c>
      <c r="AB263" s="17">
        <v>0.58292811387866394</v>
      </c>
      <c r="AC263" s="17">
        <v>0.57475644561765005</v>
      </c>
      <c r="AD263" s="17"/>
      <c r="AE263" s="17">
        <v>0.57140363045986498</v>
      </c>
      <c r="AF263" s="17">
        <v>0.72571653435962902</v>
      </c>
      <c r="AG263" s="17">
        <v>0.667966473613269</v>
      </c>
      <c r="AH263" s="17">
        <v>0.73619956182494595</v>
      </c>
      <c r="AI263" s="17">
        <v>0.66787875910181804</v>
      </c>
      <c r="AJ263" s="17">
        <v>0.67695400929770699</v>
      </c>
      <c r="AK263" s="17">
        <v>0.72208701117751595</v>
      </c>
      <c r="AL263" s="17">
        <v>0.65350128476051195</v>
      </c>
      <c r="AM263" s="17">
        <v>0.746022681186019</v>
      </c>
      <c r="AN263" s="17">
        <v>0.76415195787030399</v>
      </c>
      <c r="AO263" s="17">
        <v>0.72507697221935297</v>
      </c>
      <c r="AP263" s="17">
        <v>0.75674293249992297</v>
      </c>
      <c r="AQ263" s="17"/>
      <c r="AR263" s="17">
        <v>0.72661291288054097</v>
      </c>
      <c r="AS263" s="17">
        <v>0.67533394231239097</v>
      </c>
      <c r="AT263" s="17">
        <v>0.70423479492795804</v>
      </c>
      <c r="AU263" s="17">
        <v>0.64807626250184303</v>
      </c>
      <c r="AV263" s="17">
        <v>0.77239032285763098</v>
      </c>
      <c r="AW263" s="17"/>
      <c r="AX263" s="17">
        <v>0.724215897971764</v>
      </c>
      <c r="AY263" s="17">
        <v>0.50091852714530005</v>
      </c>
      <c r="AZ263" s="17">
        <v>0.70100836661914601</v>
      </c>
      <c r="BA263" s="17"/>
      <c r="BB263" s="17">
        <v>0.69058342612015899</v>
      </c>
      <c r="BC263" s="17">
        <v>0.70147915250885595</v>
      </c>
      <c r="BD263" s="17">
        <v>0.67555974650622197</v>
      </c>
      <c r="BE263" s="17">
        <v>0.74409234008727998</v>
      </c>
      <c r="BF263" s="17">
        <v>0.68335460840559503</v>
      </c>
    </row>
    <row r="264" spans="2:58" x14ac:dyDescent="0.3">
      <c r="B264" t="s">
        <v>97</v>
      </c>
      <c r="C264" s="17">
        <v>3.2914953311623703E-2</v>
      </c>
      <c r="D264" s="17">
        <v>2.9427230277608199E-2</v>
      </c>
      <c r="E264" s="17">
        <v>3.6471693647703397E-2</v>
      </c>
      <c r="F264" s="17"/>
      <c r="G264" s="17">
        <v>0</v>
      </c>
      <c r="H264" s="17">
        <v>3.1213422880780699E-2</v>
      </c>
      <c r="I264" s="17">
        <v>3.4529180539538101E-2</v>
      </c>
      <c r="J264" s="17">
        <v>3.1277344386114098E-2</v>
      </c>
      <c r="K264" s="17">
        <v>3.53957123038229E-2</v>
      </c>
      <c r="L264" s="17">
        <v>3.6590600492364997E-2</v>
      </c>
      <c r="M264" s="17"/>
      <c r="N264" s="17">
        <v>0.142817825979799</v>
      </c>
      <c r="O264" s="17">
        <v>7.3530295728742506E-2</v>
      </c>
      <c r="P264" s="17">
        <v>3.6406766226886801E-2</v>
      </c>
      <c r="Q264" s="17">
        <v>4.66138353367581E-2</v>
      </c>
      <c r="R264" s="17">
        <v>5.1850740950204199E-2</v>
      </c>
      <c r="S264" s="17">
        <v>2.9861193067879301E-2</v>
      </c>
      <c r="T264" s="17">
        <v>3.1875974126018398E-2</v>
      </c>
      <c r="U264" s="17">
        <v>3.0244738071498901E-2</v>
      </c>
      <c r="V264" s="17">
        <v>3.2462620759292703E-2</v>
      </c>
      <c r="W264" s="17">
        <v>3.4686588230948501E-2</v>
      </c>
      <c r="X264" s="17">
        <v>2.60345153658228E-2</v>
      </c>
      <c r="Y264" s="17">
        <v>1.7787644591116199E-2</v>
      </c>
      <c r="Z264" s="17">
        <v>6.23518126662504E-3</v>
      </c>
      <c r="AA264" s="17">
        <v>4.9772849141694997E-2</v>
      </c>
      <c r="AB264" s="17">
        <v>6.2124456835376603E-2</v>
      </c>
      <c r="AC264" s="17">
        <v>1.3005708174856899E-2</v>
      </c>
      <c r="AD264" s="17"/>
      <c r="AE264" s="17">
        <v>3.7797563677410002E-2</v>
      </c>
      <c r="AF264" s="17">
        <v>4.1372305492871797E-2</v>
      </c>
      <c r="AG264" s="17">
        <v>2.6189860165218501E-2</v>
      </c>
      <c r="AH264" s="17">
        <v>1.87034564799036E-2</v>
      </c>
      <c r="AI264" s="17">
        <v>3.2274311548765901E-2</v>
      </c>
      <c r="AJ264" s="17">
        <v>5.5190514495692101E-2</v>
      </c>
      <c r="AK264" s="17">
        <v>2.2393965473460599E-2</v>
      </c>
      <c r="AL264" s="17">
        <v>3.3782670068076497E-2</v>
      </c>
      <c r="AM264" s="17">
        <v>1.7534898176072101E-2</v>
      </c>
      <c r="AN264" s="17">
        <v>5.49648539994071E-2</v>
      </c>
      <c r="AO264" s="17">
        <v>7.7029126149894198E-3</v>
      </c>
      <c r="AP264" s="17">
        <v>2.7710258925406302E-2</v>
      </c>
      <c r="AQ264" s="17"/>
      <c r="AR264" s="17">
        <v>3.88275018322232E-2</v>
      </c>
      <c r="AS264" s="17">
        <v>3.2096489601065897E-2</v>
      </c>
      <c r="AT264" s="17">
        <v>3.2132084433158702E-2</v>
      </c>
      <c r="AU264" s="17">
        <v>2.1411914005877799E-2</v>
      </c>
      <c r="AV264" s="17">
        <v>0</v>
      </c>
      <c r="AW264" s="17"/>
      <c r="AX264" s="17">
        <v>3.4640530512231302E-2</v>
      </c>
      <c r="AY264" s="17">
        <v>2.9170248488787399E-2</v>
      </c>
      <c r="AZ264" s="17">
        <v>3.1634739545507502E-2</v>
      </c>
      <c r="BA264" s="17"/>
      <c r="BB264" s="17">
        <v>2.8432447728749699E-2</v>
      </c>
      <c r="BC264" s="17">
        <v>4.0985508866866603E-2</v>
      </c>
      <c r="BD264" s="17">
        <v>1.7616072603022E-2</v>
      </c>
      <c r="BE264" s="17">
        <v>4.9733720440867199E-2</v>
      </c>
      <c r="BF264" s="17">
        <v>4.5921471862508799E-2</v>
      </c>
    </row>
    <row r="265" spans="2:58" x14ac:dyDescent="0.3">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row>
    <row r="266" spans="2:58" x14ac:dyDescent="0.3">
      <c r="B266" s="6" t="s">
        <v>212</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row>
    <row r="267" spans="2:58" x14ac:dyDescent="0.3">
      <c r="B267" s="24" t="s">
        <v>90</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row>
    <row r="268" spans="2:58" x14ac:dyDescent="0.3">
      <c r="B268" t="s">
        <v>209</v>
      </c>
      <c r="C268" s="17">
        <v>0.24316340034599601</v>
      </c>
      <c r="D268" s="17">
        <v>0.26251050827431399</v>
      </c>
      <c r="E268" s="17">
        <v>0.224282819436875</v>
      </c>
      <c r="F268" s="17"/>
      <c r="G268" s="17">
        <v>0.44608091777249698</v>
      </c>
      <c r="H268" s="17">
        <v>0.426736077681444</v>
      </c>
      <c r="I268" s="17">
        <v>0.26986105070844402</v>
      </c>
      <c r="J268" s="17">
        <v>0.19080854175818801</v>
      </c>
      <c r="K268" s="17">
        <v>0.19053672819179901</v>
      </c>
      <c r="L268" s="17">
        <v>9.6828298985588299E-2</v>
      </c>
      <c r="M268" s="17"/>
      <c r="N268" s="17">
        <v>0.25317681968809902</v>
      </c>
      <c r="O268" s="17">
        <v>0.13950037469716201</v>
      </c>
      <c r="P268" s="17">
        <v>0.21501586772285</v>
      </c>
      <c r="Q268" s="17">
        <v>0.17341276374862599</v>
      </c>
      <c r="R268" s="17">
        <v>0.25230435036479398</v>
      </c>
      <c r="S268" s="17">
        <v>0.27018260503968</v>
      </c>
      <c r="T268" s="17">
        <v>0.2481094299569</v>
      </c>
      <c r="U268" s="17">
        <v>0.22718072730571001</v>
      </c>
      <c r="V268" s="17">
        <v>0.216306225513787</v>
      </c>
      <c r="W268" s="17">
        <v>0.17080805107327801</v>
      </c>
      <c r="X268" s="17">
        <v>0.19003198079193601</v>
      </c>
      <c r="Y268" s="17">
        <v>0.16537516000347099</v>
      </c>
      <c r="Z268" s="17">
        <v>0.36446189041658</v>
      </c>
      <c r="AA268" s="17">
        <v>0.19286919955041401</v>
      </c>
      <c r="AB268" s="17">
        <v>0.28089258460706901</v>
      </c>
      <c r="AC268" s="17">
        <v>0.35476355248911101</v>
      </c>
      <c r="AD268" s="17"/>
      <c r="AE268" s="17">
        <v>0.31544880250051699</v>
      </c>
      <c r="AF268" s="17">
        <v>0.232345906796912</v>
      </c>
      <c r="AG268" s="17">
        <v>0.23466653954906899</v>
      </c>
      <c r="AH268" s="17">
        <v>0.24727779221535301</v>
      </c>
      <c r="AI268" s="17">
        <v>0.182684965417206</v>
      </c>
      <c r="AJ268" s="17">
        <v>0.26427237723719099</v>
      </c>
      <c r="AK268" s="17">
        <v>0.197414986532191</v>
      </c>
      <c r="AL268" s="17">
        <v>0.27261865338951502</v>
      </c>
      <c r="AM268" s="17">
        <v>0.229416251427012</v>
      </c>
      <c r="AN268" s="17">
        <v>0.211000803718421</v>
      </c>
      <c r="AO268" s="17">
        <v>0.26401397386417402</v>
      </c>
      <c r="AP268" s="17">
        <v>0.23690938214439899</v>
      </c>
      <c r="AQ268" s="17"/>
      <c r="AR268" s="17">
        <v>0.19970533856477299</v>
      </c>
      <c r="AS268" s="17">
        <v>0.250478501109902</v>
      </c>
      <c r="AT268" s="17">
        <v>0.29741710486880102</v>
      </c>
      <c r="AU268" s="17">
        <v>0.230896163306266</v>
      </c>
      <c r="AV268" s="17">
        <v>0.25900552718986902</v>
      </c>
      <c r="AW268" s="17"/>
      <c r="AX268" s="17">
        <v>0.22558148222362701</v>
      </c>
      <c r="AY268" s="17">
        <v>0.40257074345134802</v>
      </c>
      <c r="AZ268" s="17">
        <v>0.202228024953444</v>
      </c>
      <c r="BA268" s="17"/>
      <c r="BB268" s="17">
        <v>0.23497501023725201</v>
      </c>
      <c r="BC268" s="17">
        <v>0.262015619869574</v>
      </c>
      <c r="BD268" s="17">
        <v>0.21139502054249701</v>
      </c>
      <c r="BE268" s="17">
        <v>0.26704470849454398</v>
      </c>
      <c r="BF268" s="17">
        <v>0.27061029790857599</v>
      </c>
    </row>
    <row r="269" spans="2:58" x14ac:dyDescent="0.3">
      <c r="B269" t="s">
        <v>210</v>
      </c>
      <c r="C269" s="17">
        <v>0.71313751302594597</v>
      </c>
      <c r="D269" s="17">
        <v>0.70133441850927103</v>
      </c>
      <c r="E269" s="17">
        <v>0.72437965112018898</v>
      </c>
      <c r="F269" s="17"/>
      <c r="G269" s="17">
        <v>0.55391908222750297</v>
      </c>
      <c r="H269" s="17">
        <v>0.53544732348859703</v>
      </c>
      <c r="I269" s="17">
        <v>0.688145423162146</v>
      </c>
      <c r="J269" s="17">
        <v>0.75861843064851597</v>
      </c>
      <c r="K269" s="17">
        <v>0.76975061099348097</v>
      </c>
      <c r="L269" s="17">
        <v>0.90317170101441202</v>
      </c>
      <c r="M269" s="17"/>
      <c r="N269" s="17">
        <v>0.74682318031190098</v>
      </c>
      <c r="O269" s="17">
        <v>0.78510162221249602</v>
      </c>
      <c r="P269" s="17">
        <v>0.74759771811564202</v>
      </c>
      <c r="Q269" s="17">
        <v>0.79877728191423802</v>
      </c>
      <c r="R269" s="17">
        <v>0.71182054193568201</v>
      </c>
      <c r="S269" s="17">
        <v>0.70863324431472996</v>
      </c>
      <c r="T269" s="17">
        <v>0.72155979740479403</v>
      </c>
      <c r="U269" s="17">
        <v>0.69893594546984905</v>
      </c>
      <c r="V269" s="17">
        <v>0.716279890935689</v>
      </c>
      <c r="W269" s="17">
        <v>0.77818774981261596</v>
      </c>
      <c r="X269" s="17">
        <v>0.78049781852940703</v>
      </c>
      <c r="Y269" s="17">
        <v>0.79464278500248597</v>
      </c>
      <c r="Z269" s="17">
        <v>0.59462342001970103</v>
      </c>
      <c r="AA269" s="17">
        <v>0.74506692402133701</v>
      </c>
      <c r="AB269" s="17">
        <v>0.66244215749447</v>
      </c>
      <c r="AC269" s="17">
        <v>0.621365784333059</v>
      </c>
      <c r="AD269" s="17"/>
      <c r="AE269" s="17">
        <v>0.63721610390816796</v>
      </c>
      <c r="AF269" s="17">
        <v>0.73648447998071298</v>
      </c>
      <c r="AG269" s="17">
        <v>0.69107804005268503</v>
      </c>
      <c r="AH269" s="17">
        <v>0.71030675267376497</v>
      </c>
      <c r="AI269" s="17">
        <v>0.76920875028983304</v>
      </c>
      <c r="AJ269" s="17">
        <v>0.67909852333095799</v>
      </c>
      <c r="AK269" s="17">
        <v>0.77469967615968804</v>
      </c>
      <c r="AL269" s="17">
        <v>0.71519301737825003</v>
      </c>
      <c r="AM269" s="17">
        <v>0.74590609930971496</v>
      </c>
      <c r="AN269" s="17">
        <v>0.72876396510531405</v>
      </c>
      <c r="AO269" s="17">
        <v>0.68521147557427098</v>
      </c>
      <c r="AP269" s="17">
        <v>0.71656622598089803</v>
      </c>
      <c r="AQ269" s="17"/>
      <c r="AR269" s="17">
        <v>0.75651459797409704</v>
      </c>
      <c r="AS269" s="17">
        <v>0.70487448995373303</v>
      </c>
      <c r="AT269" s="17">
        <v>0.65570122285793797</v>
      </c>
      <c r="AU269" s="17">
        <v>0.73756914874178303</v>
      </c>
      <c r="AV269" s="17">
        <v>0.72119100832112504</v>
      </c>
      <c r="AW269" s="17"/>
      <c r="AX269" s="17">
        <v>0.72693687106636995</v>
      </c>
      <c r="AY269" s="17">
        <v>0.566450128109387</v>
      </c>
      <c r="AZ269" s="17">
        <v>0.75829743277934802</v>
      </c>
      <c r="BA269" s="17"/>
      <c r="BB269" s="17">
        <v>0.71977399654317697</v>
      </c>
      <c r="BC269" s="17">
        <v>0.69320730187022805</v>
      </c>
      <c r="BD269" s="17">
        <v>0.77501025452377204</v>
      </c>
      <c r="BE269" s="17">
        <v>0.70410767440024102</v>
      </c>
      <c r="BF269" s="17">
        <v>0.67758982278632396</v>
      </c>
    </row>
    <row r="270" spans="2:58" x14ac:dyDescent="0.3">
      <c r="B270" t="s">
        <v>97</v>
      </c>
      <c r="C270" s="17">
        <v>4.36990866280587E-2</v>
      </c>
      <c r="D270" s="17">
        <v>3.6155073216415201E-2</v>
      </c>
      <c r="E270" s="17">
        <v>5.1337529442935598E-2</v>
      </c>
      <c r="F270" s="17"/>
      <c r="G270" s="17">
        <v>0</v>
      </c>
      <c r="H270" s="17">
        <v>3.7816598829959497E-2</v>
      </c>
      <c r="I270" s="17">
        <v>4.1993526129410499E-2</v>
      </c>
      <c r="J270" s="17">
        <v>5.05730275932968E-2</v>
      </c>
      <c r="K270" s="17">
        <v>3.9712660814719802E-2</v>
      </c>
      <c r="L270" s="17">
        <v>0</v>
      </c>
      <c r="M270" s="17"/>
      <c r="N270" s="17">
        <v>0</v>
      </c>
      <c r="O270" s="17">
        <v>7.5398003090341698E-2</v>
      </c>
      <c r="P270" s="17">
        <v>3.7386414161507897E-2</v>
      </c>
      <c r="Q270" s="17">
        <v>2.7809954337135599E-2</v>
      </c>
      <c r="R270" s="17">
        <v>3.5875107699524102E-2</v>
      </c>
      <c r="S270" s="17">
        <v>2.1184150645590101E-2</v>
      </c>
      <c r="T270" s="17">
        <v>3.03307726383064E-2</v>
      </c>
      <c r="U270" s="17">
        <v>7.3883327224440201E-2</v>
      </c>
      <c r="V270" s="17">
        <v>6.7413883550524203E-2</v>
      </c>
      <c r="W270" s="17">
        <v>5.1004199114106197E-2</v>
      </c>
      <c r="X270" s="17">
        <v>2.9470200678657601E-2</v>
      </c>
      <c r="Y270" s="17">
        <v>3.9982054994043198E-2</v>
      </c>
      <c r="Z270" s="17">
        <v>4.09146895637197E-2</v>
      </c>
      <c r="AA270" s="17">
        <v>6.2063876428248801E-2</v>
      </c>
      <c r="AB270" s="17">
        <v>5.6665257898461101E-2</v>
      </c>
      <c r="AC270" s="17">
        <v>2.38706631778304E-2</v>
      </c>
      <c r="AD270" s="17"/>
      <c r="AE270" s="17">
        <v>4.7335093591314298E-2</v>
      </c>
      <c r="AF270" s="17">
        <v>3.11696132223751E-2</v>
      </c>
      <c r="AG270" s="17">
        <v>7.4255420398246397E-2</v>
      </c>
      <c r="AH270" s="17">
        <v>4.2415455110881503E-2</v>
      </c>
      <c r="AI270" s="17">
        <v>4.8106284292960898E-2</v>
      </c>
      <c r="AJ270" s="17">
        <v>5.6629099431850599E-2</v>
      </c>
      <c r="AK270" s="17">
        <v>2.7885337308120699E-2</v>
      </c>
      <c r="AL270" s="17">
        <v>1.2188329232235199E-2</v>
      </c>
      <c r="AM270" s="17">
        <v>2.4677649263272299E-2</v>
      </c>
      <c r="AN270" s="17">
        <v>6.02352311762646E-2</v>
      </c>
      <c r="AO270" s="17">
        <v>5.0774550561555498E-2</v>
      </c>
      <c r="AP270" s="17">
        <v>4.6524391874702802E-2</v>
      </c>
      <c r="AQ270" s="17"/>
      <c r="AR270" s="17">
        <v>4.37800634611301E-2</v>
      </c>
      <c r="AS270" s="17">
        <v>4.46470089363648E-2</v>
      </c>
      <c r="AT270" s="17">
        <v>4.6881672273260899E-2</v>
      </c>
      <c r="AU270" s="17">
        <v>3.1534687951951197E-2</v>
      </c>
      <c r="AV270" s="17">
        <v>1.98034644890056E-2</v>
      </c>
      <c r="AW270" s="17"/>
      <c r="AX270" s="17">
        <v>4.7481646710002802E-2</v>
      </c>
      <c r="AY270" s="17">
        <v>3.0979128439265001E-2</v>
      </c>
      <c r="AZ270" s="17">
        <v>3.9474542267208299E-2</v>
      </c>
      <c r="BA270" s="17"/>
      <c r="BB270" s="17">
        <v>4.5250993219571101E-2</v>
      </c>
      <c r="BC270" s="17">
        <v>4.4777078260198298E-2</v>
      </c>
      <c r="BD270" s="17">
        <v>1.35947249337311E-2</v>
      </c>
      <c r="BE270" s="17">
        <v>2.8847617105215401E-2</v>
      </c>
      <c r="BF270" s="17">
        <v>5.1799879305100598E-2</v>
      </c>
    </row>
    <row r="271" spans="2:58" x14ac:dyDescent="0.3">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row>
    <row r="272" spans="2:58" x14ac:dyDescent="0.3">
      <c r="B272" s="6" t="s">
        <v>220</v>
      </c>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row>
    <row r="273" spans="2:58" x14ac:dyDescent="0.3">
      <c r="B273" s="24" t="s">
        <v>221</v>
      </c>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row>
    <row r="274" spans="2:58" x14ac:dyDescent="0.3">
      <c r="B274" t="s">
        <v>213</v>
      </c>
      <c r="C274" s="17">
        <v>0.54934557283242602</v>
      </c>
      <c r="D274" s="17">
        <v>0.59365849934309001</v>
      </c>
      <c r="E274" s="17">
        <v>0.49528500189056202</v>
      </c>
      <c r="F274" s="17"/>
      <c r="G274" s="17">
        <v>0.48963297275918999</v>
      </c>
      <c r="H274" s="17">
        <v>0.52942850198537195</v>
      </c>
      <c r="I274" s="17">
        <v>0.56004996070495905</v>
      </c>
      <c r="J274" s="17">
        <v>0.54113151934899895</v>
      </c>
      <c r="K274" s="17">
        <v>0.57658298598972202</v>
      </c>
      <c r="L274" s="17">
        <v>0.39639834323623202</v>
      </c>
      <c r="M274" s="17"/>
      <c r="N274" s="17">
        <v>0</v>
      </c>
      <c r="O274" s="17">
        <v>0.188548421410484</v>
      </c>
      <c r="P274" s="17">
        <v>0.31766608003858599</v>
      </c>
      <c r="Q274" s="17">
        <v>0.41964034728697303</v>
      </c>
      <c r="R274" s="17">
        <v>0.38772767985140799</v>
      </c>
      <c r="S274" s="17">
        <v>0.55797529631365606</v>
      </c>
      <c r="T274" s="17">
        <v>0.496698678111679</v>
      </c>
      <c r="U274" s="17">
        <v>0.40590430566504099</v>
      </c>
      <c r="V274" s="17">
        <v>0.78986256965441703</v>
      </c>
      <c r="W274" s="17">
        <v>0.52380559117372705</v>
      </c>
      <c r="X274" s="17">
        <v>0.56785071649507801</v>
      </c>
      <c r="Y274" s="17">
        <v>0.52585969070969796</v>
      </c>
      <c r="Z274" s="17">
        <v>0.65100166804420501</v>
      </c>
      <c r="AA274" s="17">
        <v>0.72338112091715301</v>
      </c>
      <c r="AB274" s="17">
        <v>0.38642360452418201</v>
      </c>
      <c r="AC274" s="17">
        <v>0.68686511398614902</v>
      </c>
      <c r="AD274" s="17"/>
      <c r="AE274" s="17">
        <v>0.54815880358424096</v>
      </c>
      <c r="AF274" s="17">
        <v>0.60157896478681805</v>
      </c>
      <c r="AG274" s="17">
        <v>0.58543678787970199</v>
      </c>
      <c r="AH274" s="17">
        <v>0.48984197671099999</v>
      </c>
      <c r="AI274" s="17">
        <v>0.56999730744286203</v>
      </c>
      <c r="AJ274" s="17">
        <v>0.50981501062052403</v>
      </c>
      <c r="AK274" s="17">
        <v>0.43418291433401701</v>
      </c>
      <c r="AL274" s="17">
        <v>0.59301385644302895</v>
      </c>
      <c r="AM274" s="17">
        <v>0.64210325993537598</v>
      </c>
      <c r="AN274" s="17">
        <v>0.45124311729549399</v>
      </c>
      <c r="AO274" s="17">
        <v>0.58871297487228502</v>
      </c>
      <c r="AP274" s="17">
        <v>0.53536079107964996</v>
      </c>
      <c r="AQ274" s="17"/>
      <c r="AR274" s="17">
        <v>0.51430155708204806</v>
      </c>
      <c r="AS274" s="17">
        <v>0.552560783190855</v>
      </c>
      <c r="AT274" s="17">
        <v>0.55651848979290397</v>
      </c>
      <c r="AU274" s="17">
        <v>0.67682042405513998</v>
      </c>
      <c r="AV274" s="17">
        <v>0.46982857130468297</v>
      </c>
      <c r="AW274" s="17"/>
      <c r="AX274" s="17">
        <v>0.54458319757596496</v>
      </c>
      <c r="AY274" s="17">
        <v>0.58697874670574002</v>
      </c>
      <c r="AZ274" s="17">
        <v>0.57425062574029595</v>
      </c>
      <c r="BA274" s="17"/>
      <c r="BB274" s="17">
        <v>0.60044060501031205</v>
      </c>
      <c r="BC274" s="17">
        <v>0.50811486529919103</v>
      </c>
      <c r="BD274" s="17">
        <v>0.28449955221731799</v>
      </c>
      <c r="BE274" s="17">
        <v>0.48335620270680602</v>
      </c>
      <c r="BF274" s="17">
        <v>0.31895674594651402</v>
      </c>
    </row>
    <row r="275" spans="2:58" x14ac:dyDescent="0.3">
      <c r="B275" t="s">
        <v>214</v>
      </c>
      <c r="C275" s="17">
        <v>0.54657873075484897</v>
      </c>
      <c r="D275" s="17">
        <v>0.55636911195293803</v>
      </c>
      <c r="E275" s="17">
        <v>0.53463473068570799</v>
      </c>
      <c r="F275" s="17"/>
      <c r="G275" s="17">
        <v>0.69680798047593895</v>
      </c>
      <c r="H275" s="17">
        <v>0.54074490482108295</v>
      </c>
      <c r="I275" s="17">
        <v>0.51505815994483395</v>
      </c>
      <c r="J275" s="17">
        <v>0.59174489349642101</v>
      </c>
      <c r="K275" s="17">
        <v>0.50960281511204997</v>
      </c>
      <c r="L275" s="17">
        <v>1</v>
      </c>
      <c r="M275" s="17"/>
      <c r="N275" s="17">
        <v>0.54754517090116706</v>
      </c>
      <c r="O275" s="17">
        <v>0.67872511732797103</v>
      </c>
      <c r="P275" s="17">
        <v>0.75851619784822599</v>
      </c>
      <c r="Q275" s="17">
        <v>0.388502471800037</v>
      </c>
      <c r="R275" s="17">
        <v>0.50885032156176602</v>
      </c>
      <c r="S275" s="17">
        <v>0.41732763471449902</v>
      </c>
      <c r="T275" s="17">
        <v>0.551898146709773</v>
      </c>
      <c r="U275" s="17">
        <v>0.66257890348555404</v>
      </c>
      <c r="V275" s="17">
        <v>0.25268634552834601</v>
      </c>
      <c r="W275" s="17">
        <v>0.67695318885698996</v>
      </c>
      <c r="X275" s="17">
        <v>0.45971908886396601</v>
      </c>
      <c r="Y275" s="17">
        <v>0.48858315715378098</v>
      </c>
      <c r="Z275" s="17">
        <v>0.66988038480020895</v>
      </c>
      <c r="AA275" s="17">
        <v>0.59411545708158298</v>
      </c>
      <c r="AB275" s="17">
        <v>0.56661998015134496</v>
      </c>
      <c r="AC275" s="17">
        <v>0.56631183472221802</v>
      </c>
      <c r="AD275" s="17"/>
      <c r="AE275" s="17">
        <v>0.51912374198272604</v>
      </c>
      <c r="AF275" s="17">
        <v>0.48444692490400498</v>
      </c>
      <c r="AG275" s="17">
        <v>0.41456321212029801</v>
      </c>
      <c r="AH275" s="17">
        <v>0.68997239264091903</v>
      </c>
      <c r="AI275" s="17">
        <v>0.70042283321822496</v>
      </c>
      <c r="AJ275" s="17">
        <v>0.68054627006675195</v>
      </c>
      <c r="AK275" s="17">
        <v>0.46475234421674499</v>
      </c>
      <c r="AL275" s="17">
        <v>0.51054680946221098</v>
      </c>
      <c r="AM275" s="17">
        <v>0.52283304654542495</v>
      </c>
      <c r="AN275" s="17">
        <v>0.57612373253784799</v>
      </c>
      <c r="AO275" s="17">
        <v>0.48684916186015598</v>
      </c>
      <c r="AP275" s="17">
        <v>0.55192481093741097</v>
      </c>
      <c r="AQ275" s="17"/>
      <c r="AR275" s="17">
        <v>0.56106735239291405</v>
      </c>
      <c r="AS275" s="17">
        <v>0.53160736469246495</v>
      </c>
      <c r="AT275" s="17">
        <v>0.52819640441674998</v>
      </c>
      <c r="AU275" s="17">
        <v>0.65582683030748101</v>
      </c>
      <c r="AV275" s="17">
        <v>0.61807606618414901</v>
      </c>
      <c r="AW275" s="17"/>
      <c r="AX275" s="17">
        <v>0.54224954075409904</v>
      </c>
      <c r="AY275" s="17">
        <v>0.55944260797143397</v>
      </c>
      <c r="AZ275" s="17">
        <v>0.56974449688356499</v>
      </c>
      <c r="BA275" s="17"/>
      <c r="BB275" s="17">
        <v>0.53744378585136998</v>
      </c>
      <c r="BC275" s="17">
        <v>0.420787668917811</v>
      </c>
      <c r="BD275" s="17">
        <v>0.57616771889452101</v>
      </c>
      <c r="BE275" s="17">
        <v>0.634274352088531</v>
      </c>
      <c r="BF275" s="17">
        <v>0.69759545843562298</v>
      </c>
    </row>
    <row r="276" spans="2:58" x14ac:dyDescent="0.3">
      <c r="B276" t="s">
        <v>215</v>
      </c>
      <c r="C276" s="17">
        <v>0.20633282518361301</v>
      </c>
      <c r="D276" s="17">
        <v>0.23483246755701501</v>
      </c>
      <c r="E276" s="17">
        <v>0.17156403287705399</v>
      </c>
      <c r="F276" s="17"/>
      <c r="G276" s="17">
        <v>0</v>
      </c>
      <c r="H276" s="17">
        <v>0.328343750384537</v>
      </c>
      <c r="I276" s="17">
        <v>0.18725646756248099</v>
      </c>
      <c r="J276" s="17">
        <v>0.18901926302007099</v>
      </c>
      <c r="K276" s="17">
        <v>0.16224418929869</v>
      </c>
      <c r="L276" s="17">
        <v>0.39639834323623202</v>
      </c>
      <c r="M276" s="17"/>
      <c r="N276" s="17">
        <v>0</v>
      </c>
      <c r="O276" s="17">
        <v>7.6835499552266207E-2</v>
      </c>
      <c r="P276" s="17">
        <v>0.30095873320557298</v>
      </c>
      <c r="Q276" s="17">
        <v>5.5840230383334299E-2</v>
      </c>
      <c r="R276" s="17">
        <v>2.9935189983397201E-2</v>
      </c>
      <c r="S276" s="17">
        <v>0.13026085538614501</v>
      </c>
      <c r="T276" s="17">
        <v>0.12703119728809001</v>
      </c>
      <c r="U276" s="17">
        <v>0.33697277853491298</v>
      </c>
      <c r="V276" s="17">
        <v>0.193363978532511</v>
      </c>
      <c r="W276" s="17">
        <v>0.16547283802973001</v>
      </c>
      <c r="X276" s="17">
        <v>0.12819724134555999</v>
      </c>
      <c r="Y276" s="17">
        <v>0.19954994447211899</v>
      </c>
      <c r="Z276" s="17">
        <v>0.21630025676168799</v>
      </c>
      <c r="AA276" s="17">
        <v>0.28433111268230399</v>
      </c>
      <c r="AB276" s="17">
        <v>0.21537228507942799</v>
      </c>
      <c r="AC276" s="17">
        <v>0.33547027883115199</v>
      </c>
      <c r="AD276" s="17"/>
      <c r="AE276" s="17">
        <v>0.28068053207041599</v>
      </c>
      <c r="AF276" s="17">
        <v>0.145665966088802</v>
      </c>
      <c r="AG276" s="17">
        <v>0.12136994758360301</v>
      </c>
      <c r="AH276" s="17">
        <v>0.16983283685756201</v>
      </c>
      <c r="AI276" s="17">
        <v>0.16530914772896599</v>
      </c>
      <c r="AJ276" s="17">
        <v>0.207711486531235</v>
      </c>
      <c r="AK276" s="17">
        <v>0.240394033619274</v>
      </c>
      <c r="AL276" s="17">
        <v>0.16371755103372901</v>
      </c>
      <c r="AM276" s="17">
        <v>0.247888092043864</v>
      </c>
      <c r="AN276" s="17">
        <v>0.25480620106385699</v>
      </c>
      <c r="AO276" s="17">
        <v>0.177290862155426</v>
      </c>
      <c r="AP276" s="17">
        <v>0.18131449848682701</v>
      </c>
      <c r="AQ276" s="17"/>
      <c r="AR276" s="17">
        <v>0.17606871896175799</v>
      </c>
      <c r="AS276" s="17">
        <v>0.21990391949181601</v>
      </c>
      <c r="AT276" s="17">
        <v>0.212763070995524</v>
      </c>
      <c r="AU276" s="17">
        <v>0.18456270699188801</v>
      </c>
      <c r="AV276" s="17">
        <v>0.24054479077599999</v>
      </c>
      <c r="AW276" s="17"/>
      <c r="AX276" s="17">
        <v>0.16603875768066201</v>
      </c>
      <c r="AY276" s="17">
        <v>0.28096412286164402</v>
      </c>
      <c r="AZ276" s="17">
        <v>0.22101742701687499</v>
      </c>
      <c r="BA276" s="17"/>
      <c r="BB276" s="17">
        <v>0.221258759020075</v>
      </c>
      <c r="BC276" s="17">
        <v>0.162300318989444</v>
      </c>
      <c r="BD276" s="17">
        <v>0.10095830874009</v>
      </c>
      <c r="BE276" s="17">
        <v>0.218968155839494</v>
      </c>
      <c r="BF276" s="17">
        <v>0.162942079848551</v>
      </c>
    </row>
    <row r="277" spans="2:58" x14ac:dyDescent="0.3">
      <c r="B277" t="s">
        <v>216</v>
      </c>
      <c r="C277" s="17">
        <v>0.17306636715222801</v>
      </c>
      <c r="D277" s="17">
        <v>0.21358910509756199</v>
      </c>
      <c r="E277" s="17">
        <v>0.123629723672473</v>
      </c>
      <c r="F277" s="17"/>
      <c r="G277" s="17">
        <v>0.17681650596180601</v>
      </c>
      <c r="H277" s="17">
        <v>0.31313404629911701</v>
      </c>
      <c r="I277" s="17">
        <v>0.196239976892987</v>
      </c>
      <c r="J277" s="17">
        <v>9.5768777813364098E-2</v>
      </c>
      <c r="K277" s="17">
        <v>7.6309583921172097E-2</v>
      </c>
      <c r="L277" s="17">
        <v>0.39639834323623202</v>
      </c>
      <c r="M277" s="17"/>
      <c r="N277" s="17">
        <v>0</v>
      </c>
      <c r="O277" s="17">
        <v>0.11265286909783501</v>
      </c>
      <c r="P277" s="17">
        <v>0.112775002499734</v>
      </c>
      <c r="Q277" s="17">
        <v>6.0293209896915501E-2</v>
      </c>
      <c r="R277" s="17">
        <v>7.6560176322238493E-2</v>
      </c>
      <c r="S277" s="17">
        <v>0.15807014410192899</v>
      </c>
      <c r="T277" s="17">
        <v>0.109640169026179</v>
      </c>
      <c r="U277" s="17">
        <v>0.26678792135303597</v>
      </c>
      <c r="V277" s="17">
        <v>0.22665303128066699</v>
      </c>
      <c r="W277" s="17">
        <v>0.15673960314327801</v>
      </c>
      <c r="X277" s="17">
        <v>0.12119226748563</v>
      </c>
      <c r="Y277" s="17">
        <v>5.1716772596071998E-2</v>
      </c>
      <c r="Z277" s="17">
        <v>0.24723405837580001</v>
      </c>
      <c r="AA277" s="17">
        <v>0.23278508986216101</v>
      </c>
      <c r="AB277" s="17">
        <v>0.34283548474226599</v>
      </c>
      <c r="AC277" s="17">
        <v>0.20643451441483199</v>
      </c>
      <c r="AD277" s="17"/>
      <c r="AE277" s="17">
        <v>0.29342867925046601</v>
      </c>
      <c r="AF277" s="17">
        <v>9.2739109727625599E-2</v>
      </c>
      <c r="AG277" s="17">
        <v>0.114501161674132</v>
      </c>
      <c r="AH277" s="17">
        <v>0.15523602819252999</v>
      </c>
      <c r="AI277" s="17">
        <v>0.252551535036527</v>
      </c>
      <c r="AJ277" s="17">
        <v>7.7713307002959003E-2</v>
      </c>
      <c r="AK277" s="17">
        <v>8.8146581244387096E-2</v>
      </c>
      <c r="AL277" s="17">
        <v>0.165458133179295</v>
      </c>
      <c r="AM277" s="17">
        <v>0.15398192555014001</v>
      </c>
      <c r="AN277" s="17">
        <v>0.29054316625726401</v>
      </c>
      <c r="AO277" s="17">
        <v>0.11869178013847199</v>
      </c>
      <c r="AP277" s="17">
        <v>8.7285602017061495E-2</v>
      </c>
      <c r="AQ277" s="17"/>
      <c r="AR277" s="17">
        <v>0.15456813223558499</v>
      </c>
      <c r="AS277" s="17">
        <v>0.18621425007855899</v>
      </c>
      <c r="AT277" s="17">
        <v>0.185227842779462</v>
      </c>
      <c r="AU277" s="17">
        <v>0.120520120080295</v>
      </c>
      <c r="AV277" s="17">
        <v>8.9450002410245102E-2</v>
      </c>
      <c r="AW277" s="17"/>
      <c r="AX277" s="17">
        <v>0.14068936408595001</v>
      </c>
      <c r="AY277" s="17">
        <v>0.30241780281345598</v>
      </c>
      <c r="AZ277" s="17">
        <v>0.119966846715004</v>
      </c>
      <c r="BA277" s="17"/>
      <c r="BB277" s="17">
        <v>0.19041549384621001</v>
      </c>
      <c r="BC277" s="17">
        <v>9.7716121790236393E-2</v>
      </c>
      <c r="BD277" s="17">
        <v>0.22000533065488001</v>
      </c>
      <c r="BE277" s="17">
        <v>8.20427786569905E-2</v>
      </c>
      <c r="BF277" s="17">
        <v>0.17400654579632399</v>
      </c>
    </row>
    <row r="278" spans="2:58" x14ac:dyDescent="0.3">
      <c r="B278" t="s">
        <v>217</v>
      </c>
      <c r="C278" s="17">
        <v>0.11037100422892999</v>
      </c>
      <c r="D278" s="17">
        <v>0.151717776095699</v>
      </c>
      <c r="E278" s="17">
        <v>5.9929061668837699E-2</v>
      </c>
      <c r="F278" s="17"/>
      <c r="G278" s="17">
        <v>0</v>
      </c>
      <c r="H278" s="17">
        <v>0.20804610513484501</v>
      </c>
      <c r="I278" s="17">
        <v>0.12090407850555999</v>
      </c>
      <c r="J278" s="17">
        <v>7.0604734616667206E-2</v>
      </c>
      <c r="K278" s="17">
        <v>2.56804541581034E-2</v>
      </c>
      <c r="L278" s="17">
        <v>0.39639834323623202</v>
      </c>
      <c r="M278" s="17"/>
      <c r="N278" s="17">
        <v>0</v>
      </c>
      <c r="O278" s="17">
        <v>0</v>
      </c>
      <c r="P278" s="17">
        <v>4.9745227257127003E-2</v>
      </c>
      <c r="Q278" s="17">
        <v>4.2874961655976797E-2</v>
      </c>
      <c r="R278" s="17">
        <v>0.13735146319588401</v>
      </c>
      <c r="S278" s="17">
        <v>6.3619764406650001E-2</v>
      </c>
      <c r="T278" s="17">
        <v>9.7130112097235294E-2</v>
      </c>
      <c r="U278" s="17">
        <v>3.0039055417897701E-2</v>
      </c>
      <c r="V278" s="17">
        <v>0.106619575083086</v>
      </c>
      <c r="W278" s="17">
        <v>6.9962679400859804E-2</v>
      </c>
      <c r="X278" s="17">
        <v>6.2532895765860005E-2</v>
      </c>
      <c r="Y278" s="17">
        <v>0</v>
      </c>
      <c r="Z278" s="17">
        <v>0.19441959856871799</v>
      </c>
      <c r="AA278" s="17">
        <v>0.13064232273654</v>
      </c>
      <c r="AB278" s="17">
        <v>0.18262481742541001</v>
      </c>
      <c r="AC278" s="17">
        <v>0.180518840131348</v>
      </c>
      <c r="AD278" s="17"/>
      <c r="AE278" s="17">
        <v>0.246241510259359</v>
      </c>
      <c r="AF278" s="17">
        <v>2.0672847419869099E-2</v>
      </c>
      <c r="AG278" s="17">
        <v>0</v>
      </c>
      <c r="AH278" s="17">
        <v>8.6763839345720101E-2</v>
      </c>
      <c r="AI278" s="17">
        <v>6.4942192800175699E-2</v>
      </c>
      <c r="AJ278" s="17">
        <v>0.11169803767266399</v>
      </c>
      <c r="AK278" s="17">
        <v>0.125669415991949</v>
      </c>
      <c r="AL278" s="17">
        <v>0.105301248050806</v>
      </c>
      <c r="AM278" s="17">
        <v>0.12857482870652701</v>
      </c>
      <c r="AN278" s="17">
        <v>5.4955222354923103E-2</v>
      </c>
      <c r="AO278" s="17">
        <v>5.7652191416908499E-2</v>
      </c>
      <c r="AP278" s="17">
        <v>0.15984659410449001</v>
      </c>
      <c r="AQ278" s="17"/>
      <c r="AR278" s="17">
        <v>6.4562254676575698E-2</v>
      </c>
      <c r="AS278" s="17">
        <v>0.11960179954829001</v>
      </c>
      <c r="AT278" s="17">
        <v>0.15276875982122301</v>
      </c>
      <c r="AU278" s="17">
        <v>0.13470018901612901</v>
      </c>
      <c r="AV278" s="17">
        <v>0</v>
      </c>
      <c r="AW278" s="17"/>
      <c r="AX278" s="17">
        <v>5.8875590740354103E-2</v>
      </c>
      <c r="AY278" s="17">
        <v>0.21983033770302801</v>
      </c>
      <c r="AZ278" s="17">
        <v>0.15117908225718299</v>
      </c>
      <c r="BA278" s="17"/>
      <c r="BB278" s="17">
        <v>0.122199226561887</v>
      </c>
      <c r="BC278" s="17">
        <v>8.1903069575798806E-2</v>
      </c>
      <c r="BD278" s="17">
        <v>0.148704653089762</v>
      </c>
      <c r="BE278" s="17">
        <v>4.25044883087555E-2</v>
      </c>
      <c r="BF278" s="17">
        <v>8.6313989786934997E-2</v>
      </c>
    </row>
    <row r="279" spans="2:58" x14ac:dyDescent="0.3">
      <c r="B279" t="s">
        <v>218</v>
      </c>
      <c r="C279" s="17">
        <v>9.45788265207156E-2</v>
      </c>
      <c r="D279" s="17">
        <v>9.11714279945188E-2</v>
      </c>
      <c r="E279" s="17">
        <v>9.8735760495914399E-2</v>
      </c>
      <c r="F279" s="17"/>
      <c r="G279" s="17">
        <v>0.12637551356225499</v>
      </c>
      <c r="H279" s="17">
        <v>0.15030569783740599</v>
      </c>
      <c r="I279" s="17">
        <v>0.11150461273442901</v>
      </c>
      <c r="J279" s="17">
        <v>5.7955315700715E-2</v>
      </c>
      <c r="K279" s="17">
        <v>4.2070251638980698E-2</v>
      </c>
      <c r="L279" s="17">
        <v>0</v>
      </c>
      <c r="M279" s="17"/>
      <c r="N279" s="17">
        <v>0</v>
      </c>
      <c r="O279" s="17">
        <v>0.21485370063342399</v>
      </c>
      <c r="P279" s="17">
        <v>4.3663665330182698E-2</v>
      </c>
      <c r="Q279" s="17">
        <v>0.100122244588579</v>
      </c>
      <c r="R279" s="17">
        <v>0.15692178281058999</v>
      </c>
      <c r="S279" s="17">
        <v>4.4863465060832497E-2</v>
      </c>
      <c r="T279" s="17">
        <v>5.3879544230599E-2</v>
      </c>
      <c r="U279" s="17">
        <v>0.14569721629248</v>
      </c>
      <c r="V279" s="17">
        <v>6.0143368615969098E-2</v>
      </c>
      <c r="W279" s="17">
        <v>0.10979930971277201</v>
      </c>
      <c r="X279" s="17">
        <v>5.6353699288442E-2</v>
      </c>
      <c r="Y279" s="17">
        <v>0</v>
      </c>
      <c r="Z279" s="17">
        <v>0.18948776700683101</v>
      </c>
      <c r="AA279" s="17">
        <v>0</v>
      </c>
      <c r="AB279" s="17">
        <v>0.23662437352594501</v>
      </c>
      <c r="AC279" s="17">
        <v>8.2675429629408798E-2</v>
      </c>
      <c r="AD279" s="17"/>
      <c r="AE279" s="17">
        <v>0.17001927966673799</v>
      </c>
      <c r="AF279" s="17">
        <v>9.4581996679335104E-2</v>
      </c>
      <c r="AG279" s="17">
        <v>8.2438989182831698E-2</v>
      </c>
      <c r="AH279" s="17">
        <v>2.3018568667598899E-2</v>
      </c>
      <c r="AI279" s="17">
        <v>9.7889945108240603E-2</v>
      </c>
      <c r="AJ279" s="17">
        <v>7.8212134683855905E-2</v>
      </c>
      <c r="AK279" s="17">
        <v>9.8639359603349394E-2</v>
      </c>
      <c r="AL279" s="17">
        <v>7.6963387632127594E-2</v>
      </c>
      <c r="AM279" s="17">
        <v>4.7961509370502899E-2</v>
      </c>
      <c r="AN279" s="17">
        <v>0.174032666374975</v>
      </c>
      <c r="AO279" s="17">
        <v>0</v>
      </c>
      <c r="AP279" s="17">
        <v>0</v>
      </c>
      <c r="AQ279" s="17"/>
      <c r="AR279" s="17">
        <v>6.7577775715017802E-2</v>
      </c>
      <c r="AS279" s="17">
        <v>0.103566912968221</v>
      </c>
      <c r="AT279" s="17">
        <v>0.13257221042766701</v>
      </c>
      <c r="AU279" s="17">
        <v>4.6052162019425698E-2</v>
      </c>
      <c r="AV279" s="17">
        <v>0</v>
      </c>
      <c r="AW279" s="17"/>
      <c r="AX279" s="17">
        <v>8.3527616217163397E-2</v>
      </c>
      <c r="AY279" s="17">
        <v>0.122117580667176</v>
      </c>
      <c r="AZ279" s="17">
        <v>8.6318829026750296E-2</v>
      </c>
      <c r="BA279" s="17"/>
      <c r="BB279" s="17">
        <v>9.3153941917586497E-2</v>
      </c>
      <c r="BC279" s="17">
        <v>8.9421246502204205E-2</v>
      </c>
      <c r="BD279" s="17">
        <v>0.20282759123074301</v>
      </c>
      <c r="BE279" s="17">
        <v>4.6217432105930198E-2</v>
      </c>
      <c r="BF279" s="17">
        <v>0.113558304817632</v>
      </c>
    </row>
    <row r="280" spans="2:58" x14ac:dyDescent="0.3">
      <c r="B280" t="s">
        <v>97</v>
      </c>
      <c r="C280" s="17">
        <v>7.3179800579620896E-2</v>
      </c>
      <c r="D280" s="17">
        <v>5.5693285197281402E-2</v>
      </c>
      <c r="E280" s="17">
        <v>9.4512876045206903E-2</v>
      </c>
      <c r="F280" s="17"/>
      <c r="G280" s="17">
        <v>0</v>
      </c>
      <c r="H280" s="17">
        <v>6.25265782284984E-2</v>
      </c>
      <c r="I280" s="17">
        <v>8.19615747561111E-2</v>
      </c>
      <c r="J280" s="17">
        <v>6.2347077253617801E-2</v>
      </c>
      <c r="K280" s="17">
        <v>0.101631751904924</v>
      </c>
      <c r="L280" s="17">
        <v>0</v>
      </c>
      <c r="M280" s="17"/>
      <c r="N280" s="17">
        <v>0</v>
      </c>
      <c r="O280" s="17">
        <v>0.24230168134340499</v>
      </c>
      <c r="P280" s="17">
        <v>0</v>
      </c>
      <c r="Q280" s="17">
        <v>0.136759785452543</v>
      </c>
      <c r="R280" s="17">
        <v>0.11009451960213</v>
      </c>
      <c r="S280" s="17">
        <v>0.15960612826166901</v>
      </c>
      <c r="T280" s="17">
        <v>6.8714792204431593E-2</v>
      </c>
      <c r="U280" s="17">
        <v>6.1467694394771101E-2</v>
      </c>
      <c r="V280" s="17">
        <v>0.100660783413606</v>
      </c>
      <c r="W280" s="17">
        <v>0</v>
      </c>
      <c r="X280" s="17">
        <v>8.1712302270284906E-2</v>
      </c>
      <c r="Y280" s="17">
        <v>2.0414471053098501E-2</v>
      </c>
      <c r="Z280" s="17">
        <v>2.51176672775499E-2</v>
      </c>
      <c r="AA280" s="17">
        <v>0.14425449531068099</v>
      </c>
      <c r="AB280" s="17">
        <v>7.6203201414976496E-2</v>
      </c>
      <c r="AC280" s="17">
        <v>4.20719182661871E-2</v>
      </c>
      <c r="AD280" s="17"/>
      <c r="AE280" s="17">
        <v>7.3124383590160796E-2</v>
      </c>
      <c r="AF280" s="17">
        <v>6.4477928567700293E-2</v>
      </c>
      <c r="AG280" s="17">
        <v>0.10721526171753799</v>
      </c>
      <c r="AH280" s="17">
        <v>2.3018568667598899E-2</v>
      </c>
      <c r="AI280" s="17">
        <v>4.7025631745248701E-2</v>
      </c>
      <c r="AJ280" s="17">
        <v>0.113027917058098</v>
      </c>
      <c r="AK280" s="17">
        <v>0.13168764354354701</v>
      </c>
      <c r="AL280" s="17">
        <v>0.137120272760617</v>
      </c>
      <c r="AM280" s="17">
        <v>2.73996278600445E-2</v>
      </c>
      <c r="AN280" s="17">
        <v>3.6666454135408401E-2</v>
      </c>
      <c r="AO280" s="17">
        <v>0.102585033631917</v>
      </c>
      <c r="AP280" s="17">
        <v>0</v>
      </c>
      <c r="AQ280" s="17"/>
      <c r="AR280" s="17">
        <v>7.2573753589101994E-2</v>
      </c>
      <c r="AS280" s="17">
        <v>8.3785722119193606E-2</v>
      </c>
      <c r="AT280" s="17">
        <v>7.2414790727381106E-2</v>
      </c>
      <c r="AU280" s="17">
        <v>0</v>
      </c>
      <c r="AV280" s="17">
        <v>0</v>
      </c>
      <c r="AW280" s="17"/>
      <c r="AX280" s="17">
        <v>8.4929637109514206E-2</v>
      </c>
      <c r="AY280" s="17">
        <v>3.5700282619491201E-2</v>
      </c>
      <c r="AZ280" s="17">
        <v>7.0066154585432902E-2</v>
      </c>
      <c r="BA280" s="17"/>
      <c r="BB280" s="17">
        <v>6.1286965856505102E-2</v>
      </c>
      <c r="BC280" s="17">
        <v>0.10237596052532399</v>
      </c>
      <c r="BD280" s="17">
        <v>0.17401165306156799</v>
      </c>
      <c r="BE280" s="17">
        <v>5.7764835473396399E-2</v>
      </c>
      <c r="BF280" s="17">
        <v>0.113458231133368</v>
      </c>
    </row>
    <row r="281" spans="2:58" x14ac:dyDescent="0.3">
      <c r="B281" t="s">
        <v>219</v>
      </c>
      <c r="C281" s="17">
        <v>1.42741867115087E-2</v>
      </c>
      <c r="D281" s="17">
        <v>7.3586322143242497E-3</v>
      </c>
      <c r="E281" s="17">
        <v>2.27109760173877E-2</v>
      </c>
      <c r="F281" s="17"/>
      <c r="G281" s="17">
        <v>0</v>
      </c>
      <c r="H281" s="17">
        <v>1.1156039827062E-2</v>
      </c>
      <c r="I281" s="17">
        <v>8.8367979531137602E-3</v>
      </c>
      <c r="J281" s="17">
        <v>1.6542384914262302E-2</v>
      </c>
      <c r="K281" s="17">
        <v>4.30398165102375E-2</v>
      </c>
      <c r="L281" s="17">
        <v>0</v>
      </c>
      <c r="M281" s="17"/>
      <c r="N281" s="17">
        <v>0.452454829098833</v>
      </c>
      <c r="O281" s="17">
        <v>0</v>
      </c>
      <c r="P281" s="17">
        <v>0</v>
      </c>
      <c r="Q281" s="17">
        <v>0.105852085437002</v>
      </c>
      <c r="R281" s="17">
        <v>2.4857988562239801E-2</v>
      </c>
      <c r="S281" s="17">
        <v>2.1357909828112299E-2</v>
      </c>
      <c r="T281" s="17">
        <v>2.8146923253657499E-2</v>
      </c>
      <c r="U281" s="17">
        <v>0</v>
      </c>
      <c r="V281" s="17">
        <v>0</v>
      </c>
      <c r="W281" s="17">
        <v>0</v>
      </c>
      <c r="X281" s="17">
        <v>1.9571153454824301E-2</v>
      </c>
      <c r="Y281" s="17">
        <v>2.2282461529340401E-2</v>
      </c>
      <c r="Z281" s="17">
        <v>0</v>
      </c>
      <c r="AA281" s="17">
        <v>0</v>
      </c>
      <c r="AB281" s="17">
        <v>0</v>
      </c>
      <c r="AC281" s="17">
        <v>7.9915728966089006E-3</v>
      </c>
      <c r="AD281" s="17"/>
      <c r="AE281" s="17">
        <v>8.5194247507234793E-3</v>
      </c>
      <c r="AF281" s="17">
        <v>1.03364237099346E-2</v>
      </c>
      <c r="AG281" s="17">
        <v>1.55668562034397E-2</v>
      </c>
      <c r="AH281" s="17">
        <v>1.7763954341930101E-2</v>
      </c>
      <c r="AI281" s="17">
        <v>1.64738761540324E-2</v>
      </c>
      <c r="AJ281" s="17">
        <v>0</v>
      </c>
      <c r="AK281" s="17">
        <v>2.6524564171356801E-2</v>
      </c>
      <c r="AL281" s="17">
        <v>0</v>
      </c>
      <c r="AM281" s="17">
        <v>2.13546636325131E-2</v>
      </c>
      <c r="AN281" s="17">
        <v>0</v>
      </c>
      <c r="AO281" s="17">
        <v>6.6179009970208494E-2</v>
      </c>
      <c r="AP281" s="17">
        <v>0</v>
      </c>
      <c r="AQ281" s="17"/>
      <c r="AR281" s="17">
        <v>1.3865790584150099E-2</v>
      </c>
      <c r="AS281" s="17">
        <v>1.2300954503964E-2</v>
      </c>
      <c r="AT281" s="17">
        <v>7.0690815917117096E-3</v>
      </c>
      <c r="AU281" s="17">
        <v>5.9916697996047701E-2</v>
      </c>
      <c r="AV281" s="17">
        <v>0</v>
      </c>
      <c r="AW281" s="17"/>
      <c r="AX281" s="17">
        <v>8.6036244022926599E-3</v>
      </c>
      <c r="AY281" s="17">
        <v>7.6946902391820202E-3</v>
      </c>
      <c r="AZ281" s="17">
        <v>1.6366335771448699E-2</v>
      </c>
      <c r="BA281" s="17"/>
      <c r="BB281" s="17">
        <v>1.37989301955474E-2</v>
      </c>
      <c r="BC281" s="17">
        <v>0</v>
      </c>
      <c r="BD281" s="17">
        <v>4.43078667863257E-2</v>
      </c>
      <c r="BE281" s="17">
        <v>3.2436782733106302E-2</v>
      </c>
      <c r="BF281" s="17">
        <v>1.39376751357874E-2</v>
      </c>
    </row>
    <row r="282" spans="2:58" x14ac:dyDescent="0.3">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row>
    <row r="283" spans="2:58" x14ac:dyDescent="0.3">
      <c r="B283" s="6" t="s">
        <v>224</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row>
    <row r="284" spans="2:58" x14ac:dyDescent="0.3">
      <c r="B284" s="24" t="s">
        <v>221</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row>
    <row r="285" spans="2:58" x14ac:dyDescent="0.3">
      <c r="B285" t="s">
        <v>222</v>
      </c>
      <c r="C285" s="17">
        <v>0.460003187046234</v>
      </c>
      <c r="D285" s="17">
        <v>0.50695017267172204</v>
      </c>
      <c r="E285" s="17">
        <v>0.40272913527936099</v>
      </c>
      <c r="F285" s="17"/>
      <c r="G285" s="17">
        <v>0.451370063465871</v>
      </c>
      <c r="H285" s="17">
        <v>0.54387575063809201</v>
      </c>
      <c r="I285" s="17">
        <v>0.45865187982080702</v>
      </c>
      <c r="J285" s="17">
        <v>0.44271001616182998</v>
      </c>
      <c r="K285" s="17">
        <v>0.35258659038364598</v>
      </c>
      <c r="L285" s="17">
        <v>1</v>
      </c>
      <c r="M285" s="17"/>
      <c r="N285" s="17">
        <v>0.54754517090116706</v>
      </c>
      <c r="O285" s="17">
        <v>0.44655795382696301</v>
      </c>
      <c r="P285" s="17">
        <v>0.31606689725973303</v>
      </c>
      <c r="Q285" s="17">
        <v>0.30027437676697</v>
      </c>
      <c r="R285" s="17">
        <v>0.47132936458191599</v>
      </c>
      <c r="S285" s="17">
        <v>0.223066535870211</v>
      </c>
      <c r="T285" s="17">
        <v>0.34072372097264803</v>
      </c>
      <c r="U285" s="17">
        <v>0.58047155981318799</v>
      </c>
      <c r="V285" s="17">
        <v>0.59881200927672595</v>
      </c>
      <c r="W285" s="17">
        <v>0.45347404240803801</v>
      </c>
      <c r="X285" s="17">
        <v>0.366278566854986</v>
      </c>
      <c r="Y285" s="17">
        <v>0.32186853645457397</v>
      </c>
      <c r="Z285" s="17">
        <v>0.48739540133898301</v>
      </c>
      <c r="AA285" s="17">
        <v>0.37596512325741399</v>
      </c>
      <c r="AB285" s="17">
        <v>0.56715787382174498</v>
      </c>
      <c r="AC285" s="17">
        <v>0.61060079180208005</v>
      </c>
      <c r="AD285" s="17"/>
      <c r="AE285" s="17">
        <v>0.52571903629855399</v>
      </c>
      <c r="AF285" s="17">
        <v>0.43368596798822301</v>
      </c>
      <c r="AG285" s="17">
        <v>0.41008037172918499</v>
      </c>
      <c r="AH285" s="17">
        <v>0.41086055921285303</v>
      </c>
      <c r="AI285" s="17">
        <v>0.449365750172663</v>
      </c>
      <c r="AJ285" s="17">
        <v>0.55404241463467496</v>
      </c>
      <c r="AK285" s="17">
        <v>0.39407821831523199</v>
      </c>
      <c r="AL285" s="17">
        <v>0.46464989256214301</v>
      </c>
      <c r="AM285" s="17">
        <v>0.47002632184176801</v>
      </c>
      <c r="AN285" s="17">
        <v>0.40465801030063597</v>
      </c>
      <c r="AO285" s="17">
        <v>0.447828136378568</v>
      </c>
      <c r="AP285" s="17">
        <v>0.39207821683292199</v>
      </c>
      <c r="AQ285" s="17"/>
      <c r="AR285" s="17">
        <v>0.40924454789756098</v>
      </c>
      <c r="AS285" s="17">
        <v>0.49478356381669603</v>
      </c>
      <c r="AT285" s="17">
        <v>0.43370659297006597</v>
      </c>
      <c r="AU285" s="17">
        <v>0.48154002720359501</v>
      </c>
      <c r="AV285" s="17">
        <v>0.30533194251863099</v>
      </c>
      <c r="AW285" s="17"/>
      <c r="AX285" s="17">
        <v>0.42349856853347201</v>
      </c>
      <c r="AY285" s="17">
        <v>0.60086608197582703</v>
      </c>
      <c r="AZ285" s="17">
        <v>0.43444915918291899</v>
      </c>
      <c r="BA285" s="17"/>
      <c r="BB285" s="17">
        <v>0.47931986218404199</v>
      </c>
      <c r="BC285" s="17">
        <v>0.42822816938263703</v>
      </c>
      <c r="BD285" s="17">
        <v>0.38374731398526901</v>
      </c>
      <c r="BE285" s="17">
        <v>0.39021636092680301</v>
      </c>
      <c r="BF285" s="17">
        <v>0.41526409552432098</v>
      </c>
    </row>
    <row r="286" spans="2:58" x14ac:dyDescent="0.3">
      <c r="B286" t="s">
        <v>223</v>
      </c>
      <c r="C286" s="17">
        <v>0.47171945471140098</v>
      </c>
      <c r="D286" s="17">
        <v>0.45823714879613497</v>
      </c>
      <c r="E286" s="17">
        <v>0.488167503007573</v>
      </c>
      <c r="F286" s="17"/>
      <c r="G286" s="17">
        <v>0.54862993653412895</v>
      </c>
      <c r="H286" s="17">
        <v>0.41198512026776102</v>
      </c>
      <c r="I286" s="17">
        <v>0.45242784387044199</v>
      </c>
      <c r="J286" s="17">
        <v>0.50868354923745596</v>
      </c>
      <c r="K286" s="17">
        <v>0.55469159966926995</v>
      </c>
      <c r="L286" s="17">
        <v>0</v>
      </c>
      <c r="M286" s="17"/>
      <c r="N286" s="17">
        <v>0.452454829098833</v>
      </c>
      <c r="O286" s="17">
        <v>0.44078917707520199</v>
      </c>
      <c r="P286" s="17">
        <v>0.57281929342214799</v>
      </c>
      <c r="Q286" s="17">
        <v>0.43368903611599402</v>
      </c>
      <c r="R286" s="17">
        <v>0.457053077061994</v>
      </c>
      <c r="S286" s="17">
        <v>0.67120555680026694</v>
      </c>
      <c r="T286" s="17">
        <v>0.54471767826855599</v>
      </c>
      <c r="U286" s="17">
        <v>0.38825347147307998</v>
      </c>
      <c r="V286" s="17">
        <v>0.40118799072327399</v>
      </c>
      <c r="W286" s="17">
        <v>0.420978643742141</v>
      </c>
      <c r="X286" s="17">
        <v>0.56625852509727503</v>
      </c>
      <c r="Y286" s="17">
        <v>0.64568250859029896</v>
      </c>
      <c r="Z286" s="17">
        <v>0.51260459866101704</v>
      </c>
      <c r="AA286" s="17">
        <v>0.62403487674258595</v>
      </c>
      <c r="AB286" s="17">
        <v>0.34188632874114799</v>
      </c>
      <c r="AC286" s="17">
        <v>0.344376585367349</v>
      </c>
      <c r="AD286" s="17"/>
      <c r="AE286" s="17">
        <v>0.421456250862143</v>
      </c>
      <c r="AF286" s="17">
        <v>0.48844214428584398</v>
      </c>
      <c r="AG286" s="17">
        <v>0.50287593092234995</v>
      </c>
      <c r="AH286" s="17">
        <v>0.47988472893080902</v>
      </c>
      <c r="AI286" s="17">
        <v>0.46339186251977599</v>
      </c>
      <c r="AJ286" s="17">
        <v>0.40710093186384599</v>
      </c>
      <c r="AK286" s="17">
        <v>0.54480525682898095</v>
      </c>
      <c r="AL286" s="17">
        <v>0.44511477974512298</v>
      </c>
      <c r="AM286" s="17">
        <v>0.494919200595696</v>
      </c>
      <c r="AN286" s="17">
        <v>0.48379408979375499</v>
      </c>
      <c r="AO286" s="17">
        <v>0.48599285365122302</v>
      </c>
      <c r="AP286" s="17">
        <v>0.60792178316707801</v>
      </c>
      <c r="AQ286" s="17"/>
      <c r="AR286" s="17">
        <v>0.546119087053202</v>
      </c>
      <c r="AS286" s="17">
        <v>0.42851302518872803</v>
      </c>
      <c r="AT286" s="17">
        <v>0.47174392040337199</v>
      </c>
      <c r="AU286" s="17">
        <v>0.48156935581006999</v>
      </c>
      <c r="AV286" s="17">
        <v>0.69466805748136895</v>
      </c>
      <c r="AW286" s="17"/>
      <c r="AX286" s="17">
        <v>0.496654374810447</v>
      </c>
      <c r="AY286" s="17">
        <v>0.35927901746993401</v>
      </c>
      <c r="AZ286" s="17">
        <v>0.48763018506858002</v>
      </c>
      <c r="BA286" s="17"/>
      <c r="BB286" s="17">
        <v>0.46134399271538001</v>
      </c>
      <c r="BC286" s="17">
        <v>0.502994647604462</v>
      </c>
      <c r="BD286" s="17">
        <v>0.44884407902340601</v>
      </c>
      <c r="BE286" s="17">
        <v>0.48491952022274998</v>
      </c>
      <c r="BF286" s="17">
        <v>0.51358123228325203</v>
      </c>
    </row>
    <row r="287" spans="2:58" x14ac:dyDescent="0.3">
      <c r="B287" t="s">
        <v>97</v>
      </c>
      <c r="C287" s="17">
        <v>6.8277358242365402E-2</v>
      </c>
      <c r="D287" s="17">
        <v>3.4812678532142899E-2</v>
      </c>
      <c r="E287" s="17">
        <v>0.109103361713066</v>
      </c>
      <c r="F287" s="17"/>
      <c r="G287" s="17">
        <v>0</v>
      </c>
      <c r="H287" s="17">
        <v>4.4139129094147397E-2</v>
      </c>
      <c r="I287" s="17">
        <v>8.8920276308750101E-2</v>
      </c>
      <c r="J287" s="17">
        <v>4.86064346007141E-2</v>
      </c>
      <c r="K287" s="17">
        <v>9.2721809947083594E-2</v>
      </c>
      <c r="L287" s="17">
        <v>0</v>
      </c>
      <c r="M287" s="17"/>
      <c r="N287" s="17">
        <v>0</v>
      </c>
      <c r="O287" s="17">
        <v>0.11265286909783501</v>
      </c>
      <c r="P287" s="17">
        <v>0.111113809318119</v>
      </c>
      <c r="Q287" s="17">
        <v>0.26603658711703598</v>
      </c>
      <c r="R287" s="17">
        <v>7.1617558356089503E-2</v>
      </c>
      <c r="S287" s="17">
        <v>0.105727907329522</v>
      </c>
      <c r="T287" s="17">
        <v>0.11455860075879699</v>
      </c>
      <c r="U287" s="17">
        <v>3.1274968713732101E-2</v>
      </c>
      <c r="V287" s="17">
        <v>0</v>
      </c>
      <c r="W287" s="17">
        <v>0.12554731384982201</v>
      </c>
      <c r="X287" s="17">
        <v>6.7462908047738496E-2</v>
      </c>
      <c r="Y287" s="17">
        <v>3.2448954955126903E-2</v>
      </c>
      <c r="Z287" s="17">
        <v>0</v>
      </c>
      <c r="AA287" s="17">
        <v>0</v>
      </c>
      <c r="AB287" s="17">
        <v>9.0955797437107702E-2</v>
      </c>
      <c r="AC287" s="17">
        <v>4.5022622830570298E-2</v>
      </c>
      <c r="AD287" s="17"/>
      <c r="AE287" s="17">
        <v>5.2824712839303199E-2</v>
      </c>
      <c r="AF287" s="17">
        <v>7.78718877259333E-2</v>
      </c>
      <c r="AG287" s="17">
        <v>8.7043697348464899E-2</v>
      </c>
      <c r="AH287" s="17">
        <v>0.109254711856338</v>
      </c>
      <c r="AI287" s="17">
        <v>8.7242387307560496E-2</v>
      </c>
      <c r="AJ287" s="17">
        <v>3.8856653501479502E-2</v>
      </c>
      <c r="AK287" s="17">
        <v>6.1116524855787203E-2</v>
      </c>
      <c r="AL287" s="17">
        <v>9.0235327692734194E-2</v>
      </c>
      <c r="AM287" s="17">
        <v>3.5054477562535401E-2</v>
      </c>
      <c r="AN287" s="17">
        <v>0.111547899905609</v>
      </c>
      <c r="AO287" s="17">
        <v>6.6179009970208494E-2</v>
      </c>
      <c r="AP287" s="17">
        <v>0</v>
      </c>
      <c r="AQ287" s="17"/>
      <c r="AR287" s="17">
        <v>4.4636365049236897E-2</v>
      </c>
      <c r="AS287" s="17">
        <v>7.6703410994575505E-2</v>
      </c>
      <c r="AT287" s="17">
        <v>9.4549486626561402E-2</v>
      </c>
      <c r="AU287" s="17">
        <v>3.68906169863348E-2</v>
      </c>
      <c r="AV287" s="17">
        <v>0</v>
      </c>
      <c r="AW287" s="17"/>
      <c r="AX287" s="17">
        <v>7.9847056656080703E-2</v>
      </c>
      <c r="AY287" s="17">
        <v>3.98549005542395E-2</v>
      </c>
      <c r="AZ287" s="17">
        <v>7.7920655748500905E-2</v>
      </c>
      <c r="BA287" s="17"/>
      <c r="BB287" s="17">
        <v>5.9336145100578101E-2</v>
      </c>
      <c r="BC287" s="17">
        <v>6.87771830129007E-2</v>
      </c>
      <c r="BD287" s="17">
        <v>0.16740860699132501</v>
      </c>
      <c r="BE287" s="17">
        <v>0.124864118850447</v>
      </c>
      <c r="BF287" s="17">
        <v>7.1154672192426494E-2</v>
      </c>
    </row>
    <row r="288" spans="2:58" x14ac:dyDescent="0.3">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row>
    <row r="289" spans="2:58" x14ac:dyDescent="0.3">
      <c r="B289" s="6" t="s">
        <v>229</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row>
    <row r="290" spans="2:58" x14ac:dyDescent="0.3">
      <c r="B290" s="24" t="s">
        <v>221</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row>
    <row r="291" spans="2:58" x14ac:dyDescent="0.3">
      <c r="B291" t="s">
        <v>225</v>
      </c>
      <c r="C291" s="17">
        <v>0.197355492496359</v>
      </c>
      <c r="D291" s="17">
        <v>0.21484647540059101</v>
      </c>
      <c r="E291" s="17">
        <v>0.17601696677498499</v>
      </c>
      <c r="F291" s="17"/>
      <c r="G291" s="17">
        <v>0.370570569311378</v>
      </c>
      <c r="H291" s="17">
        <v>0.35371481209809202</v>
      </c>
      <c r="I291" s="17">
        <v>0.24019236430763299</v>
      </c>
      <c r="J291" s="17">
        <v>9.4224782740435706E-2</v>
      </c>
      <c r="K291" s="17">
        <v>4.5423822642284402E-2</v>
      </c>
      <c r="L291" s="17">
        <v>0.39639834323623202</v>
      </c>
      <c r="M291" s="17"/>
      <c r="N291" s="17">
        <v>0</v>
      </c>
      <c r="O291" s="17">
        <v>0.27618776644889598</v>
      </c>
      <c r="P291" s="17">
        <v>0.17091703562508601</v>
      </c>
      <c r="Q291" s="17">
        <v>0.210172970139649</v>
      </c>
      <c r="R291" s="17">
        <v>0.141470771352804</v>
      </c>
      <c r="S291" s="17">
        <v>4.0626296058426097E-2</v>
      </c>
      <c r="T291" s="17">
        <v>0.15163927784930101</v>
      </c>
      <c r="U291" s="17">
        <v>0.26352420657671</v>
      </c>
      <c r="V291" s="17">
        <v>0.23902283280924499</v>
      </c>
      <c r="W291" s="17">
        <v>0.118764673771233</v>
      </c>
      <c r="X291" s="17">
        <v>0.11918114965917399</v>
      </c>
      <c r="Y291" s="17">
        <v>0.1193169212679</v>
      </c>
      <c r="Z291" s="17">
        <v>0.28149614721437299</v>
      </c>
      <c r="AA291" s="17">
        <v>0.17722922394356</v>
      </c>
      <c r="AB291" s="17">
        <v>0.33250792586987499</v>
      </c>
      <c r="AC291" s="17">
        <v>0.27346506386831099</v>
      </c>
      <c r="AD291" s="17"/>
      <c r="AE291" s="17">
        <v>0.29688632784843799</v>
      </c>
      <c r="AF291" s="17">
        <v>0.15540424065853201</v>
      </c>
      <c r="AG291" s="17">
        <v>0.151651752584019</v>
      </c>
      <c r="AH291" s="17">
        <v>0.25353706237155199</v>
      </c>
      <c r="AI291" s="17">
        <v>0.16626245954492</v>
      </c>
      <c r="AJ291" s="17">
        <v>0.11169803767266399</v>
      </c>
      <c r="AK291" s="17">
        <v>0.186785940847737</v>
      </c>
      <c r="AL291" s="17">
        <v>0.21596519899430699</v>
      </c>
      <c r="AM291" s="17">
        <v>0.155567489794249</v>
      </c>
      <c r="AN291" s="17">
        <v>0.161547069377763</v>
      </c>
      <c r="AO291" s="17">
        <v>0.177290862155426</v>
      </c>
      <c r="AP291" s="17">
        <v>0.25203608064612798</v>
      </c>
      <c r="AQ291" s="17"/>
      <c r="AR291" s="17">
        <v>0.1530270503609</v>
      </c>
      <c r="AS291" s="17">
        <v>0.201319282696441</v>
      </c>
      <c r="AT291" s="17">
        <v>0.22216398833584899</v>
      </c>
      <c r="AU291" s="17">
        <v>0.272787299795474</v>
      </c>
      <c r="AV291" s="17">
        <v>0.235972964370088</v>
      </c>
      <c r="AW291" s="17"/>
      <c r="AX291" s="17">
        <v>0.14155733637274001</v>
      </c>
      <c r="AY291" s="17">
        <v>0.32779311816890799</v>
      </c>
      <c r="AZ291" s="17">
        <v>0.168224837567793</v>
      </c>
      <c r="BA291" s="17"/>
      <c r="BB291" s="17">
        <v>0.21107663151225101</v>
      </c>
      <c r="BC291" s="17">
        <v>0.12889363139687199</v>
      </c>
      <c r="BD291" s="17">
        <v>7.00397648390505E-2</v>
      </c>
      <c r="BE291" s="17">
        <v>0.17134891313832501</v>
      </c>
      <c r="BF291" s="17">
        <v>0.22419188636999601</v>
      </c>
    </row>
    <row r="292" spans="2:58" x14ac:dyDescent="0.3">
      <c r="B292" t="s">
        <v>226</v>
      </c>
      <c r="C292" s="17">
        <v>0.374140699145244</v>
      </c>
      <c r="D292" s="17">
        <v>0.38680844574959899</v>
      </c>
      <c r="E292" s="17">
        <v>0.35868639116101603</v>
      </c>
      <c r="F292" s="17"/>
      <c r="G292" s="17">
        <v>0.629429430688622</v>
      </c>
      <c r="H292" s="17">
        <v>0.357677515619447</v>
      </c>
      <c r="I292" s="17">
        <v>0.35293667432933701</v>
      </c>
      <c r="J292" s="17">
        <v>0.38418713932888598</v>
      </c>
      <c r="K292" s="17">
        <v>0.43783669411346199</v>
      </c>
      <c r="L292" s="17">
        <v>0.60360165676376798</v>
      </c>
      <c r="M292" s="17"/>
      <c r="N292" s="17">
        <v>0.452454829098833</v>
      </c>
      <c r="O292" s="17">
        <v>0.27532299528406301</v>
      </c>
      <c r="P292" s="17">
        <v>0.167929977292507</v>
      </c>
      <c r="Q292" s="17">
        <v>0.48782247571869503</v>
      </c>
      <c r="R292" s="17">
        <v>0.37835573494605401</v>
      </c>
      <c r="S292" s="17">
        <v>0.36338078177357902</v>
      </c>
      <c r="T292" s="17">
        <v>0.355521418369667</v>
      </c>
      <c r="U292" s="17">
        <v>0.49344190374149799</v>
      </c>
      <c r="V292" s="17">
        <v>0.22842441893309301</v>
      </c>
      <c r="W292" s="17">
        <v>0.37193450447745702</v>
      </c>
      <c r="X292" s="17">
        <v>0.43189946213765301</v>
      </c>
      <c r="Y292" s="17">
        <v>0.34738896809174502</v>
      </c>
      <c r="Z292" s="17">
        <v>0.34627572780489402</v>
      </c>
      <c r="AA292" s="17">
        <v>0.33170999978462901</v>
      </c>
      <c r="AB292" s="17">
        <v>0.344221054234362</v>
      </c>
      <c r="AC292" s="17">
        <v>0.40580991120793503</v>
      </c>
      <c r="AD292" s="17"/>
      <c r="AE292" s="17">
        <v>0.42109644926663098</v>
      </c>
      <c r="AF292" s="17">
        <v>0.34577114341505299</v>
      </c>
      <c r="AG292" s="17">
        <v>0.36006539751608702</v>
      </c>
      <c r="AH292" s="17">
        <v>0.30994436022807897</v>
      </c>
      <c r="AI292" s="17">
        <v>0.38388241719747601</v>
      </c>
      <c r="AJ292" s="17">
        <v>0.40881075462306199</v>
      </c>
      <c r="AK292" s="17">
        <v>0.20076855769865501</v>
      </c>
      <c r="AL292" s="17">
        <v>0.333557318367875</v>
      </c>
      <c r="AM292" s="17">
        <v>0.38130813608354502</v>
      </c>
      <c r="AN292" s="17">
        <v>0.45961323265555898</v>
      </c>
      <c r="AO292" s="17">
        <v>0.47412981265825599</v>
      </c>
      <c r="AP292" s="17">
        <v>0.39882151128562598</v>
      </c>
      <c r="AQ292" s="17"/>
      <c r="AR292" s="17">
        <v>0.356874587768096</v>
      </c>
      <c r="AS292" s="17">
        <v>0.38145336294278698</v>
      </c>
      <c r="AT292" s="17">
        <v>0.40552258891273402</v>
      </c>
      <c r="AU292" s="17">
        <v>0.31166025919700202</v>
      </c>
      <c r="AV292" s="17">
        <v>0.29976061642936302</v>
      </c>
      <c r="AW292" s="17"/>
      <c r="AX292" s="17">
        <v>0.40600038942750899</v>
      </c>
      <c r="AY292" s="17">
        <v>0.37413267934554401</v>
      </c>
      <c r="AZ292" s="17">
        <v>0.25972313496738197</v>
      </c>
      <c r="BA292" s="17"/>
      <c r="BB292" s="17">
        <v>0.37677892288118903</v>
      </c>
      <c r="BC292" s="17">
        <v>0.38199090301127703</v>
      </c>
      <c r="BD292" s="17">
        <v>0.49430267892546798</v>
      </c>
      <c r="BE292" s="17">
        <v>0.36076365197851001</v>
      </c>
      <c r="BF292" s="17">
        <v>0.31929336166709699</v>
      </c>
    </row>
    <row r="293" spans="2:58" x14ac:dyDescent="0.3">
      <c r="B293" t="s">
        <v>227</v>
      </c>
      <c r="C293" s="17">
        <v>0.25196090071131799</v>
      </c>
      <c r="D293" s="17">
        <v>0.248704375261769</v>
      </c>
      <c r="E293" s="17">
        <v>0.25593377361663</v>
      </c>
      <c r="F293" s="17"/>
      <c r="G293" s="17">
        <v>0</v>
      </c>
      <c r="H293" s="17">
        <v>0.20724358005458701</v>
      </c>
      <c r="I293" s="17">
        <v>0.21881367744667901</v>
      </c>
      <c r="J293" s="17">
        <v>0.334794578255806</v>
      </c>
      <c r="K293" s="17">
        <v>0.23078631471316099</v>
      </c>
      <c r="L293" s="17">
        <v>0</v>
      </c>
      <c r="M293" s="17"/>
      <c r="N293" s="17">
        <v>0.54754517090116706</v>
      </c>
      <c r="O293" s="17">
        <v>0.18117403286421299</v>
      </c>
      <c r="P293" s="17">
        <v>0.37774171043096599</v>
      </c>
      <c r="Q293" s="17">
        <v>0.20046280429947599</v>
      </c>
      <c r="R293" s="17">
        <v>0.17424474602933901</v>
      </c>
      <c r="S293" s="17">
        <v>0.21304491409211401</v>
      </c>
      <c r="T293" s="17">
        <v>0.19106425786940001</v>
      </c>
      <c r="U293" s="17">
        <v>0.18443274919694999</v>
      </c>
      <c r="V293" s="17">
        <v>0.227369443258293</v>
      </c>
      <c r="W293" s="17">
        <v>0.27776958191481499</v>
      </c>
      <c r="X293" s="17">
        <v>0.28781411829461401</v>
      </c>
      <c r="Y293" s="17">
        <v>0.34225596546860598</v>
      </c>
      <c r="Z293" s="17">
        <v>0.32298538163276802</v>
      </c>
      <c r="AA293" s="17">
        <v>0.49106077627181099</v>
      </c>
      <c r="AB293" s="17">
        <v>0.25760187063031698</v>
      </c>
      <c r="AC293" s="17">
        <v>0.18430466446298299</v>
      </c>
      <c r="AD293" s="17"/>
      <c r="AE293" s="17">
        <v>0.17176876392974799</v>
      </c>
      <c r="AF293" s="17">
        <v>0.32240799305467899</v>
      </c>
      <c r="AG293" s="17">
        <v>0.285764215696313</v>
      </c>
      <c r="AH293" s="17">
        <v>0.173055803533466</v>
      </c>
      <c r="AI293" s="17">
        <v>0.27294510591200399</v>
      </c>
      <c r="AJ293" s="17">
        <v>0.342293570596994</v>
      </c>
      <c r="AK293" s="17">
        <v>0.30752878602665901</v>
      </c>
      <c r="AL293" s="17">
        <v>0.243409548979238</v>
      </c>
      <c r="AM293" s="17">
        <v>0.32650888036345599</v>
      </c>
      <c r="AN293" s="17">
        <v>0.174032666374975</v>
      </c>
      <c r="AO293" s="17">
        <v>0.16023722504882601</v>
      </c>
      <c r="AP293" s="17">
        <v>0.261856806051184</v>
      </c>
      <c r="AQ293" s="17"/>
      <c r="AR293" s="17">
        <v>0.24003318383358799</v>
      </c>
      <c r="AS293" s="17">
        <v>0.26589660068927401</v>
      </c>
      <c r="AT293" s="17">
        <v>0.205365214800628</v>
      </c>
      <c r="AU293" s="17">
        <v>0.24934148940515</v>
      </c>
      <c r="AV293" s="17">
        <v>0.46426641920054901</v>
      </c>
      <c r="AW293" s="17"/>
      <c r="AX293" s="17">
        <v>0.25437629338329298</v>
      </c>
      <c r="AY293" s="17">
        <v>0.18212067786052899</v>
      </c>
      <c r="AZ293" s="17">
        <v>0.383076028384781</v>
      </c>
      <c r="BA293" s="17"/>
      <c r="BB293" s="17">
        <v>0.251752957269331</v>
      </c>
      <c r="BC293" s="17">
        <v>0.271283441996585</v>
      </c>
      <c r="BD293" s="17">
        <v>0.16865704551425301</v>
      </c>
      <c r="BE293" s="17">
        <v>0.29518066648143199</v>
      </c>
      <c r="BF293" s="17">
        <v>0.225508428159791</v>
      </c>
    </row>
    <row r="294" spans="2:58" x14ac:dyDescent="0.3">
      <c r="B294" t="s">
        <v>228</v>
      </c>
      <c r="C294" s="17">
        <v>0.108822838988841</v>
      </c>
      <c r="D294" s="17">
        <v>0.100447372810319</v>
      </c>
      <c r="E294" s="17">
        <v>0.119040681031076</v>
      </c>
      <c r="F294" s="17"/>
      <c r="G294" s="17">
        <v>0</v>
      </c>
      <c r="H294" s="17">
        <v>6.0379479473979397E-2</v>
      </c>
      <c r="I294" s="17">
        <v>0.118187861377183</v>
      </c>
      <c r="J294" s="17">
        <v>0.109714324682346</v>
      </c>
      <c r="K294" s="17">
        <v>0.16599170608945499</v>
      </c>
      <c r="L294" s="17">
        <v>0</v>
      </c>
      <c r="M294" s="17"/>
      <c r="N294" s="17">
        <v>0</v>
      </c>
      <c r="O294" s="17">
        <v>0.157739985320968</v>
      </c>
      <c r="P294" s="17">
        <v>0.283411276651441</v>
      </c>
      <c r="Q294" s="17">
        <v>0</v>
      </c>
      <c r="R294" s="17">
        <v>0.15849634903760501</v>
      </c>
      <c r="S294" s="17">
        <v>0.23898828217267001</v>
      </c>
      <c r="T294" s="17">
        <v>0.15128786271149</v>
      </c>
      <c r="U294" s="17">
        <v>5.8601140484841802E-2</v>
      </c>
      <c r="V294" s="17">
        <v>0.186426288491676</v>
      </c>
      <c r="W294" s="17">
        <v>0.21223341337165599</v>
      </c>
      <c r="X294" s="17">
        <v>4.4521520361289098E-2</v>
      </c>
      <c r="Y294" s="17">
        <v>0.10350259717685301</v>
      </c>
      <c r="Z294" s="17">
        <v>4.9242743347965003E-2</v>
      </c>
      <c r="AA294" s="17">
        <v>0</v>
      </c>
      <c r="AB294" s="17">
        <v>2.9238917039991E-2</v>
      </c>
      <c r="AC294" s="17">
        <v>0.100211135188167</v>
      </c>
      <c r="AD294" s="17"/>
      <c r="AE294" s="17">
        <v>7.5810958356777994E-2</v>
      </c>
      <c r="AF294" s="17">
        <v>0.108881158855737</v>
      </c>
      <c r="AG294" s="17">
        <v>9.6204196786119495E-2</v>
      </c>
      <c r="AH294" s="17">
        <v>0.21742563653170499</v>
      </c>
      <c r="AI294" s="17">
        <v>5.4294634999495599E-2</v>
      </c>
      <c r="AJ294" s="17">
        <v>8.4033993527283496E-2</v>
      </c>
      <c r="AK294" s="17">
        <v>0.15970241224755599</v>
      </c>
      <c r="AL294" s="17">
        <v>0.14691104853008999</v>
      </c>
      <c r="AM294" s="17">
        <v>8.3808769055093005E-2</v>
      </c>
      <c r="AN294" s="17">
        <v>0.14985180923677999</v>
      </c>
      <c r="AO294" s="17">
        <v>0.113636271613984</v>
      </c>
      <c r="AP294" s="17">
        <v>8.7285602017061495E-2</v>
      </c>
      <c r="AQ294" s="17"/>
      <c r="AR294" s="17">
        <v>0.18974446461678299</v>
      </c>
      <c r="AS294" s="17">
        <v>7.1704133538613699E-2</v>
      </c>
      <c r="AT294" s="17">
        <v>0.116670837763816</v>
      </c>
      <c r="AU294" s="17">
        <v>0.106294253606325</v>
      </c>
      <c r="AV294" s="17">
        <v>0</v>
      </c>
      <c r="AW294" s="17"/>
      <c r="AX294" s="17">
        <v>0.11057815499087401</v>
      </c>
      <c r="AY294" s="17">
        <v>8.3616620589160306E-2</v>
      </c>
      <c r="AZ294" s="17">
        <v>0.12624822043192399</v>
      </c>
      <c r="BA294" s="17"/>
      <c r="BB294" s="17">
        <v>9.2473794093364203E-2</v>
      </c>
      <c r="BC294" s="17">
        <v>0.14970260315895301</v>
      </c>
      <c r="BD294" s="17">
        <v>5.0479154370045201E-2</v>
      </c>
      <c r="BE294" s="17">
        <v>0.17270676840173399</v>
      </c>
      <c r="BF294" s="17">
        <v>0.16194572782755701</v>
      </c>
    </row>
    <row r="295" spans="2:58" x14ac:dyDescent="0.3">
      <c r="B295" t="s">
        <v>97</v>
      </c>
      <c r="C295" s="17">
        <v>6.7720068658238194E-2</v>
      </c>
      <c r="D295" s="17">
        <v>4.91933307777212E-2</v>
      </c>
      <c r="E295" s="17">
        <v>9.0322187416293595E-2</v>
      </c>
      <c r="F295" s="17"/>
      <c r="G295" s="17">
        <v>0</v>
      </c>
      <c r="H295" s="17">
        <v>2.0984612753895099E-2</v>
      </c>
      <c r="I295" s="17">
        <v>6.9869422539168197E-2</v>
      </c>
      <c r="J295" s="17">
        <v>7.7079174992525507E-2</v>
      </c>
      <c r="K295" s="17">
        <v>0.11996146244163899</v>
      </c>
      <c r="L295" s="17">
        <v>0</v>
      </c>
      <c r="M295" s="17"/>
      <c r="N295" s="17">
        <v>0</v>
      </c>
      <c r="O295" s="17">
        <v>0.10957522008185901</v>
      </c>
      <c r="P295" s="17">
        <v>0</v>
      </c>
      <c r="Q295" s="17">
        <v>0.10154174984218001</v>
      </c>
      <c r="R295" s="17">
        <v>0.14743239863419899</v>
      </c>
      <c r="S295" s="17">
        <v>0.14395972590321099</v>
      </c>
      <c r="T295" s="17">
        <v>0.15048718320014201</v>
      </c>
      <c r="U295" s="17">
        <v>0</v>
      </c>
      <c r="V295" s="17">
        <v>0.118757016507694</v>
      </c>
      <c r="W295" s="17">
        <v>1.9297826464839199E-2</v>
      </c>
      <c r="X295" s="17">
        <v>0.11658374954726999</v>
      </c>
      <c r="Y295" s="17">
        <v>8.7535547994895893E-2</v>
      </c>
      <c r="Z295" s="17">
        <v>0</v>
      </c>
      <c r="AA295" s="17">
        <v>0</v>
      </c>
      <c r="AB295" s="17">
        <v>3.6430232225454703E-2</v>
      </c>
      <c r="AC295" s="17">
        <v>3.6209225272604902E-2</v>
      </c>
      <c r="AD295" s="17"/>
      <c r="AE295" s="17">
        <v>3.4437500598405398E-2</v>
      </c>
      <c r="AF295" s="17">
        <v>6.7535464015998706E-2</v>
      </c>
      <c r="AG295" s="17">
        <v>0.10631443741746199</v>
      </c>
      <c r="AH295" s="17">
        <v>4.6037137335197799E-2</v>
      </c>
      <c r="AI295" s="17">
        <v>0.122615382346105</v>
      </c>
      <c r="AJ295" s="17">
        <v>5.3163643579995999E-2</v>
      </c>
      <c r="AK295" s="17">
        <v>0.14521430317939399</v>
      </c>
      <c r="AL295" s="17">
        <v>6.0156885128489497E-2</v>
      </c>
      <c r="AM295" s="17">
        <v>5.2806724703657097E-2</v>
      </c>
      <c r="AN295" s="17">
        <v>5.4955222354923103E-2</v>
      </c>
      <c r="AO295" s="17">
        <v>7.4705828523508502E-2</v>
      </c>
      <c r="AP295" s="17">
        <v>0</v>
      </c>
      <c r="AQ295" s="17"/>
      <c r="AR295" s="17">
        <v>6.03207134206327E-2</v>
      </c>
      <c r="AS295" s="17">
        <v>7.9626620132885004E-2</v>
      </c>
      <c r="AT295" s="17">
        <v>5.0277370186972502E-2</v>
      </c>
      <c r="AU295" s="17">
        <v>5.9916697996047701E-2</v>
      </c>
      <c r="AV295" s="17">
        <v>0</v>
      </c>
      <c r="AW295" s="17"/>
      <c r="AX295" s="17">
        <v>8.74878258255848E-2</v>
      </c>
      <c r="AY295" s="17">
        <v>3.2336904035858802E-2</v>
      </c>
      <c r="AZ295" s="17">
        <v>6.27277786481195E-2</v>
      </c>
      <c r="BA295" s="17"/>
      <c r="BB295" s="17">
        <v>6.7917694243864596E-2</v>
      </c>
      <c r="BC295" s="17">
        <v>6.8129420436312496E-2</v>
      </c>
      <c r="BD295" s="17">
        <v>0.216521356351184</v>
      </c>
      <c r="BE295" s="17">
        <v>0</v>
      </c>
      <c r="BF295" s="17">
        <v>6.9060595975559594E-2</v>
      </c>
    </row>
    <row r="296" spans="2:58" x14ac:dyDescent="0.3">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row>
    <row r="297" spans="2:58" x14ac:dyDescent="0.3">
      <c r="B297" s="6" t="s">
        <v>234</v>
      </c>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row>
    <row r="298" spans="2:58" x14ac:dyDescent="0.3">
      <c r="B298" s="24" t="s">
        <v>90</v>
      </c>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row>
    <row r="299" spans="2:58" x14ac:dyDescent="0.3">
      <c r="B299" t="s">
        <v>230</v>
      </c>
      <c r="C299" s="17">
        <v>0.113333222463606</v>
      </c>
      <c r="D299" s="17">
        <v>0.12750201087294899</v>
      </c>
      <c r="E299" s="17">
        <v>9.9376922394949094E-2</v>
      </c>
      <c r="F299" s="17"/>
      <c r="G299" s="17">
        <v>0.16701861356231101</v>
      </c>
      <c r="H299" s="17">
        <v>0.20867056685497401</v>
      </c>
      <c r="I299" s="17">
        <v>0.135477267795795</v>
      </c>
      <c r="J299" s="17">
        <v>7.9587892394265794E-2</v>
      </c>
      <c r="K299" s="17">
        <v>7.48567152278099E-2</v>
      </c>
      <c r="L299" s="17">
        <v>9.9369198731528594E-2</v>
      </c>
      <c r="M299" s="17"/>
      <c r="N299" s="17">
        <v>0.10791820116822499</v>
      </c>
      <c r="O299" s="17">
        <v>0.163989502297884</v>
      </c>
      <c r="P299" s="17">
        <v>9.0070024656638201E-2</v>
      </c>
      <c r="Q299" s="17">
        <v>0.110141452329213</v>
      </c>
      <c r="R299" s="17">
        <v>0.10229409516108801</v>
      </c>
      <c r="S299" s="17">
        <v>8.0205605055752499E-2</v>
      </c>
      <c r="T299" s="17">
        <v>0.120593878649301</v>
      </c>
      <c r="U299" s="17">
        <v>0.10981695976442001</v>
      </c>
      <c r="V299" s="17">
        <v>8.9967312303527405E-2</v>
      </c>
      <c r="W299" s="17">
        <v>4.60956834153078E-2</v>
      </c>
      <c r="X299" s="17">
        <v>7.1796660985072799E-2</v>
      </c>
      <c r="Y299" s="17">
        <v>9.6327358488135201E-2</v>
      </c>
      <c r="Z299" s="17">
        <v>0.17472075141440099</v>
      </c>
      <c r="AA299" s="17">
        <v>0.100243754233316</v>
      </c>
      <c r="AB299" s="17">
        <v>0.13655902080436499</v>
      </c>
      <c r="AC299" s="17">
        <v>0.18673676089653099</v>
      </c>
      <c r="AD299" s="17"/>
      <c r="AE299" s="17">
        <v>0.20048382408351201</v>
      </c>
      <c r="AF299" s="17">
        <v>6.8638665745335004E-2</v>
      </c>
      <c r="AG299" s="17">
        <v>7.6364647292892801E-2</v>
      </c>
      <c r="AH299" s="17">
        <v>8.7522345621106501E-2</v>
      </c>
      <c r="AI299" s="17">
        <v>0.110761166706002</v>
      </c>
      <c r="AJ299" s="17">
        <v>0.16014807726090199</v>
      </c>
      <c r="AK299" s="17">
        <v>9.2753241689496696E-2</v>
      </c>
      <c r="AL299" s="17">
        <v>0.113197809963311</v>
      </c>
      <c r="AM299" s="17">
        <v>0.10779871992313</v>
      </c>
      <c r="AN299" s="17">
        <v>8.6444437532127605E-2</v>
      </c>
      <c r="AO299" s="17">
        <v>0.10971144156368901</v>
      </c>
      <c r="AP299" s="17">
        <v>0.10442028632115199</v>
      </c>
      <c r="AQ299" s="17"/>
      <c r="AR299" s="17">
        <v>9.6690687612854598E-2</v>
      </c>
      <c r="AS299" s="17">
        <v>0.114984913577728</v>
      </c>
      <c r="AT299" s="17">
        <v>0.13981255262327699</v>
      </c>
      <c r="AU299" s="17">
        <v>0.129542296827035</v>
      </c>
      <c r="AV299" s="17">
        <v>4.9083948756003401E-2</v>
      </c>
      <c r="AW299" s="17"/>
      <c r="AX299" s="17">
        <v>8.9035948819760999E-2</v>
      </c>
      <c r="AY299" s="17">
        <v>0.19075753580887</v>
      </c>
      <c r="AZ299" s="17">
        <v>0.14857820566933799</v>
      </c>
      <c r="BA299" s="17"/>
      <c r="BB299" s="17">
        <v>0.12483298007878001</v>
      </c>
      <c r="BC299" s="17">
        <v>6.13777350409173E-2</v>
      </c>
      <c r="BD299" s="17">
        <v>6.5593242968748106E-2</v>
      </c>
      <c r="BE299" s="17">
        <v>9.0397591923748494E-2</v>
      </c>
      <c r="BF299" s="17">
        <v>0.12421493833111701</v>
      </c>
    </row>
    <row r="300" spans="2:58" x14ac:dyDescent="0.3">
      <c r="B300" t="s">
        <v>231</v>
      </c>
      <c r="C300" s="17">
        <v>0.22209409822948001</v>
      </c>
      <c r="D300" s="17">
        <v>0.23431326052200999</v>
      </c>
      <c r="E300" s="17">
        <v>0.21030627810806901</v>
      </c>
      <c r="F300" s="17"/>
      <c r="G300" s="17">
        <v>0.28935401154068902</v>
      </c>
      <c r="H300" s="17">
        <v>0.25879598046374602</v>
      </c>
      <c r="I300" s="17">
        <v>0.239228890810883</v>
      </c>
      <c r="J300" s="17">
        <v>0.20620350733444601</v>
      </c>
      <c r="K300" s="17">
        <v>0.181396549775552</v>
      </c>
      <c r="L300" s="17">
        <v>0.25688220089150698</v>
      </c>
      <c r="M300" s="17"/>
      <c r="N300" s="17">
        <v>0.142817825979799</v>
      </c>
      <c r="O300" s="17">
        <v>0.10777960908522401</v>
      </c>
      <c r="P300" s="17">
        <v>0.19516891571855199</v>
      </c>
      <c r="Q300" s="17">
        <v>7.8510347372027195E-2</v>
      </c>
      <c r="R300" s="17">
        <v>0.26063092606125399</v>
      </c>
      <c r="S300" s="17">
        <v>0.23315358768283401</v>
      </c>
      <c r="T300" s="17">
        <v>0.16200329504123201</v>
      </c>
      <c r="U300" s="17">
        <v>0.222418453802226</v>
      </c>
      <c r="V300" s="17">
        <v>0.22459995328542001</v>
      </c>
      <c r="W300" s="17">
        <v>0.26306099601981398</v>
      </c>
      <c r="X300" s="17">
        <v>0.227738605975008</v>
      </c>
      <c r="Y300" s="17">
        <v>0.16302302195993901</v>
      </c>
      <c r="Z300" s="17">
        <v>0.23191421533404599</v>
      </c>
      <c r="AA300" s="17">
        <v>0.185302536147881</v>
      </c>
      <c r="AB300" s="17">
        <v>0.27531073825567698</v>
      </c>
      <c r="AC300" s="17">
        <v>0.303120821219107</v>
      </c>
      <c r="AD300" s="17"/>
      <c r="AE300" s="17">
        <v>0.28908998492027299</v>
      </c>
      <c r="AF300" s="17">
        <v>0.23777876602349199</v>
      </c>
      <c r="AG300" s="17">
        <v>0.175543038053773</v>
      </c>
      <c r="AH300" s="17">
        <v>0.20932616919749</v>
      </c>
      <c r="AI300" s="17">
        <v>0.19735715193818801</v>
      </c>
      <c r="AJ300" s="17">
        <v>0.210138668423062</v>
      </c>
      <c r="AK300" s="17">
        <v>0.22886542938381099</v>
      </c>
      <c r="AL300" s="17">
        <v>0.23714228162252499</v>
      </c>
      <c r="AM300" s="17">
        <v>0.208570521158226</v>
      </c>
      <c r="AN300" s="17">
        <v>0.20571434282516199</v>
      </c>
      <c r="AO300" s="17">
        <v>0.19313042714873899</v>
      </c>
      <c r="AP300" s="17">
        <v>0.206990598104076</v>
      </c>
      <c r="AQ300" s="17"/>
      <c r="AR300" s="17">
        <v>0.20796070854266699</v>
      </c>
      <c r="AS300" s="17">
        <v>0.22439908395382099</v>
      </c>
      <c r="AT300" s="17">
        <v>0.23534788974871501</v>
      </c>
      <c r="AU300" s="17">
        <v>0.242079377537221</v>
      </c>
      <c r="AV300" s="17">
        <v>0.21065842106947699</v>
      </c>
      <c r="AW300" s="17"/>
      <c r="AX300" s="17">
        <v>0.20159622357874199</v>
      </c>
      <c r="AY300" s="17">
        <v>0.36522185198519802</v>
      </c>
      <c r="AZ300" s="17">
        <v>0.216741119292929</v>
      </c>
      <c r="BA300" s="17"/>
      <c r="BB300" s="17">
        <v>0.224375432693803</v>
      </c>
      <c r="BC300" s="17">
        <v>0.23632408236433999</v>
      </c>
      <c r="BD300" s="17">
        <v>0.226226849571151</v>
      </c>
      <c r="BE300" s="17">
        <v>0.231075421418314</v>
      </c>
      <c r="BF300" s="17">
        <v>0.180588099723376</v>
      </c>
    </row>
    <row r="301" spans="2:58" x14ac:dyDescent="0.3">
      <c r="B301" t="s">
        <v>232</v>
      </c>
      <c r="C301" s="17">
        <v>0.63673216646838005</v>
      </c>
      <c r="D301" s="17">
        <v>0.61298500195129901</v>
      </c>
      <c r="E301" s="17">
        <v>0.65977742058262001</v>
      </c>
      <c r="F301" s="17"/>
      <c r="G301" s="17">
        <v>0.54362737489699997</v>
      </c>
      <c r="H301" s="17">
        <v>0.50790215079215395</v>
      </c>
      <c r="I301" s="17">
        <v>0.59398316046172295</v>
      </c>
      <c r="J301" s="17">
        <v>0.69447315848537605</v>
      </c>
      <c r="K301" s="17">
        <v>0.69868938267381597</v>
      </c>
      <c r="L301" s="17">
        <v>0.60715799988459895</v>
      </c>
      <c r="M301" s="17"/>
      <c r="N301" s="17">
        <v>0.74926397285197599</v>
      </c>
      <c r="O301" s="17">
        <v>0.64864520091508904</v>
      </c>
      <c r="P301" s="17">
        <v>0.69043388969894604</v>
      </c>
      <c r="Q301" s="17">
        <v>0.75624250042390395</v>
      </c>
      <c r="R301" s="17">
        <v>0.60667006061661199</v>
      </c>
      <c r="S301" s="17">
        <v>0.65200812427278598</v>
      </c>
      <c r="T301" s="17">
        <v>0.696776408184271</v>
      </c>
      <c r="U301" s="17">
        <v>0.63518071608905402</v>
      </c>
      <c r="V301" s="17">
        <v>0.68543273441105301</v>
      </c>
      <c r="W301" s="17">
        <v>0.66320873382593404</v>
      </c>
      <c r="X301" s="17">
        <v>0.67488556812146205</v>
      </c>
      <c r="Y301" s="17">
        <v>0.68611036958694405</v>
      </c>
      <c r="Z301" s="17">
        <v>0.59336503325155399</v>
      </c>
      <c r="AA301" s="17">
        <v>0.692975678345085</v>
      </c>
      <c r="AB301" s="17">
        <v>0.56140353142344501</v>
      </c>
      <c r="AC301" s="17">
        <v>0.51014241788436199</v>
      </c>
      <c r="AD301" s="17"/>
      <c r="AE301" s="17">
        <v>0.46520984351481398</v>
      </c>
      <c r="AF301" s="17">
        <v>0.676157470646506</v>
      </c>
      <c r="AG301" s="17">
        <v>0.72497964662710501</v>
      </c>
      <c r="AH301" s="17">
        <v>0.667774634999871</v>
      </c>
      <c r="AI301" s="17">
        <v>0.67094780821252098</v>
      </c>
      <c r="AJ301" s="17">
        <v>0.59415453530181905</v>
      </c>
      <c r="AK301" s="17">
        <v>0.64205152638281104</v>
      </c>
      <c r="AL301" s="17">
        <v>0.640253896810558</v>
      </c>
      <c r="AM301" s="17">
        <v>0.65656565656283905</v>
      </c>
      <c r="AN301" s="17">
        <v>0.68525241582200203</v>
      </c>
      <c r="AO301" s="17">
        <v>0.67221660887906698</v>
      </c>
      <c r="AP301" s="17">
        <v>0.68858911557477198</v>
      </c>
      <c r="AQ301" s="17"/>
      <c r="AR301" s="17">
        <v>0.66125832926430606</v>
      </c>
      <c r="AS301" s="17">
        <v>0.63395971795464601</v>
      </c>
      <c r="AT301" s="17">
        <v>0.59953995867163501</v>
      </c>
      <c r="AU301" s="17">
        <v>0.60594532511539301</v>
      </c>
      <c r="AV301" s="17">
        <v>0.74025763017451995</v>
      </c>
      <c r="AW301" s="17"/>
      <c r="AX301" s="17">
        <v>0.68475412784209899</v>
      </c>
      <c r="AY301" s="17">
        <v>0.42844809119130201</v>
      </c>
      <c r="AZ301" s="17">
        <v>0.58461004545357698</v>
      </c>
      <c r="BA301" s="17"/>
      <c r="BB301" s="17">
        <v>0.62783896166275599</v>
      </c>
      <c r="BC301" s="17">
        <v>0.63884661734402404</v>
      </c>
      <c r="BD301" s="17">
        <v>0.70817990746010095</v>
      </c>
      <c r="BE301" s="17">
        <v>0.65085592388362601</v>
      </c>
      <c r="BF301" s="17">
        <v>0.66708667850857495</v>
      </c>
    </row>
    <row r="302" spans="2:58" x14ac:dyDescent="0.3">
      <c r="B302" t="s">
        <v>86</v>
      </c>
      <c r="C302" s="17">
        <v>2.7840512838533699E-2</v>
      </c>
      <c r="D302" s="17">
        <v>2.5199726653742999E-2</v>
      </c>
      <c r="E302" s="17">
        <v>3.05393789143617E-2</v>
      </c>
      <c r="F302" s="17"/>
      <c r="G302" s="17">
        <v>0</v>
      </c>
      <c r="H302" s="17">
        <v>2.46313018891254E-2</v>
      </c>
      <c r="I302" s="17">
        <v>3.1310680931598799E-2</v>
      </c>
      <c r="J302" s="17">
        <v>1.9735441785912002E-2</v>
      </c>
      <c r="K302" s="17">
        <v>4.5057352322821501E-2</v>
      </c>
      <c r="L302" s="17">
        <v>3.6590600492364997E-2</v>
      </c>
      <c r="M302" s="17"/>
      <c r="N302" s="17">
        <v>0</v>
      </c>
      <c r="O302" s="17">
        <v>7.9585687701803701E-2</v>
      </c>
      <c r="P302" s="17">
        <v>2.43271699258641E-2</v>
      </c>
      <c r="Q302" s="17">
        <v>5.5105699874855897E-2</v>
      </c>
      <c r="R302" s="17">
        <v>3.0404918161045898E-2</v>
      </c>
      <c r="S302" s="17">
        <v>3.4632682988626901E-2</v>
      </c>
      <c r="T302" s="17">
        <v>2.0626418125195899E-2</v>
      </c>
      <c r="U302" s="17">
        <v>3.2583870344299798E-2</v>
      </c>
      <c r="V302" s="17">
        <v>0</v>
      </c>
      <c r="W302" s="17">
        <v>2.76345867389442E-2</v>
      </c>
      <c r="X302" s="17">
        <v>2.5579164918457201E-2</v>
      </c>
      <c r="Y302" s="17">
        <v>5.4539249964981398E-2</v>
      </c>
      <c r="Z302" s="17">
        <v>0</v>
      </c>
      <c r="AA302" s="17">
        <v>2.1478031273717502E-2</v>
      </c>
      <c r="AB302" s="17">
        <v>2.6726709516512799E-2</v>
      </c>
      <c r="AC302" s="17">
        <v>0</v>
      </c>
      <c r="AD302" s="17"/>
      <c r="AE302" s="17">
        <v>4.5216347481401097E-2</v>
      </c>
      <c r="AF302" s="17">
        <v>1.74250975846677E-2</v>
      </c>
      <c r="AG302" s="17">
        <v>2.31126680262294E-2</v>
      </c>
      <c r="AH302" s="17">
        <v>3.5376850181532402E-2</v>
      </c>
      <c r="AI302" s="17">
        <v>2.0933873143289001E-2</v>
      </c>
      <c r="AJ302" s="17">
        <v>3.55587190142162E-2</v>
      </c>
      <c r="AK302" s="17">
        <v>3.6329802543881198E-2</v>
      </c>
      <c r="AL302" s="17">
        <v>9.4060116036060494E-3</v>
      </c>
      <c r="AM302" s="17">
        <v>2.7065102355805299E-2</v>
      </c>
      <c r="AN302" s="17">
        <v>2.2588803820708998E-2</v>
      </c>
      <c r="AO302" s="17">
        <v>2.49415224085048E-2</v>
      </c>
      <c r="AP302" s="17">
        <v>0</v>
      </c>
      <c r="AQ302" s="17"/>
      <c r="AR302" s="17">
        <v>3.4090274580171998E-2</v>
      </c>
      <c r="AS302" s="17">
        <v>2.6656284513804699E-2</v>
      </c>
      <c r="AT302" s="17">
        <v>2.5299598956372099E-2</v>
      </c>
      <c r="AU302" s="17">
        <v>2.2433000520351801E-2</v>
      </c>
      <c r="AV302" s="17">
        <v>0</v>
      </c>
      <c r="AW302" s="17"/>
      <c r="AX302" s="17">
        <v>2.4613699759398502E-2</v>
      </c>
      <c r="AY302" s="17">
        <v>1.55725210146299E-2</v>
      </c>
      <c r="AZ302" s="17">
        <v>5.0070629584155597E-2</v>
      </c>
      <c r="BA302" s="17"/>
      <c r="BB302" s="17">
        <v>2.29526255646605E-2</v>
      </c>
      <c r="BC302" s="17">
        <v>6.3451565250718794E-2</v>
      </c>
      <c r="BD302" s="17">
        <v>0</v>
      </c>
      <c r="BE302" s="17">
        <v>2.76710627743121E-2</v>
      </c>
      <c r="BF302" s="17">
        <v>2.8110283436931699E-2</v>
      </c>
    </row>
    <row r="303" spans="2:58" x14ac:dyDescent="0.3">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row>
    <row r="304" spans="2:58" x14ac:dyDescent="0.3">
      <c r="B304" s="6" t="s">
        <v>235</v>
      </c>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row>
    <row r="305" spans="2:58" x14ac:dyDescent="0.3">
      <c r="B305" s="24" t="s">
        <v>90</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row>
    <row r="306" spans="2:58" x14ac:dyDescent="0.3">
      <c r="B306" t="s">
        <v>230</v>
      </c>
      <c r="C306" s="17">
        <v>0.116934912037608</v>
      </c>
      <c r="D306" s="17">
        <v>0.12920579427166701</v>
      </c>
      <c r="E306" s="17">
        <v>0.10488552720951599</v>
      </c>
      <c r="F306" s="17"/>
      <c r="G306" s="17">
        <v>0.16701861356231101</v>
      </c>
      <c r="H306" s="17">
        <v>0.19966114448497399</v>
      </c>
      <c r="I306" s="17">
        <v>0.141028688572294</v>
      </c>
      <c r="J306" s="17">
        <v>8.55128024261681E-2</v>
      </c>
      <c r="K306" s="17">
        <v>7.7121742034300694E-2</v>
      </c>
      <c r="L306" s="17">
        <v>8.4142431243854093E-2</v>
      </c>
      <c r="M306" s="17"/>
      <c r="N306" s="17">
        <v>0</v>
      </c>
      <c r="O306" s="17">
        <v>0.18923826045914699</v>
      </c>
      <c r="P306" s="17">
        <v>0.115980886823101</v>
      </c>
      <c r="Q306" s="17">
        <v>0.20497091862768499</v>
      </c>
      <c r="R306" s="17">
        <v>0.140852558499244</v>
      </c>
      <c r="S306" s="17">
        <v>0.103647538274868</v>
      </c>
      <c r="T306" s="17">
        <v>9.7192854757278901E-2</v>
      </c>
      <c r="U306" s="17">
        <v>0.112614997474937</v>
      </c>
      <c r="V306" s="17">
        <v>0.122007719567197</v>
      </c>
      <c r="W306" s="17">
        <v>0.11442849393101601</v>
      </c>
      <c r="X306" s="17">
        <v>8.1870587975236206E-2</v>
      </c>
      <c r="Y306" s="17">
        <v>9.8861055659347594E-2</v>
      </c>
      <c r="Z306" s="17">
        <v>0.14744566497488601</v>
      </c>
      <c r="AA306" s="17">
        <v>6.9429018797236106E-2</v>
      </c>
      <c r="AB306" s="17">
        <v>6.6461641973193E-2</v>
      </c>
      <c r="AC306" s="17">
        <v>0.1583299073843</v>
      </c>
      <c r="AD306" s="17"/>
      <c r="AE306" s="17">
        <v>0.180301594445752</v>
      </c>
      <c r="AF306" s="17">
        <v>6.6442029192408797E-2</v>
      </c>
      <c r="AG306" s="17">
        <v>9.8485936923094194E-2</v>
      </c>
      <c r="AH306" s="17">
        <v>0.13771262621827501</v>
      </c>
      <c r="AI306" s="17">
        <v>0.110027212244725</v>
      </c>
      <c r="AJ306" s="17">
        <v>8.8947211920913094E-2</v>
      </c>
      <c r="AK306" s="17">
        <v>0.178974621267114</v>
      </c>
      <c r="AL306" s="17">
        <v>0.12178009855289899</v>
      </c>
      <c r="AM306" s="17">
        <v>0.106191415981156</v>
      </c>
      <c r="AN306" s="17">
        <v>9.5487262450897795E-2</v>
      </c>
      <c r="AO306" s="17">
        <v>9.2027078897900794E-2</v>
      </c>
      <c r="AP306" s="17">
        <v>0.100151498621441</v>
      </c>
      <c r="AQ306" s="17"/>
      <c r="AR306" s="17">
        <v>0.128790991488688</v>
      </c>
      <c r="AS306" s="17">
        <v>0.102336692091267</v>
      </c>
      <c r="AT306" s="17">
        <v>0.13635421303647999</v>
      </c>
      <c r="AU306" s="17">
        <v>0.147188470261371</v>
      </c>
      <c r="AV306" s="17">
        <v>6.6493699461163805E-2</v>
      </c>
      <c r="AW306" s="17"/>
      <c r="AX306" s="17">
        <v>9.8336644283931698E-2</v>
      </c>
      <c r="AY306" s="17">
        <v>0.18015743308981899</v>
      </c>
      <c r="AZ306" s="17">
        <v>0.157190816308622</v>
      </c>
      <c r="BA306" s="17"/>
      <c r="BB306" s="17">
        <v>0.119398482803162</v>
      </c>
      <c r="BC306" s="17">
        <v>6.4157326274578694E-2</v>
      </c>
      <c r="BD306" s="17">
        <v>0.16245777628502001</v>
      </c>
      <c r="BE306" s="17">
        <v>6.5977588773635895E-2</v>
      </c>
      <c r="BF306" s="17">
        <v>0.19813609834700999</v>
      </c>
    </row>
    <row r="307" spans="2:58" x14ac:dyDescent="0.3">
      <c r="B307" t="s">
        <v>231</v>
      </c>
      <c r="C307" s="17">
        <v>0.19181780181050201</v>
      </c>
      <c r="D307" s="17">
        <v>0.21408796568869301</v>
      </c>
      <c r="E307" s="17">
        <v>0.169908920637377</v>
      </c>
      <c r="F307" s="17"/>
      <c r="G307" s="17">
        <v>0.240653980516535</v>
      </c>
      <c r="H307" s="17">
        <v>0.283110607408882</v>
      </c>
      <c r="I307" s="17">
        <v>0.203457240087313</v>
      </c>
      <c r="J307" s="17">
        <v>0.167252763225929</v>
      </c>
      <c r="K307" s="17">
        <v>0.14937289645986501</v>
      </c>
      <c r="L307" s="17">
        <v>0.27215878908769497</v>
      </c>
      <c r="M307" s="17"/>
      <c r="N307" s="17">
        <v>0.25317681968809902</v>
      </c>
      <c r="O307" s="17">
        <v>8.5638406928260594E-2</v>
      </c>
      <c r="P307" s="17">
        <v>0.208384968452551</v>
      </c>
      <c r="Q307" s="17">
        <v>5.35526307289853E-2</v>
      </c>
      <c r="R307" s="17">
        <v>0.197162470718491</v>
      </c>
      <c r="S307" s="17">
        <v>0.230640182837892</v>
      </c>
      <c r="T307" s="17">
        <v>0.203587265271647</v>
      </c>
      <c r="U307" s="17">
        <v>0.19270025992911799</v>
      </c>
      <c r="V307" s="17">
        <v>0.115226951899599</v>
      </c>
      <c r="W307" s="17">
        <v>0.144305777430254</v>
      </c>
      <c r="X307" s="17">
        <v>0.20071688164241699</v>
      </c>
      <c r="Y307" s="17">
        <v>0.166420887548308</v>
      </c>
      <c r="Z307" s="17">
        <v>0.178035352570724</v>
      </c>
      <c r="AA307" s="17">
        <v>0.11871958954021999</v>
      </c>
      <c r="AB307" s="17">
        <v>0.28138163678260403</v>
      </c>
      <c r="AC307" s="17">
        <v>0.264440155682301</v>
      </c>
      <c r="AD307" s="17"/>
      <c r="AE307" s="17">
        <v>0.28506194873782897</v>
      </c>
      <c r="AF307" s="17">
        <v>0.190272749282969</v>
      </c>
      <c r="AG307" s="17">
        <v>0.13030062816773899</v>
      </c>
      <c r="AH307" s="17">
        <v>0.18233625496610301</v>
      </c>
      <c r="AI307" s="17">
        <v>0.20273928999685001</v>
      </c>
      <c r="AJ307" s="17">
        <v>0.17207177690186801</v>
      </c>
      <c r="AK307" s="17">
        <v>0.13226737417010401</v>
      </c>
      <c r="AL307" s="17">
        <v>0.18320911458035699</v>
      </c>
      <c r="AM307" s="17">
        <v>0.19225785344240501</v>
      </c>
      <c r="AN307" s="17">
        <v>0.176350235232755</v>
      </c>
      <c r="AO307" s="17">
        <v>0.186778448103884</v>
      </c>
      <c r="AP307" s="17">
        <v>0.21413124133909101</v>
      </c>
      <c r="AQ307" s="17"/>
      <c r="AR307" s="17">
        <v>0.18548225508170599</v>
      </c>
      <c r="AS307" s="17">
        <v>0.182492178016159</v>
      </c>
      <c r="AT307" s="17">
        <v>0.22491717237797701</v>
      </c>
      <c r="AU307" s="17">
        <v>0.221914440051938</v>
      </c>
      <c r="AV307" s="17">
        <v>0.15954733559880599</v>
      </c>
      <c r="AW307" s="17"/>
      <c r="AX307" s="17">
        <v>0.17103251369202899</v>
      </c>
      <c r="AY307" s="17">
        <v>0.29255222611668402</v>
      </c>
      <c r="AZ307" s="17">
        <v>0.194958466683296</v>
      </c>
      <c r="BA307" s="17"/>
      <c r="BB307" s="17">
        <v>0.20433668280616199</v>
      </c>
      <c r="BC307" s="17">
        <v>0.19450716564879</v>
      </c>
      <c r="BD307" s="17">
        <v>0.16323355225922101</v>
      </c>
      <c r="BE307" s="17">
        <v>0.17762568192804701</v>
      </c>
      <c r="BF307" s="17">
        <v>0.11602362962873899</v>
      </c>
    </row>
    <row r="308" spans="2:58" x14ac:dyDescent="0.3">
      <c r="B308" t="s">
        <v>232</v>
      </c>
      <c r="C308" s="17">
        <v>0.66651520364763495</v>
      </c>
      <c r="D308" s="17">
        <v>0.63792864193879195</v>
      </c>
      <c r="E308" s="17">
        <v>0.69446392276916702</v>
      </c>
      <c r="F308" s="17"/>
      <c r="G308" s="17">
        <v>0.45037665110511399</v>
      </c>
      <c r="H308" s="17">
        <v>0.50540440221614802</v>
      </c>
      <c r="I308" s="17">
        <v>0.63029801199667801</v>
      </c>
      <c r="J308" s="17">
        <v>0.721522264042884</v>
      </c>
      <c r="K308" s="17">
        <v>0.75088361641784496</v>
      </c>
      <c r="L308" s="17">
        <v>0.60710817917608595</v>
      </c>
      <c r="M308" s="17"/>
      <c r="N308" s="17">
        <v>0.74682318031190098</v>
      </c>
      <c r="O308" s="17">
        <v>0.65367737732324005</v>
      </c>
      <c r="P308" s="17">
        <v>0.67563414472434902</v>
      </c>
      <c r="Q308" s="17">
        <v>0.70035024134888502</v>
      </c>
      <c r="R308" s="17">
        <v>0.62030341517815601</v>
      </c>
      <c r="S308" s="17">
        <v>0.63654545908960702</v>
      </c>
      <c r="T308" s="17">
        <v>0.65528945663316696</v>
      </c>
      <c r="U308" s="17">
        <v>0.652537607195666</v>
      </c>
      <c r="V308" s="17">
        <v>0.75489544273783504</v>
      </c>
      <c r="W308" s="17">
        <v>0.71434195180804505</v>
      </c>
      <c r="X308" s="17">
        <v>0.69346951577862104</v>
      </c>
      <c r="Y308" s="17">
        <v>0.70097212568538803</v>
      </c>
      <c r="Z308" s="17">
        <v>0.67451898245439001</v>
      </c>
      <c r="AA308" s="17">
        <v>0.79041206841043199</v>
      </c>
      <c r="AB308" s="17">
        <v>0.643833924642364</v>
      </c>
      <c r="AC308" s="17">
        <v>0.57722993693339897</v>
      </c>
      <c r="AD308" s="17"/>
      <c r="AE308" s="17">
        <v>0.51807395101428</v>
      </c>
      <c r="AF308" s="17">
        <v>0.72678308995354002</v>
      </c>
      <c r="AG308" s="17">
        <v>0.75411372013624201</v>
      </c>
      <c r="AH308" s="17">
        <v>0.66149961374420296</v>
      </c>
      <c r="AI308" s="17">
        <v>0.65989882738892902</v>
      </c>
      <c r="AJ308" s="17">
        <v>0.67877415166757105</v>
      </c>
      <c r="AK308" s="17">
        <v>0.65895412002161102</v>
      </c>
      <c r="AL308" s="17">
        <v>0.68560477526313801</v>
      </c>
      <c r="AM308" s="17">
        <v>0.66627830697299195</v>
      </c>
      <c r="AN308" s="17">
        <v>0.705573698495638</v>
      </c>
      <c r="AO308" s="17">
        <v>0.71121302294741595</v>
      </c>
      <c r="AP308" s="17">
        <v>0.661577322731569</v>
      </c>
      <c r="AQ308" s="17"/>
      <c r="AR308" s="17">
        <v>0.65346716569670205</v>
      </c>
      <c r="AS308" s="17">
        <v>0.68764504695289297</v>
      </c>
      <c r="AT308" s="17">
        <v>0.62800573398894699</v>
      </c>
      <c r="AU308" s="17">
        <v>0.62076116162996997</v>
      </c>
      <c r="AV308" s="17">
        <v>0.77395896494003003</v>
      </c>
      <c r="AW308" s="17"/>
      <c r="AX308" s="17">
        <v>0.70761341708553405</v>
      </c>
      <c r="AY308" s="17">
        <v>0.49948055052166301</v>
      </c>
      <c r="AZ308" s="17">
        <v>0.62397471852839104</v>
      </c>
      <c r="BA308" s="17"/>
      <c r="BB308" s="17">
        <v>0.65512859679482904</v>
      </c>
      <c r="BC308" s="17">
        <v>0.69473134401164904</v>
      </c>
      <c r="BD308" s="17">
        <v>0.67430867145575901</v>
      </c>
      <c r="BE308" s="17">
        <v>0.73727454624642996</v>
      </c>
      <c r="BF308" s="17">
        <v>0.64963327193942499</v>
      </c>
    </row>
    <row r="309" spans="2:58" x14ac:dyDescent="0.3">
      <c r="B309" t="s">
        <v>86</v>
      </c>
      <c r="C309" s="17">
        <v>2.4732082504254502E-2</v>
      </c>
      <c r="D309" s="17">
        <v>1.87775981008492E-2</v>
      </c>
      <c r="E309" s="17">
        <v>3.07416293839405E-2</v>
      </c>
      <c r="F309" s="17"/>
      <c r="G309" s="17">
        <v>0.14195075481604</v>
      </c>
      <c r="H309" s="17">
        <v>1.1823845889995299E-2</v>
      </c>
      <c r="I309" s="17">
        <v>2.5216059343715298E-2</v>
      </c>
      <c r="J309" s="17">
        <v>2.5712170305018801E-2</v>
      </c>
      <c r="K309" s="17">
        <v>2.2621745087989899E-2</v>
      </c>
      <c r="L309" s="17">
        <v>3.6590600492364997E-2</v>
      </c>
      <c r="M309" s="17"/>
      <c r="N309" s="17">
        <v>0</v>
      </c>
      <c r="O309" s="17">
        <v>7.1445955289353297E-2</v>
      </c>
      <c r="P309" s="17">
        <v>0</v>
      </c>
      <c r="Q309" s="17">
        <v>4.1126209294444702E-2</v>
      </c>
      <c r="R309" s="17">
        <v>4.1681555604109299E-2</v>
      </c>
      <c r="S309" s="17">
        <v>2.91668197976334E-2</v>
      </c>
      <c r="T309" s="17">
        <v>4.39304233379074E-2</v>
      </c>
      <c r="U309" s="17">
        <v>4.2147135400279798E-2</v>
      </c>
      <c r="V309" s="17">
        <v>7.8698857953685194E-3</v>
      </c>
      <c r="W309" s="17">
        <v>2.6923776830684601E-2</v>
      </c>
      <c r="X309" s="17">
        <v>2.3943014603725998E-2</v>
      </c>
      <c r="Y309" s="17">
        <v>3.3745931106956499E-2</v>
      </c>
      <c r="Z309" s="17">
        <v>0</v>
      </c>
      <c r="AA309" s="17">
        <v>2.1439323252112199E-2</v>
      </c>
      <c r="AB309" s="17">
        <v>8.3227966018397798E-3</v>
      </c>
      <c r="AC309" s="17">
        <v>0</v>
      </c>
      <c r="AD309" s="17"/>
      <c r="AE309" s="17">
        <v>1.6562505802139599E-2</v>
      </c>
      <c r="AF309" s="17">
        <v>1.6502131571081598E-2</v>
      </c>
      <c r="AG309" s="17">
        <v>1.7099714772924102E-2</v>
      </c>
      <c r="AH309" s="17">
        <v>1.8451505071419301E-2</v>
      </c>
      <c r="AI309" s="17">
        <v>2.7334670369496699E-2</v>
      </c>
      <c r="AJ309" s="17">
        <v>6.0206859509647701E-2</v>
      </c>
      <c r="AK309" s="17">
        <v>2.9803884541170601E-2</v>
      </c>
      <c r="AL309" s="17">
        <v>9.4060116036060494E-3</v>
      </c>
      <c r="AM309" s="17">
        <v>3.52724236034467E-2</v>
      </c>
      <c r="AN309" s="17">
        <v>2.2588803820708998E-2</v>
      </c>
      <c r="AO309" s="17">
        <v>9.98145005079892E-3</v>
      </c>
      <c r="AP309" s="17">
        <v>2.4139937307898499E-2</v>
      </c>
      <c r="AQ309" s="17"/>
      <c r="AR309" s="17">
        <v>3.2259587732904001E-2</v>
      </c>
      <c r="AS309" s="17">
        <v>2.7526082939681101E-2</v>
      </c>
      <c r="AT309" s="17">
        <v>1.07228805965967E-2</v>
      </c>
      <c r="AU309" s="17">
        <v>1.0135928056721699E-2</v>
      </c>
      <c r="AV309" s="17">
        <v>0</v>
      </c>
      <c r="AW309" s="17"/>
      <c r="AX309" s="17">
        <v>2.3017424938505501E-2</v>
      </c>
      <c r="AY309" s="17">
        <v>2.7809790271834601E-2</v>
      </c>
      <c r="AZ309" s="17">
        <v>2.38759984796908E-2</v>
      </c>
      <c r="BA309" s="17"/>
      <c r="BB309" s="17">
        <v>2.1136237595846999E-2</v>
      </c>
      <c r="BC309" s="17">
        <v>4.6604164064982002E-2</v>
      </c>
      <c r="BD309" s="17">
        <v>0</v>
      </c>
      <c r="BE309" s="17">
        <v>1.91221830518872E-2</v>
      </c>
      <c r="BF309" s="17">
        <v>3.6207000084826101E-2</v>
      </c>
    </row>
    <row r="310" spans="2:58" x14ac:dyDescent="0.3">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row>
    <row r="311" spans="2:58" x14ac:dyDescent="0.3">
      <c r="B311" s="6" t="s">
        <v>236</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row>
    <row r="312" spans="2:58" x14ac:dyDescent="0.3">
      <c r="B312" s="24" t="s">
        <v>90</v>
      </c>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row>
    <row r="313" spans="2:58" x14ac:dyDescent="0.3">
      <c r="B313" t="s">
        <v>230</v>
      </c>
      <c r="C313" s="17">
        <v>0.116864082943409</v>
      </c>
      <c r="D313" s="17">
        <v>0.13512413368353501</v>
      </c>
      <c r="E313" s="17">
        <v>9.8819633591934603E-2</v>
      </c>
      <c r="F313" s="17"/>
      <c r="G313" s="17">
        <v>0.223687349800408</v>
      </c>
      <c r="H313" s="17">
        <v>0.19335600795749699</v>
      </c>
      <c r="I313" s="17">
        <v>0.12797559742516701</v>
      </c>
      <c r="J313" s="17">
        <v>0.10142146528891299</v>
      </c>
      <c r="K313" s="17">
        <v>7.7657373748074895E-2</v>
      </c>
      <c r="L313" s="17">
        <v>2.5044668581985698E-2</v>
      </c>
      <c r="M313" s="17"/>
      <c r="N313" s="17">
        <v>0</v>
      </c>
      <c r="O313" s="17">
        <v>9.3331405487662902E-2</v>
      </c>
      <c r="P313" s="17">
        <v>8.7023293463998494E-2</v>
      </c>
      <c r="Q313" s="17">
        <v>0.15676433336621601</v>
      </c>
      <c r="R313" s="17">
        <v>0.11131190390805901</v>
      </c>
      <c r="S313" s="17">
        <v>7.6312171928849704E-2</v>
      </c>
      <c r="T313" s="17">
        <v>0.108942650655971</v>
      </c>
      <c r="U313" s="17">
        <v>0.15345570160989699</v>
      </c>
      <c r="V313" s="17">
        <v>9.4684530520596499E-2</v>
      </c>
      <c r="W313" s="17">
        <v>0.117255601404665</v>
      </c>
      <c r="X313" s="17">
        <v>9.37730210845171E-2</v>
      </c>
      <c r="Y313" s="17">
        <v>0.119432209677121</v>
      </c>
      <c r="Z313" s="17">
        <v>0.14166245795700699</v>
      </c>
      <c r="AA313" s="17">
        <v>0.120276062364779</v>
      </c>
      <c r="AB313" s="17">
        <v>0.133165749554542</v>
      </c>
      <c r="AC313" s="17">
        <v>0.147053969148463</v>
      </c>
      <c r="AD313" s="17"/>
      <c r="AE313" s="17">
        <v>0.20600430973109701</v>
      </c>
      <c r="AF313" s="17">
        <v>0.10192955101771201</v>
      </c>
      <c r="AG313" s="17">
        <v>8.9239399584044699E-2</v>
      </c>
      <c r="AH313" s="17">
        <v>0.100441002103939</v>
      </c>
      <c r="AI313" s="17">
        <v>9.3886243263879302E-2</v>
      </c>
      <c r="AJ313" s="17">
        <v>0.130929736394228</v>
      </c>
      <c r="AK313" s="17">
        <v>0.133560246093475</v>
      </c>
      <c r="AL313" s="17">
        <v>0.103203411049387</v>
      </c>
      <c r="AM313" s="17">
        <v>9.9322907070069896E-2</v>
      </c>
      <c r="AN313" s="17">
        <v>6.5987193368134994E-2</v>
      </c>
      <c r="AO313" s="17">
        <v>0.12081322013724199</v>
      </c>
      <c r="AP313" s="17">
        <v>8.4511208349984199E-2</v>
      </c>
      <c r="AQ313" s="17"/>
      <c r="AR313" s="17">
        <v>0.117837645708748</v>
      </c>
      <c r="AS313" s="17">
        <v>0.109024274790127</v>
      </c>
      <c r="AT313" s="17">
        <v>0.14217262273565801</v>
      </c>
      <c r="AU313" s="17">
        <v>0.121103600916259</v>
      </c>
      <c r="AV313" s="17">
        <v>6.8308815539479206E-2</v>
      </c>
      <c r="AW313" s="17"/>
      <c r="AX313" s="17">
        <v>9.4835111479559003E-2</v>
      </c>
      <c r="AY313" s="17">
        <v>0.188868610027078</v>
      </c>
      <c r="AZ313" s="17">
        <v>0.17354151341020399</v>
      </c>
      <c r="BA313" s="17"/>
      <c r="BB313" s="17">
        <v>0.12738444815799099</v>
      </c>
      <c r="BC313" s="17">
        <v>8.1760318280868396E-2</v>
      </c>
      <c r="BD313" s="17">
        <v>1.50689790936316E-2</v>
      </c>
      <c r="BE313" s="17">
        <v>5.6622432406379999E-2</v>
      </c>
      <c r="BF313" s="17">
        <v>0.16090925659853</v>
      </c>
    </row>
    <row r="314" spans="2:58" x14ac:dyDescent="0.3">
      <c r="B314" t="s">
        <v>231</v>
      </c>
      <c r="C314" s="17">
        <v>0.282906817877214</v>
      </c>
      <c r="D314" s="17">
        <v>0.31010257221064802</v>
      </c>
      <c r="E314" s="17">
        <v>0.256249338226467</v>
      </c>
      <c r="F314" s="17"/>
      <c r="G314" s="17">
        <v>0.336854535932612</v>
      </c>
      <c r="H314" s="17">
        <v>0.30919402834118798</v>
      </c>
      <c r="I314" s="17">
        <v>0.29514792967159198</v>
      </c>
      <c r="J314" s="17">
        <v>0.26834700908250803</v>
      </c>
      <c r="K314" s="17">
        <v>0.244218013795375</v>
      </c>
      <c r="L314" s="17">
        <v>0.46025477731161302</v>
      </c>
      <c r="M314" s="17"/>
      <c r="N314" s="17">
        <v>0.25317681968809902</v>
      </c>
      <c r="O314" s="17">
        <v>0.21207848140733301</v>
      </c>
      <c r="P314" s="17">
        <v>0.23872018158359301</v>
      </c>
      <c r="Q314" s="17">
        <v>0.20083835580505399</v>
      </c>
      <c r="R314" s="17">
        <v>0.29351050147527302</v>
      </c>
      <c r="S314" s="17">
        <v>0.247778057826673</v>
      </c>
      <c r="T314" s="17">
        <v>0.33813027443083199</v>
      </c>
      <c r="U314" s="17">
        <v>0.230865849932332</v>
      </c>
      <c r="V314" s="17">
        <v>0.27765011874843498</v>
      </c>
      <c r="W314" s="17">
        <v>0.280128713782062</v>
      </c>
      <c r="X314" s="17">
        <v>0.33190527157210098</v>
      </c>
      <c r="Y314" s="17">
        <v>0.308018442321495</v>
      </c>
      <c r="Z314" s="17">
        <v>0.25734428027463702</v>
      </c>
      <c r="AA314" s="17">
        <v>0.23675202030690101</v>
      </c>
      <c r="AB314" s="17">
        <v>0.309996572691633</v>
      </c>
      <c r="AC314" s="17">
        <v>0.32578658054675702</v>
      </c>
      <c r="AD314" s="17"/>
      <c r="AE314" s="17">
        <v>0.31644131299508399</v>
      </c>
      <c r="AF314" s="17">
        <v>0.268876305940486</v>
      </c>
      <c r="AG314" s="17">
        <v>0.34908945998022201</v>
      </c>
      <c r="AH314" s="17">
        <v>0.30352623522467698</v>
      </c>
      <c r="AI314" s="17">
        <v>0.27528783405696999</v>
      </c>
      <c r="AJ314" s="17">
        <v>0.27980568076864998</v>
      </c>
      <c r="AK314" s="17">
        <v>0.240167864503779</v>
      </c>
      <c r="AL314" s="17">
        <v>0.331057396971222</v>
      </c>
      <c r="AM314" s="17">
        <v>0.25980661632572</v>
      </c>
      <c r="AN314" s="17">
        <v>0.28674426027096001</v>
      </c>
      <c r="AO314" s="17">
        <v>0.19853237916010599</v>
      </c>
      <c r="AP314" s="17">
        <v>0.23896964472919299</v>
      </c>
      <c r="AQ314" s="17"/>
      <c r="AR314" s="17">
        <v>0.28867129118777601</v>
      </c>
      <c r="AS314" s="17">
        <v>0.28241291172833599</v>
      </c>
      <c r="AT314" s="17">
        <v>0.26960567061600299</v>
      </c>
      <c r="AU314" s="17">
        <v>0.27165633785186399</v>
      </c>
      <c r="AV314" s="17">
        <v>0.35249986135278599</v>
      </c>
      <c r="AW314" s="17"/>
      <c r="AX314" s="17">
        <v>0.28139903874161398</v>
      </c>
      <c r="AY314" s="17">
        <v>0.35014914867916203</v>
      </c>
      <c r="AZ314" s="17">
        <v>0.24500770479425399</v>
      </c>
      <c r="BA314" s="17"/>
      <c r="BB314" s="17">
        <v>0.28288001847317601</v>
      </c>
      <c r="BC314" s="17">
        <v>0.29233061933271398</v>
      </c>
      <c r="BD314" s="17">
        <v>0.38481535341963702</v>
      </c>
      <c r="BE314" s="17">
        <v>0.29834773308130103</v>
      </c>
      <c r="BF314" s="17">
        <v>0.235032696184614</v>
      </c>
    </row>
    <row r="315" spans="2:58" x14ac:dyDescent="0.3">
      <c r="B315" t="s">
        <v>232</v>
      </c>
      <c r="C315" s="17">
        <v>0.57431928649442698</v>
      </c>
      <c r="D315" s="17">
        <v>0.53265403765948105</v>
      </c>
      <c r="E315" s="17">
        <v>0.61617283825487001</v>
      </c>
      <c r="F315" s="17"/>
      <c r="G315" s="17">
        <v>0.32697164482740398</v>
      </c>
      <c r="H315" s="17">
        <v>0.45503823893941497</v>
      </c>
      <c r="I315" s="17">
        <v>0.54703965872003202</v>
      </c>
      <c r="J315" s="17">
        <v>0.61193607664613903</v>
      </c>
      <c r="K315" s="17">
        <v>0.65444964040498499</v>
      </c>
      <c r="L315" s="17">
        <v>0.51470055410640103</v>
      </c>
      <c r="M315" s="17"/>
      <c r="N315" s="17">
        <v>0.74682318031190098</v>
      </c>
      <c r="O315" s="17">
        <v>0.60916838406445994</v>
      </c>
      <c r="P315" s="17">
        <v>0.62921717390945497</v>
      </c>
      <c r="Q315" s="17">
        <v>0.61078665115303798</v>
      </c>
      <c r="R315" s="17">
        <v>0.55804178879715505</v>
      </c>
      <c r="S315" s="17">
        <v>0.65444426455542504</v>
      </c>
      <c r="T315" s="17">
        <v>0.53456782814177795</v>
      </c>
      <c r="U315" s="17">
        <v>0.57760263822715496</v>
      </c>
      <c r="V315" s="17">
        <v>0.59458374469636399</v>
      </c>
      <c r="W315" s="17">
        <v>0.57498109807432896</v>
      </c>
      <c r="X315" s="17">
        <v>0.55423994505566598</v>
      </c>
      <c r="Y315" s="17">
        <v>0.539719871369573</v>
      </c>
      <c r="Z315" s="17">
        <v>0.582003839846986</v>
      </c>
      <c r="AA315" s="17">
        <v>0.64297191732832004</v>
      </c>
      <c r="AB315" s="17">
        <v>0.53303006584264001</v>
      </c>
      <c r="AC315" s="17">
        <v>0.52302912868979501</v>
      </c>
      <c r="AD315" s="17"/>
      <c r="AE315" s="17">
        <v>0.46175189323722898</v>
      </c>
      <c r="AF315" s="17">
        <v>0.60815570581498002</v>
      </c>
      <c r="AG315" s="17">
        <v>0.52157787709638204</v>
      </c>
      <c r="AH315" s="17">
        <v>0.56346996256235105</v>
      </c>
      <c r="AI315" s="17">
        <v>0.60859315270874703</v>
      </c>
      <c r="AJ315" s="17">
        <v>0.55751649810496595</v>
      </c>
      <c r="AK315" s="17">
        <v>0.59237157860825196</v>
      </c>
      <c r="AL315" s="17">
        <v>0.52948317654384203</v>
      </c>
      <c r="AM315" s="17">
        <v>0.61284720713049901</v>
      </c>
      <c r="AN315" s="17">
        <v>0.63929031701127303</v>
      </c>
      <c r="AO315" s="17">
        <v>0.63169895975131696</v>
      </c>
      <c r="AP315" s="17">
        <v>0.67651914692082304</v>
      </c>
      <c r="AQ315" s="17"/>
      <c r="AR315" s="17">
        <v>0.56634427304433799</v>
      </c>
      <c r="AS315" s="17">
        <v>0.58356372551816804</v>
      </c>
      <c r="AT315" s="17">
        <v>0.56051358143477703</v>
      </c>
      <c r="AU315" s="17">
        <v>0.58398438343754899</v>
      </c>
      <c r="AV315" s="17">
        <v>0.55815573446444999</v>
      </c>
      <c r="AW315" s="17"/>
      <c r="AX315" s="17">
        <v>0.59491700306264295</v>
      </c>
      <c r="AY315" s="17">
        <v>0.43568794962900098</v>
      </c>
      <c r="AZ315" s="17">
        <v>0.55905764827433002</v>
      </c>
      <c r="BA315" s="17"/>
      <c r="BB315" s="17">
        <v>0.56079892403029097</v>
      </c>
      <c r="BC315" s="17">
        <v>0.59931892335885295</v>
      </c>
      <c r="BD315" s="17">
        <v>0.56313754881856204</v>
      </c>
      <c r="BE315" s="17">
        <v>0.63090696170890803</v>
      </c>
      <c r="BF315" s="17">
        <v>0.59382122303690699</v>
      </c>
    </row>
    <row r="316" spans="2:58" x14ac:dyDescent="0.3">
      <c r="B316" t="s">
        <v>86</v>
      </c>
      <c r="C316" s="17">
        <v>2.5909812684949698E-2</v>
      </c>
      <c r="D316" s="17">
        <v>2.2119256446336E-2</v>
      </c>
      <c r="E316" s="17">
        <v>2.8758189926728302E-2</v>
      </c>
      <c r="F316" s="17"/>
      <c r="G316" s="17">
        <v>0.11248646943957499</v>
      </c>
      <c r="H316" s="17">
        <v>4.2411724761900201E-2</v>
      </c>
      <c r="I316" s="17">
        <v>2.9836814183208198E-2</v>
      </c>
      <c r="J316" s="17">
        <v>1.8295448982440201E-2</v>
      </c>
      <c r="K316" s="17">
        <v>2.3674972051565199E-2</v>
      </c>
      <c r="L316" s="17">
        <v>0</v>
      </c>
      <c r="M316" s="17"/>
      <c r="N316" s="17">
        <v>0</v>
      </c>
      <c r="O316" s="17">
        <v>8.5421729040544597E-2</v>
      </c>
      <c r="P316" s="17">
        <v>4.5039351042954E-2</v>
      </c>
      <c r="Q316" s="17">
        <v>3.1610659675692501E-2</v>
      </c>
      <c r="R316" s="17">
        <v>3.7135805819513298E-2</v>
      </c>
      <c r="S316" s="17">
        <v>2.1465505689052401E-2</v>
      </c>
      <c r="T316" s="17">
        <v>1.8359246771419299E-2</v>
      </c>
      <c r="U316" s="17">
        <v>3.8075810230616701E-2</v>
      </c>
      <c r="V316" s="17">
        <v>3.3081606034604603E-2</v>
      </c>
      <c r="W316" s="17">
        <v>2.76345867389442E-2</v>
      </c>
      <c r="X316" s="17">
        <v>2.0081762287715601E-2</v>
      </c>
      <c r="Y316" s="17">
        <v>3.28294766318106E-2</v>
      </c>
      <c r="Z316" s="17">
        <v>1.8989421921369602E-2</v>
      </c>
      <c r="AA316" s="17">
        <v>0</v>
      </c>
      <c r="AB316" s="17">
        <v>2.38076119111852E-2</v>
      </c>
      <c r="AC316" s="17">
        <v>4.13032161498437E-3</v>
      </c>
      <c r="AD316" s="17"/>
      <c r="AE316" s="17">
        <v>1.5802484036588699E-2</v>
      </c>
      <c r="AF316" s="17">
        <v>2.1038437226822599E-2</v>
      </c>
      <c r="AG316" s="17">
        <v>4.0093263339351898E-2</v>
      </c>
      <c r="AH316" s="17">
        <v>3.25628001090328E-2</v>
      </c>
      <c r="AI316" s="17">
        <v>2.2232769970402799E-2</v>
      </c>
      <c r="AJ316" s="17">
        <v>3.17480847321552E-2</v>
      </c>
      <c r="AK316" s="17">
        <v>3.3900310794494397E-2</v>
      </c>
      <c r="AL316" s="17">
        <v>3.6256015435548503E-2</v>
      </c>
      <c r="AM316" s="17">
        <v>2.8023269473711102E-2</v>
      </c>
      <c r="AN316" s="17">
        <v>7.9782293496316603E-3</v>
      </c>
      <c r="AO316" s="17">
        <v>4.8955440951334701E-2</v>
      </c>
      <c r="AP316" s="17">
        <v>0</v>
      </c>
      <c r="AQ316" s="17"/>
      <c r="AR316" s="17">
        <v>2.71467900591385E-2</v>
      </c>
      <c r="AS316" s="17">
        <v>2.4999087963369099E-2</v>
      </c>
      <c r="AT316" s="17">
        <v>2.7708125213562002E-2</v>
      </c>
      <c r="AU316" s="17">
        <v>2.3255677794327401E-2</v>
      </c>
      <c r="AV316" s="17">
        <v>2.1035588643284801E-2</v>
      </c>
      <c r="AW316" s="17"/>
      <c r="AX316" s="17">
        <v>2.88488467161837E-2</v>
      </c>
      <c r="AY316" s="17">
        <v>2.5294291664759799E-2</v>
      </c>
      <c r="AZ316" s="17">
        <v>2.2393133521212201E-2</v>
      </c>
      <c r="BA316" s="17"/>
      <c r="BB316" s="17">
        <v>2.8936609338543001E-2</v>
      </c>
      <c r="BC316" s="17">
        <v>2.6590139027564599E-2</v>
      </c>
      <c r="BD316" s="17">
        <v>3.6978118668169899E-2</v>
      </c>
      <c r="BE316" s="17">
        <v>1.41228728034109E-2</v>
      </c>
      <c r="BF316" s="17">
        <v>1.0236824179949901E-2</v>
      </c>
    </row>
    <row r="317" spans="2:58" x14ac:dyDescent="0.3">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row>
    <row r="318" spans="2:58" x14ac:dyDescent="0.3">
      <c r="B318" s="6" t="s">
        <v>237</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row>
    <row r="319" spans="2:58" x14ac:dyDescent="0.3">
      <c r="B319" s="24" t="s">
        <v>90</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row>
    <row r="320" spans="2:58" x14ac:dyDescent="0.3">
      <c r="B320" t="s">
        <v>230</v>
      </c>
      <c r="C320" s="17">
        <v>9.4109997394003594E-2</v>
      </c>
      <c r="D320" s="17">
        <v>0.11301349118843899</v>
      </c>
      <c r="E320" s="17">
        <v>7.5376091793722594E-2</v>
      </c>
      <c r="F320" s="17"/>
      <c r="G320" s="17">
        <v>0.35549136422927602</v>
      </c>
      <c r="H320" s="17">
        <v>0.16548600721176901</v>
      </c>
      <c r="I320" s="17">
        <v>0.113868779216281</v>
      </c>
      <c r="J320" s="17">
        <v>6.2032647053678898E-2</v>
      </c>
      <c r="K320" s="17">
        <v>6.2322958022942597E-2</v>
      </c>
      <c r="L320" s="17">
        <v>0.10918709982584</v>
      </c>
      <c r="M320" s="17"/>
      <c r="N320" s="17">
        <v>0</v>
      </c>
      <c r="O320" s="17">
        <v>0.141297739659549</v>
      </c>
      <c r="P320" s="17">
        <v>3.4472147532801201E-2</v>
      </c>
      <c r="Q320" s="17">
        <v>0.102198593754525</v>
      </c>
      <c r="R320" s="17">
        <v>9.4634511307727598E-2</v>
      </c>
      <c r="S320" s="17">
        <v>7.5305180517369397E-2</v>
      </c>
      <c r="T320" s="17">
        <v>5.9911525060515898E-2</v>
      </c>
      <c r="U320" s="17">
        <v>9.5054373802768904E-2</v>
      </c>
      <c r="V320" s="17">
        <v>9.6983596685284904E-2</v>
      </c>
      <c r="W320" s="17">
        <v>5.8538535256469897E-2</v>
      </c>
      <c r="X320" s="17">
        <v>7.5253998000906E-2</v>
      </c>
      <c r="Y320" s="17">
        <v>7.4444668689007606E-2</v>
      </c>
      <c r="Z320" s="17">
        <v>9.7684918659912204E-2</v>
      </c>
      <c r="AA320" s="17">
        <v>6.6685561771880994E-2</v>
      </c>
      <c r="AB320" s="17">
        <v>0.11569590518188</v>
      </c>
      <c r="AC320" s="17">
        <v>0.17348907105976499</v>
      </c>
      <c r="AD320" s="17"/>
      <c r="AE320" s="17">
        <v>0.17400964074519401</v>
      </c>
      <c r="AF320" s="17">
        <v>5.83757393072779E-2</v>
      </c>
      <c r="AG320" s="17">
        <v>5.6880194218765702E-2</v>
      </c>
      <c r="AH320" s="17">
        <v>7.4283567371958806E-2</v>
      </c>
      <c r="AI320" s="17">
        <v>6.5252676067268797E-2</v>
      </c>
      <c r="AJ320" s="17">
        <v>9.5752796634607604E-2</v>
      </c>
      <c r="AK320" s="17">
        <v>9.4025737419380598E-2</v>
      </c>
      <c r="AL320" s="17">
        <v>0.12703576154900001</v>
      </c>
      <c r="AM320" s="17">
        <v>9.8364739952164104E-2</v>
      </c>
      <c r="AN320" s="17">
        <v>7.6359818798688903E-2</v>
      </c>
      <c r="AO320" s="17">
        <v>0.103359462518834</v>
      </c>
      <c r="AP320" s="17">
        <v>7.6710027395745603E-2</v>
      </c>
      <c r="AQ320" s="17"/>
      <c r="AR320" s="17">
        <v>0.102664000791056</v>
      </c>
      <c r="AS320" s="17">
        <v>8.3312079114760698E-2</v>
      </c>
      <c r="AT320" s="17">
        <v>0.114064048150834</v>
      </c>
      <c r="AU320" s="17">
        <v>9.1894286843057504E-2</v>
      </c>
      <c r="AV320" s="17">
        <v>6.94436349249834E-2</v>
      </c>
      <c r="AW320" s="17"/>
      <c r="AX320" s="17">
        <v>6.3183447156847303E-2</v>
      </c>
      <c r="AY320" s="17">
        <v>0.16765002481098701</v>
      </c>
      <c r="AZ320" s="17">
        <v>0.15180168683270201</v>
      </c>
      <c r="BA320" s="17"/>
      <c r="BB320" s="17">
        <v>0.10170278497162701</v>
      </c>
      <c r="BC320" s="17">
        <v>6.4921621146085698E-2</v>
      </c>
      <c r="BD320" s="17">
        <v>0</v>
      </c>
      <c r="BE320" s="17">
        <v>4.82134139470142E-2</v>
      </c>
      <c r="BF320" s="17">
        <v>0.13803961870843001</v>
      </c>
    </row>
    <row r="321" spans="2:58" x14ac:dyDescent="0.3">
      <c r="B321" t="s">
        <v>231</v>
      </c>
      <c r="C321" s="17">
        <v>0.17230310372014901</v>
      </c>
      <c r="D321" s="17">
        <v>0.222665347045053</v>
      </c>
      <c r="E321" s="17">
        <v>0.122236218451094</v>
      </c>
      <c r="F321" s="17"/>
      <c r="G321" s="17">
        <v>0.28790372003271097</v>
      </c>
      <c r="H321" s="17">
        <v>0.24593617951223501</v>
      </c>
      <c r="I321" s="17">
        <v>0.165713703386661</v>
      </c>
      <c r="J321" s="17">
        <v>0.163852837060734</v>
      </c>
      <c r="K321" s="17">
        <v>0.14741174477729899</v>
      </c>
      <c r="L321" s="17">
        <v>0.25425591612398202</v>
      </c>
      <c r="M321" s="17"/>
      <c r="N321" s="17">
        <v>0.142817825979799</v>
      </c>
      <c r="O321" s="17">
        <v>0.103012653190446</v>
      </c>
      <c r="P321" s="17">
        <v>0.155370290386981</v>
      </c>
      <c r="Q321" s="17">
        <v>0.129207642323804</v>
      </c>
      <c r="R321" s="17">
        <v>0.16478122734223899</v>
      </c>
      <c r="S321" s="17">
        <v>0.190518473299289</v>
      </c>
      <c r="T321" s="17">
        <v>0.180791727403702</v>
      </c>
      <c r="U321" s="17">
        <v>0.13562146120310201</v>
      </c>
      <c r="V321" s="17">
        <v>0.12943071804936501</v>
      </c>
      <c r="W321" s="17">
        <v>0.12534586091764599</v>
      </c>
      <c r="X321" s="17">
        <v>0.19731482214952301</v>
      </c>
      <c r="Y321" s="17">
        <v>0.15060540940320799</v>
      </c>
      <c r="Z321" s="17">
        <v>0.18324054182152799</v>
      </c>
      <c r="AA321" s="17">
        <v>0.118491449059711</v>
      </c>
      <c r="AB321" s="17">
        <v>0.1964439963853</v>
      </c>
      <c r="AC321" s="17">
        <v>0.25529377685847798</v>
      </c>
      <c r="AD321" s="17"/>
      <c r="AE321" s="17">
        <v>0.25439328041930598</v>
      </c>
      <c r="AF321" s="17">
        <v>0.14915693653786199</v>
      </c>
      <c r="AG321" s="17">
        <v>0.128729406701247</v>
      </c>
      <c r="AH321" s="17">
        <v>0.21406134893348</v>
      </c>
      <c r="AI321" s="17">
        <v>0.220031275873525</v>
      </c>
      <c r="AJ321" s="17">
        <v>0.14910482615867601</v>
      </c>
      <c r="AK321" s="17">
        <v>0.175906028155633</v>
      </c>
      <c r="AL321" s="17">
        <v>0.17710017135824099</v>
      </c>
      <c r="AM321" s="17">
        <v>0.14001937368264999</v>
      </c>
      <c r="AN321" s="17">
        <v>0.123475686900753</v>
      </c>
      <c r="AO321" s="17">
        <v>0.14573231937793399</v>
      </c>
      <c r="AP321" s="17">
        <v>0.13173406630689</v>
      </c>
      <c r="AQ321" s="17"/>
      <c r="AR321" s="17">
        <v>0.16308657553721301</v>
      </c>
      <c r="AS321" s="17">
        <v>0.172493376056464</v>
      </c>
      <c r="AT321" s="17">
        <v>0.189747717735817</v>
      </c>
      <c r="AU321" s="17">
        <v>0.191596847540034</v>
      </c>
      <c r="AV321" s="17">
        <v>0.106248240161777</v>
      </c>
      <c r="AW321" s="17"/>
      <c r="AX321" s="17">
        <v>0.15951025955517001</v>
      </c>
      <c r="AY321" s="17">
        <v>0.27722521683328599</v>
      </c>
      <c r="AZ321" s="17">
        <v>0.17862354298295599</v>
      </c>
      <c r="BA321" s="17"/>
      <c r="BB321" s="17">
        <v>0.17593869066384099</v>
      </c>
      <c r="BC321" s="17">
        <v>0.15129401516913399</v>
      </c>
      <c r="BD321" s="17">
        <v>0.23872789501376199</v>
      </c>
      <c r="BE321" s="17">
        <v>0.17532755017698501</v>
      </c>
      <c r="BF321" s="17">
        <v>0.15318542021571299</v>
      </c>
    </row>
    <row r="322" spans="2:58" x14ac:dyDescent="0.3">
      <c r="B322" t="s">
        <v>232</v>
      </c>
      <c r="C322" s="17">
        <v>0.70800696664509399</v>
      </c>
      <c r="D322" s="17">
        <v>0.64603619290557901</v>
      </c>
      <c r="E322" s="17">
        <v>0.76945475217451198</v>
      </c>
      <c r="F322" s="17"/>
      <c r="G322" s="17">
        <v>0.35660491573801401</v>
      </c>
      <c r="H322" s="17">
        <v>0.56945043766329695</v>
      </c>
      <c r="I322" s="17">
        <v>0.688246725462899</v>
      </c>
      <c r="J322" s="17">
        <v>0.750281704974747</v>
      </c>
      <c r="K322" s="17">
        <v>0.77081403766242296</v>
      </c>
      <c r="L322" s="17">
        <v>0.63655698405017802</v>
      </c>
      <c r="M322" s="17"/>
      <c r="N322" s="17">
        <v>0.85718217402020103</v>
      </c>
      <c r="O322" s="17">
        <v>0.67802357861669105</v>
      </c>
      <c r="P322" s="17">
        <v>0.77828942409281698</v>
      </c>
      <c r="Q322" s="17">
        <v>0.74335481222141397</v>
      </c>
      <c r="R322" s="17">
        <v>0.70410442831475695</v>
      </c>
      <c r="S322" s="17">
        <v>0.71325426748315901</v>
      </c>
      <c r="T322" s="17">
        <v>0.70665074413662499</v>
      </c>
      <c r="U322" s="17">
        <v>0.74877394945281694</v>
      </c>
      <c r="V322" s="17">
        <v>0.77358568526534999</v>
      </c>
      <c r="W322" s="17">
        <v>0.79092125383784195</v>
      </c>
      <c r="X322" s="17">
        <v>0.69524213325266204</v>
      </c>
      <c r="Y322" s="17">
        <v>0.73923650318394196</v>
      </c>
      <c r="Z322" s="17">
        <v>0.71907453951856004</v>
      </c>
      <c r="AA322" s="17">
        <v>0.80347689536651601</v>
      </c>
      <c r="AB322" s="17">
        <v>0.676606382928854</v>
      </c>
      <c r="AC322" s="17">
        <v>0.56540473980698802</v>
      </c>
      <c r="AD322" s="17"/>
      <c r="AE322" s="17">
        <v>0.54248514461130004</v>
      </c>
      <c r="AF322" s="17">
        <v>0.77107873943271998</v>
      </c>
      <c r="AG322" s="17">
        <v>0.80346002950712303</v>
      </c>
      <c r="AH322" s="17">
        <v>0.68756179691977004</v>
      </c>
      <c r="AI322" s="17">
        <v>0.67750209533117101</v>
      </c>
      <c r="AJ322" s="17">
        <v>0.71958365819250003</v>
      </c>
      <c r="AK322" s="17">
        <v>0.703326229969089</v>
      </c>
      <c r="AL322" s="17">
        <v>0.67426972625691795</v>
      </c>
      <c r="AM322" s="17">
        <v>0.73683183405937802</v>
      </c>
      <c r="AN322" s="17">
        <v>0.77200912518676201</v>
      </c>
      <c r="AO322" s="17">
        <v>0.73322385543744295</v>
      </c>
      <c r="AP322" s="17">
        <v>0.76741596898946596</v>
      </c>
      <c r="AQ322" s="17"/>
      <c r="AR322" s="17">
        <v>0.71071898404480205</v>
      </c>
      <c r="AS322" s="17">
        <v>0.71338724751334004</v>
      </c>
      <c r="AT322" s="17">
        <v>0.67502805871909999</v>
      </c>
      <c r="AU322" s="17">
        <v>0.70637293756018604</v>
      </c>
      <c r="AV322" s="17">
        <v>0.82430812491323902</v>
      </c>
      <c r="AW322" s="17"/>
      <c r="AX322" s="17">
        <v>0.75108981635100802</v>
      </c>
      <c r="AY322" s="17">
        <v>0.537295686987734</v>
      </c>
      <c r="AZ322" s="17">
        <v>0.637520673703865</v>
      </c>
      <c r="BA322" s="17"/>
      <c r="BB322" s="17">
        <v>0.698474349702493</v>
      </c>
      <c r="BC322" s="17">
        <v>0.73568236594583603</v>
      </c>
      <c r="BD322" s="17">
        <v>0.76127210498623799</v>
      </c>
      <c r="BE322" s="17">
        <v>0.75761521590028502</v>
      </c>
      <c r="BF322" s="17">
        <v>0.68557267839175495</v>
      </c>
    </row>
    <row r="323" spans="2:58" x14ac:dyDescent="0.3">
      <c r="B323" t="s">
        <v>86</v>
      </c>
      <c r="C323" s="17">
        <v>2.5579932240753001E-2</v>
      </c>
      <c r="D323" s="17">
        <v>1.8284968860927901E-2</v>
      </c>
      <c r="E323" s="17">
        <v>3.2932937580671201E-2</v>
      </c>
      <c r="F323" s="17"/>
      <c r="G323" s="17">
        <v>0</v>
      </c>
      <c r="H323" s="17">
        <v>1.91273756126983E-2</v>
      </c>
      <c r="I323" s="17">
        <v>3.2170791934159199E-2</v>
      </c>
      <c r="J323" s="17">
        <v>2.3832810910840298E-2</v>
      </c>
      <c r="K323" s="17">
        <v>1.94512595373354E-2</v>
      </c>
      <c r="L323" s="17">
        <v>0</v>
      </c>
      <c r="M323" s="17"/>
      <c r="N323" s="17">
        <v>0</v>
      </c>
      <c r="O323" s="17">
        <v>7.7666028533313197E-2</v>
      </c>
      <c r="P323" s="17">
        <v>3.1868137987400701E-2</v>
      </c>
      <c r="Q323" s="17">
        <v>2.5238951700257601E-2</v>
      </c>
      <c r="R323" s="17">
        <v>3.6479833035277298E-2</v>
      </c>
      <c r="S323" s="17">
        <v>2.0922078700182901E-2</v>
      </c>
      <c r="T323" s="17">
        <v>5.2646003399157301E-2</v>
      </c>
      <c r="U323" s="17">
        <v>2.0550215541312301E-2</v>
      </c>
      <c r="V323" s="17">
        <v>0</v>
      </c>
      <c r="W323" s="17">
        <v>2.5194349988041799E-2</v>
      </c>
      <c r="X323" s="17">
        <v>3.2189046596908501E-2</v>
      </c>
      <c r="Y323" s="17">
        <v>3.5713418723842198E-2</v>
      </c>
      <c r="Z323" s="17">
        <v>0</v>
      </c>
      <c r="AA323" s="17">
        <v>1.1346093801891799E-2</v>
      </c>
      <c r="AB323" s="17">
        <v>1.12537155039662E-2</v>
      </c>
      <c r="AC323" s="17">
        <v>5.8124122747700204E-3</v>
      </c>
      <c r="AD323" s="17"/>
      <c r="AE323" s="17">
        <v>2.9111934224199401E-2</v>
      </c>
      <c r="AF323" s="17">
        <v>2.1388584722139801E-2</v>
      </c>
      <c r="AG323" s="17">
        <v>1.0930369572863601E-2</v>
      </c>
      <c r="AH323" s="17">
        <v>2.40932867747903E-2</v>
      </c>
      <c r="AI323" s="17">
        <v>3.7213952728035099E-2</v>
      </c>
      <c r="AJ323" s="17">
        <v>3.55587190142162E-2</v>
      </c>
      <c r="AK323" s="17">
        <v>2.6742004455897299E-2</v>
      </c>
      <c r="AL323" s="17">
        <v>2.1594340835841299E-2</v>
      </c>
      <c r="AM323" s="17">
        <v>2.4784052305807699E-2</v>
      </c>
      <c r="AN323" s="17">
        <v>2.81553691137965E-2</v>
      </c>
      <c r="AO323" s="17">
        <v>1.7684362665788302E-2</v>
      </c>
      <c r="AP323" s="17">
        <v>2.4139937307898499E-2</v>
      </c>
      <c r="AQ323" s="17"/>
      <c r="AR323" s="17">
        <v>2.3530439626928801E-2</v>
      </c>
      <c r="AS323" s="17">
        <v>3.0807297315436001E-2</v>
      </c>
      <c r="AT323" s="17">
        <v>2.1160175394249199E-2</v>
      </c>
      <c r="AU323" s="17">
        <v>1.0135928056721699E-2</v>
      </c>
      <c r="AV323" s="17">
        <v>0</v>
      </c>
      <c r="AW323" s="17"/>
      <c r="AX323" s="17">
        <v>2.6216476936974702E-2</v>
      </c>
      <c r="AY323" s="17">
        <v>1.7829071367992999E-2</v>
      </c>
      <c r="AZ323" s="17">
        <v>3.2054096480476697E-2</v>
      </c>
      <c r="BA323" s="17"/>
      <c r="BB323" s="17">
        <v>2.3884174662038699E-2</v>
      </c>
      <c r="BC323" s="17">
        <v>4.8101997738944399E-2</v>
      </c>
      <c r="BD323" s="17">
        <v>0</v>
      </c>
      <c r="BE323" s="17">
        <v>1.8843819975715399E-2</v>
      </c>
      <c r="BF323" s="17">
        <v>2.3202282684102401E-2</v>
      </c>
    </row>
    <row r="324" spans="2:58" x14ac:dyDescent="0.3">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row>
    <row r="325" spans="2:58" x14ac:dyDescent="0.3">
      <c r="B325" s="6" t="s">
        <v>238</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row>
    <row r="326" spans="2:58" x14ac:dyDescent="0.3">
      <c r="B326" s="24" t="s">
        <v>90</v>
      </c>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row>
    <row r="327" spans="2:58" x14ac:dyDescent="0.3">
      <c r="B327" t="s">
        <v>230</v>
      </c>
      <c r="C327" s="17">
        <v>8.0550488567768294E-2</v>
      </c>
      <c r="D327" s="17">
        <v>0.104094263636599</v>
      </c>
      <c r="E327" s="17">
        <v>5.7144791522465203E-2</v>
      </c>
      <c r="F327" s="17"/>
      <c r="G327" s="17">
        <v>0.19606722429421999</v>
      </c>
      <c r="H327" s="17">
        <v>0.198708734894987</v>
      </c>
      <c r="I327" s="17">
        <v>9.4227843868882805E-2</v>
      </c>
      <c r="J327" s="17">
        <v>4.7922713326623602E-2</v>
      </c>
      <c r="K327" s="17">
        <v>5.0371246343364699E-2</v>
      </c>
      <c r="L327" s="17">
        <v>2.5044668581985698E-2</v>
      </c>
      <c r="M327" s="17"/>
      <c r="N327" s="17">
        <v>0</v>
      </c>
      <c r="O327" s="17">
        <v>6.7182102355716505E-2</v>
      </c>
      <c r="P327" s="17">
        <v>6.48526803110821E-2</v>
      </c>
      <c r="Q327" s="17">
        <v>7.5709908458343203E-2</v>
      </c>
      <c r="R327" s="17">
        <v>6.5651746082280901E-2</v>
      </c>
      <c r="S327" s="17">
        <v>5.2962757962676202E-2</v>
      </c>
      <c r="T327" s="17">
        <v>5.1879792645584302E-2</v>
      </c>
      <c r="U327" s="17">
        <v>9.9328318174962502E-2</v>
      </c>
      <c r="V327" s="17">
        <v>5.3517920699154099E-2</v>
      </c>
      <c r="W327" s="17">
        <v>3.1092382357035701E-2</v>
      </c>
      <c r="X327" s="17">
        <v>6.3414959503623997E-2</v>
      </c>
      <c r="Y327" s="17">
        <v>4.4783751252239302E-2</v>
      </c>
      <c r="Z327" s="17">
        <v>9.41552173835115E-2</v>
      </c>
      <c r="AA327" s="17">
        <v>6.1939458400311301E-2</v>
      </c>
      <c r="AB327" s="17">
        <v>7.8650738108077101E-2</v>
      </c>
      <c r="AC327" s="17">
        <v>0.19039536450086</v>
      </c>
      <c r="AD327" s="17"/>
      <c r="AE327" s="17">
        <v>0.16917225697038099</v>
      </c>
      <c r="AF327" s="17">
        <v>5.4385839727058197E-2</v>
      </c>
      <c r="AG327" s="17">
        <v>5.8705457477252497E-2</v>
      </c>
      <c r="AH327" s="17">
        <v>6.7115625707281704E-2</v>
      </c>
      <c r="AI327" s="17">
        <v>4.4913646781356599E-2</v>
      </c>
      <c r="AJ327" s="17">
        <v>8.8808037482398794E-2</v>
      </c>
      <c r="AK327" s="17">
        <v>5.2837957408628698E-2</v>
      </c>
      <c r="AL327" s="17">
        <v>0.109591769320664</v>
      </c>
      <c r="AM327" s="17">
        <v>7.9506958844000206E-2</v>
      </c>
      <c r="AN327" s="17">
        <v>4.6394248417315397E-2</v>
      </c>
      <c r="AO327" s="17">
        <v>8.4324166282911395E-2</v>
      </c>
      <c r="AP327" s="17">
        <v>7.3536184717906294E-2</v>
      </c>
      <c r="AQ327" s="17"/>
      <c r="AR327" s="17">
        <v>8.9807997883674107E-2</v>
      </c>
      <c r="AS327" s="17">
        <v>7.2087852817781406E-2</v>
      </c>
      <c r="AT327" s="17">
        <v>9.4360951530835194E-2</v>
      </c>
      <c r="AU327" s="17">
        <v>7.4997674666502395E-2</v>
      </c>
      <c r="AV327" s="17">
        <v>4.8408046281698598E-2</v>
      </c>
      <c r="AW327" s="17"/>
      <c r="AX327" s="17">
        <v>5.2774400966957499E-2</v>
      </c>
      <c r="AY327" s="17">
        <v>0.20059484853468901</v>
      </c>
      <c r="AZ327" s="17">
        <v>0.10145793362835299</v>
      </c>
      <c r="BA327" s="17"/>
      <c r="BB327" s="17">
        <v>8.5188365704210997E-2</v>
      </c>
      <c r="BC327" s="17">
        <v>6.38576407053804E-2</v>
      </c>
      <c r="BD327" s="17">
        <v>4.1645832922410302E-2</v>
      </c>
      <c r="BE327" s="17">
        <v>3.7268490619582803E-2</v>
      </c>
      <c r="BF327" s="17">
        <v>0.11503013168976101</v>
      </c>
    </row>
    <row r="328" spans="2:58" x14ac:dyDescent="0.3">
      <c r="B328" t="s">
        <v>231</v>
      </c>
      <c r="C328" s="17">
        <v>0.13381655505957299</v>
      </c>
      <c r="D328" s="17">
        <v>0.18006435305690799</v>
      </c>
      <c r="E328" s="17">
        <v>8.7791286918823E-2</v>
      </c>
      <c r="F328" s="17"/>
      <c r="G328" s="17">
        <v>0.24122359533787199</v>
      </c>
      <c r="H328" s="17">
        <v>0.28384173247386801</v>
      </c>
      <c r="I328" s="17">
        <v>0.144353553183665</v>
      </c>
      <c r="J328" s="17">
        <v>0.10212195290623299</v>
      </c>
      <c r="K328" s="17">
        <v>8.1992517769012604E-2</v>
      </c>
      <c r="L328" s="17">
        <v>0.115387123630683</v>
      </c>
      <c r="M328" s="17"/>
      <c r="N328" s="17">
        <v>0</v>
      </c>
      <c r="O328" s="17">
        <v>0</v>
      </c>
      <c r="P328" s="17">
        <v>6.9330677917178202E-2</v>
      </c>
      <c r="Q328" s="17">
        <v>8.5807844327005903E-2</v>
      </c>
      <c r="R328" s="17">
        <v>0.102043829272901</v>
      </c>
      <c r="S328" s="17">
        <v>0.13434602106004101</v>
      </c>
      <c r="T328" s="17">
        <v>0.112029844649463</v>
      </c>
      <c r="U328" s="17">
        <v>9.43823437410993E-2</v>
      </c>
      <c r="V328" s="17">
        <v>0.13062062572746899</v>
      </c>
      <c r="W328" s="17">
        <v>0.13564092728652899</v>
      </c>
      <c r="X328" s="17">
        <v>0.124272831784492</v>
      </c>
      <c r="Y328" s="17">
        <v>0.122288225924024</v>
      </c>
      <c r="Z328" s="17">
        <v>0.177420454958992</v>
      </c>
      <c r="AA328" s="17">
        <v>0.13526604895956601</v>
      </c>
      <c r="AB328" s="17">
        <v>0.20641608629644401</v>
      </c>
      <c r="AC328" s="17">
        <v>0.211626255679074</v>
      </c>
      <c r="AD328" s="17"/>
      <c r="AE328" s="17">
        <v>0.26480384806667401</v>
      </c>
      <c r="AF328" s="17">
        <v>9.4985219893477302E-2</v>
      </c>
      <c r="AG328" s="17">
        <v>9.8747588994382504E-2</v>
      </c>
      <c r="AH328" s="17">
        <v>0.14836295007271999</v>
      </c>
      <c r="AI328" s="17">
        <v>0.133103145788765</v>
      </c>
      <c r="AJ328" s="17">
        <v>8.3785412434259895E-2</v>
      </c>
      <c r="AK328" s="17">
        <v>0.122802794850612</v>
      </c>
      <c r="AL328" s="17">
        <v>0.15248817719006999</v>
      </c>
      <c r="AM328" s="17">
        <v>0.128577836360663</v>
      </c>
      <c r="AN328" s="17">
        <v>7.57595402689413E-2</v>
      </c>
      <c r="AO328" s="17">
        <v>0.110363594046357</v>
      </c>
      <c r="AP328" s="17">
        <v>0.13028057070832999</v>
      </c>
      <c r="AQ328" s="17"/>
      <c r="AR328" s="17">
        <v>0.101298243090021</v>
      </c>
      <c r="AS328" s="17">
        <v>0.142235814070412</v>
      </c>
      <c r="AT328" s="17">
        <v>0.174124500710962</v>
      </c>
      <c r="AU328" s="17">
        <v>0.156112957591761</v>
      </c>
      <c r="AV328" s="17">
        <v>0</v>
      </c>
      <c r="AW328" s="17"/>
      <c r="AX328" s="17">
        <v>0.10890267808649499</v>
      </c>
      <c r="AY328" s="17">
        <v>0.243292685430611</v>
      </c>
      <c r="AZ328" s="17">
        <v>0.185043334997612</v>
      </c>
      <c r="BA328" s="17"/>
      <c r="BB328" s="17">
        <v>0.14946388249579701</v>
      </c>
      <c r="BC328" s="17">
        <v>0.115086639353387</v>
      </c>
      <c r="BD328" s="17">
        <v>0.102155192166502</v>
      </c>
      <c r="BE328" s="17">
        <v>8.6501174190991806E-2</v>
      </c>
      <c r="BF328" s="17">
        <v>9.03857094077304E-2</v>
      </c>
    </row>
    <row r="329" spans="2:58" x14ac:dyDescent="0.3">
      <c r="B329" t="s">
        <v>232</v>
      </c>
      <c r="C329" s="17">
        <v>0.754669019010211</v>
      </c>
      <c r="D329" s="17">
        <v>0.689294123765547</v>
      </c>
      <c r="E329" s="17">
        <v>0.82061480066211501</v>
      </c>
      <c r="F329" s="17"/>
      <c r="G329" s="17">
        <v>0.56270918036790796</v>
      </c>
      <c r="H329" s="17">
        <v>0.49584580906945502</v>
      </c>
      <c r="I329" s="17">
        <v>0.72905190399488295</v>
      </c>
      <c r="J329" s="17">
        <v>0.81612849878916405</v>
      </c>
      <c r="K329" s="17">
        <v>0.83754296620531399</v>
      </c>
      <c r="L329" s="17">
        <v>0.85956820778733101</v>
      </c>
      <c r="M329" s="17"/>
      <c r="N329" s="17">
        <v>1</v>
      </c>
      <c r="O329" s="17">
        <v>0.84809319766960001</v>
      </c>
      <c r="P329" s="17">
        <v>0.84165820418489301</v>
      </c>
      <c r="Q329" s="17">
        <v>0.81324329551439301</v>
      </c>
      <c r="R329" s="17">
        <v>0.80189950648377195</v>
      </c>
      <c r="S329" s="17">
        <v>0.77826606100064999</v>
      </c>
      <c r="T329" s="17">
        <v>0.79758251142255798</v>
      </c>
      <c r="U329" s="17">
        <v>0.76896375522392302</v>
      </c>
      <c r="V329" s="17">
        <v>0.78913727329210903</v>
      </c>
      <c r="W329" s="17">
        <v>0.79503041577482603</v>
      </c>
      <c r="X329" s="17">
        <v>0.77936159353215995</v>
      </c>
      <c r="Y329" s="17">
        <v>0.81014387187120795</v>
      </c>
      <c r="Z329" s="17">
        <v>0.72842432765749698</v>
      </c>
      <c r="AA329" s="17">
        <v>0.75769153998385597</v>
      </c>
      <c r="AB329" s="17">
        <v>0.68156077124987602</v>
      </c>
      <c r="AC329" s="17">
        <v>0.59576573647369702</v>
      </c>
      <c r="AD329" s="17"/>
      <c r="AE329" s="17">
        <v>0.53857261430372005</v>
      </c>
      <c r="AF329" s="17">
        <v>0.82236809783847098</v>
      </c>
      <c r="AG329" s="17">
        <v>0.80386201101626997</v>
      </c>
      <c r="AH329" s="17">
        <v>0.763242187517707</v>
      </c>
      <c r="AI329" s="17">
        <v>0.78505510232256903</v>
      </c>
      <c r="AJ329" s="17">
        <v>0.76033512997629704</v>
      </c>
      <c r="AK329" s="17">
        <v>0.80759948014689897</v>
      </c>
      <c r="AL329" s="17">
        <v>0.71632571265342504</v>
      </c>
      <c r="AM329" s="17">
        <v>0.75884278696044605</v>
      </c>
      <c r="AN329" s="17">
        <v>0.85391152326484798</v>
      </c>
      <c r="AO329" s="17">
        <v>0.78037071726222595</v>
      </c>
      <c r="AP329" s="17">
        <v>0.77736911162446698</v>
      </c>
      <c r="AQ329" s="17"/>
      <c r="AR329" s="17">
        <v>0.765383926553037</v>
      </c>
      <c r="AS329" s="17">
        <v>0.75576736269586098</v>
      </c>
      <c r="AT329" s="17">
        <v>0.70960681422869498</v>
      </c>
      <c r="AU329" s="17">
        <v>0.75875343968501496</v>
      </c>
      <c r="AV329" s="17">
        <v>0.95159195371830096</v>
      </c>
      <c r="AW329" s="17"/>
      <c r="AX329" s="17">
        <v>0.80712372288097201</v>
      </c>
      <c r="AY329" s="17">
        <v>0.53147070260256701</v>
      </c>
      <c r="AZ329" s="17">
        <v>0.68257663035324001</v>
      </c>
      <c r="BA329" s="17"/>
      <c r="BB329" s="17">
        <v>0.73524351401825305</v>
      </c>
      <c r="BC329" s="17">
        <v>0.77534372308546295</v>
      </c>
      <c r="BD329" s="17">
        <v>0.84260424997735595</v>
      </c>
      <c r="BE329" s="17">
        <v>0.84500273169723195</v>
      </c>
      <c r="BF329" s="17">
        <v>0.77090218520077503</v>
      </c>
    </row>
    <row r="330" spans="2:58" x14ac:dyDescent="0.3">
      <c r="B330" t="s">
        <v>86</v>
      </c>
      <c r="C330" s="17">
        <v>3.0963937362447298E-2</v>
      </c>
      <c r="D330" s="17">
        <v>2.6547259540945601E-2</v>
      </c>
      <c r="E330" s="17">
        <v>3.4449120896596498E-2</v>
      </c>
      <c r="F330" s="17"/>
      <c r="G330" s="17">
        <v>0</v>
      </c>
      <c r="H330" s="17">
        <v>2.1603723561690501E-2</v>
      </c>
      <c r="I330" s="17">
        <v>3.2366698952568898E-2</v>
      </c>
      <c r="J330" s="17">
        <v>3.3826834977979003E-2</v>
      </c>
      <c r="K330" s="17">
        <v>3.00932696823091E-2</v>
      </c>
      <c r="L330" s="17">
        <v>0</v>
      </c>
      <c r="M330" s="17"/>
      <c r="N330" s="17">
        <v>0</v>
      </c>
      <c r="O330" s="17">
        <v>8.4724699974683307E-2</v>
      </c>
      <c r="P330" s="17">
        <v>2.41584375868465E-2</v>
      </c>
      <c r="Q330" s="17">
        <v>2.5238951700257601E-2</v>
      </c>
      <c r="R330" s="17">
        <v>3.0404918161045898E-2</v>
      </c>
      <c r="S330" s="17">
        <v>3.4425159976633098E-2</v>
      </c>
      <c r="T330" s="17">
        <v>3.8507851282394701E-2</v>
      </c>
      <c r="U330" s="17">
        <v>3.7325582860015201E-2</v>
      </c>
      <c r="V330" s="17">
        <v>2.6724180281267398E-2</v>
      </c>
      <c r="W330" s="17">
        <v>3.8236274581608998E-2</v>
      </c>
      <c r="X330" s="17">
        <v>3.2950615179724599E-2</v>
      </c>
      <c r="Y330" s="17">
        <v>2.27841509525285E-2</v>
      </c>
      <c r="Z330" s="17">
        <v>0</v>
      </c>
      <c r="AA330" s="17">
        <v>4.5102952656267001E-2</v>
      </c>
      <c r="AB330" s="17">
        <v>3.3372404345603103E-2</v>
      </c>
      <c r="AC330" s="17">
        <v>2.2126433463684802E-3</v>
      </c>
      <c r="AD330" s="17"/>
      <c r="AE330" s="17">
        <v>2.7451280659224201E-2</v>
      </c>
      <c r="AF330" s="17">
        <v>2.8260842540993501E-2</v>
      </c>
      <c r="AG330" s="17">
        <v>3.8684942512094499E-2</v>
      </c>
      <c r="AH330" s="17">
        <v>2.1279236702290701E-2</v>
      </c>
      <c r="AI330" s="17">
        <v>3.6928105107308803E-2</v>
      </c>
      <c r="AJ330" s="17">
        <v>6.7071420107043797E-2</v>
      </c>
      <c r="AK330" s="17">
        <v>1.67597675938604E-2</v>
      </c>
      <c r="AL330" s="17">
        <v>2.1594340835841299E-2</v>
      </c>
      <c r="AM330" s="17">
        <v>3.3072417834890802E-2</v>
      </c>
      <c r="AN330" s="17">
        <v>2.3934688048895002E-2</v>
      </c>
      <c r="AO330" s="17">
        <v>2.49415224085048E-2</v>
      </c>
      <c r="AP330" s="17">
        <v>1.88141329492965E-2</v>
      </c>
      <c r="AQ330" s="17"/>
      <c r="AR330" s="17">
        <v>4.3509832473268097E-2</v>
      </c>
      <c r="AS330" s="17">
        <v>2.9908970415946499E-2</v>
      </c>
      <c r="AT330" s="17">
        <v>2.19077335295083E-2</v>
      </c>
      <c r="AU330" s="17">
        <v>1.0135928056721699E-2</v>
      </c>
      <c r="AV330" s="17">
        <v>0</v>
      </c>
      <c r="AW330" s="17"/>
      <c r="AX330" s="17">
        <v>3.1199198065576101E-2</v>
      </c>
      <c r="AY330" s="17">
        <v>2.4641763432133101E-2</v>
      </c>
      <c r="AZ330" s="17">
        <v>3.0922101020795199E-2</v>
      </c>
      <c r="BA330" s="17"/>
      <c r="BB330" s="17">
        <v>3.0104237781739498E-2</v>
      </c>
      <c r="BC330" s="17">
        <v>4.57119968557686E-2</v>
      </c>
      <c r="BD330" s="17">
        <v>1.35947249337311E-2</v>
      </c>
      <c r="BE330" s="17">
        <v>3.1227603492193001E-2</v>
      </c>
      <c r="BF330" s="17">
        <v>2.36819737017336E-2</v>
      </c>
    </row>
    <row r="331" spans="2:58" x14ac:dyDescent="0.3">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row>
    <row r="332" spans="2:58" x14ac:dyDescent="0.3">
      <c r="B332" s="6" t="s">
        <v>239</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row>
    <row r="333" spans="2:58" x14ac:dyDescent="0.3">
      <c r="B333" s="24" t="s">
        <v>90</v>
      </c>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row>
    <row r="334" spans="2:58" x14ac:dyDescent="0.3">
      <c r="B334" t="s">
        <v>230</v>
      </c>
      <c r="C334" s="17">
        <v>9.3109033270090596E-2</v>
      </c>
      <c r="D334" s="17">
        <v>0.12139408269778799</v>
      </c>
      <c r="E334" s="17">
        <v>6.4982560791841504E-2</v>
      </c>
      <c r="F334" s="17"/>
      <c r="G334" s="17">
        <v>0.29575573946060701</v>
      </c>
      <c r="H334" s="17">
        <v>0.17758155500006501</v>
      </c>
      <c r="I334" s="17">
        <v>0.103770884809403</v>
      </c>
      <c r="J334" s="17">
        <v>6.7085038104081299E-2</v>
      </c>
      <c r="K334" s="17">
        <v>6.3595847779047698E-2</v>
      </c>
      <c r="L334" s="17">
        <v>0.11336101747314201</v>
      </c>
      <c r="M334" s="17"/>
      <c r="N334" s="17">
        <v>0</v>
      </c>
      <c r="O334" s="17">
        <v>0.16727003860673201</v>
      </c>
      <c r="P334" s="17">
        <v>5.8740572802936902E-2</v>
      </c>
      <c r="Q334" s="17">
        <v>0.12584497924273599</v>
      </c>
      <c r="R334" s="17">
        <v>0.10492408540803499</v>
      </c>
      <c r="S334" s="17">
        <v>6.9523422109439903E-2</v>
      </c>
      <c r="T334" s="17">
        <v>7.9415695193118099E-2</v>
      </c>
      <c r="U334" s="17">
        <v>7.8272190785628595E-2</v>
      </c>
      <c r="V334" s="17">
        <v>5.8079345662567103E-2</v>
      </c>
      <c r="W334" s="17">
        <v>4.1253508503528602E-2</v>
      </c>
      <c r="X334" s="17">
        <v>5.60230946745576E-2</v>
      </c>
      <c r="Y334" s="17">
        <v>7.2412240121956906E-2</v>
      </c>
      <c r="Z334" s="17">
        <v>0.11413195555849701</v>
      </c>
      <c r="AA334" s="17">
        <v>6.1294688821409399E-2</v>
      </c>
      <c r="AB334" s="17">
        <v>0.1194614569449</v>
      </c>
      <c r="AC334" s="17">
        <v>0.18782195239594501</v>
      </c>
      <c r="AD334" s="17"/>
      <c r="AE334" s="17">
        <v>0.16253360959672</v>
      </c>
      <c r="AF334" s="17">
        <v>6.9772463644051805E-2</v>
      </c>
      <c r="AG334" s="17">
        <v>3.9921910470514403E-2</v>
      </c>
      <c r="AH334" s="17">
        <v>6.8546534112174998E-2</v>
      </c>
      <c r="AI334" s="17">
        <v>9.1853391975488197E-2</v>
      </c>
      <c r="AJ334" s="17">
        <v>9.6587000566099299E-2</v>
      </c>
      <c r="AK334" s="17">
        <v>0.11463031853745199</v>
      </c>
      <c r="AL334" s="17">
        <v>0.15470948839496099</v>
      </c>
      <c r="AM334" s="17">
        <v>9.2925517015704798E-2</v>
      </c>
      <c r="AN334" s="17">
        <v>2.1074790669361999E-2</v>
      </c>
      <c r="AO334" s="17">
        <v>9.4751369205983302E-2</v>
      </c>
      <c r="AP334" s="17">
        <v>0.15411852087369399</v>
      </c>
      <c r="AQ334" s="17"/>
      <c r="AR334" s="17">
        <v>0.102739490580115</v>
      </c>
      <c r="AS334" s="17">
        <v>8.7339264589576304E-2</v>
      </c>
      <c r="AT334" s="17">
        <v>9.8938109103138105E-2</v>
      </c>
      <c r="AU334" s="17">
        <v>7.2609264987808203E-2</v>
      </c>
      <c r="AV334" s="17">
        <v>9.2882931185878106E-2</v>
      </c>
      <c r="AW334" s="17"/>
      <c r="AX334" s="17">
        <v>6.6495239704223094E-2</v>
      </c>
      <c r="AY334" s="17">
        <v>0.19808945513574799</v>
      </c>
      <c r="AZ334" s="17">
        <v>0.113031982165142</v>
      </c>
      <c r="BA334" s="17"/>
      <c r="BB334" s="17">
        <v>9.9483685671309705E-2</v>
      </c>
      <c r="BC334" s="17">
        <v>6.2976468775940694E-2</v>
      </c>
      <c r="BD334" s="17">
        <v>0.109798330732765</v>
      </c>
      <c r="BE334" s="17">
        <v>5.7379932509905099E-2</v>
      </c>
      <c r="BF334" s="17">
        <v>0.11060690836380301</v>
      </c>
    </row>
    <row r="335" spans="2:58" x14ac:dyDescent="0.3">
      <c r="B335" t="s">
        <v>231</v>
      </c>
      <c r="C335" s="17">
        <v>0.13746886695909499</v>
      </c>
      <c r="D335" s="17">
        <v>0.158473582128283</v>
      </c>
      <c r="E335" s="17">
        <v>0.11671822299169</v>
      </c>
      <c r="F335" s="17"/>
      <c r="G335" s="17">
        <v>0</v>
      </c>
      <c r="H335" s="17">
        <v>0.24802810835806999</v>
      </c>
      <c r="I335" s="17">
        <v>0.15445187916605799</v>
      </c>
      <c r="J335" s="17">
        <v>0.10840079136243</v>
      </c>
      <c r="K335" s="17">
        <v>9.8338501291312094E-2</v>
      </c>
      <c r="L335" s="17">
        <v>0.12587970357161499</v>
      </c>
      <c r="M335" s="17"/>
      <c r="N335" s="17">
        <v>0</v>
      </c>
      <c r="O335" s="17">
        <v>4.9379399168991298E-2</v>
      </c>
      <c r="P335" s="17">
        <v>0.166839400190915</v>
      </c>
      <c r="Q335" s="17">
        <v>4.58525064381861E-2</v>
      </c>
      <c r="R335" s="17">
        <v>0.11842472749793</v>
      </c>
      <c r="S335" s="17">
        <v>0.11836693252319599</v>
      </c>
      <c r="T335" s="17">
        <v>0.13334777532339401</v>
      </c>
      <c r="U335" s="17">
        <v>0.129932557602394</v>
      </c>
      <c r="V335" s="17">
        <v>0.122497299118146</v>
      </c>
      <c r="W335" s="17">
        <v>0.16418413090376899</v>
      </c>
      <c r="X335" s="17">
        <v>0.141180580872379</v>
      </c>
      <c r="Y335" s="17">
        <v>7.1745386950161402E-2</v>
      </c>
      <c r="Z335" s="17">
        <v>0.142980314508902</v>
      </c>
      <c r="AA335" s="17">
        <v>0.14528846371715901</v>
      </c>
      <c r="AB335" s="17">
        <v>0.169253186156296</v>
      </c>
      <c r="AC335" s="17">
        <v>0.206698299540539</v>
      </c>
      <c r="AD335" s="17"/>
      <c r="AE335" s="17">
        <v>0.26315067390288099</v>
      </c>
      <c r="AF335" s="17">
        <v>9.2227603960103099E-2</v>
      </c>
      <c r="AG335" s="17">
        <v>7.1319659283930095E-2</v>
      </c>
      <c r="AH335" s="17">
        <v>0.165669583326646</v>
      </c>
      <c r="AI335" s="17">
        <v>9.0979453373001201E-2</v>
      </c>
      <c r="AJ335" s="17">
        <v>0.131522276652209</v>
      </c>
      <c r="AK335" s="17">
        <v>0.120638578997617</v>
      </c>
      <c r="AL335" s="17">
        <v>0.190656531569352</v>
      </c>
      <c r="AM335" s="17">
        <v>0.130113525377825</v>
      </c>
      <c r="AN335" s="17">
        <v>0.100886883080044</v>
      </c>
      <c r="AO335" s="17">
        <v>0.116294025655924</v>
      </c>
      <c r="AP335" s="17">
        <v>0.11225939563837101</v>
      </c>
      <c r="AQ335" s="17"/>
      <c r="AR335" s="17">
        <v>0.12397521275361301</v>
      </c>
      <c r="AS335" s="17">
        <v>0.13940838941189199</v>
      </c>
      <c r="AT335" s="17">
        <v>0.16154436329275801</v>
      </c>
      <c r="AU335" s="17">
        <v>0.16063730035877799</v>
      </c>
      <c r="AV335" s="17">
        <v>2.3934365478252399E-2</v>
      </c>
      <c r="AW335" s="17"/>
      <c r="AX335" s="17">
        <v>0.119756460618636</v>
      </c>
      <c r="AY335" s="17">
        <v>0.22551595505508701</v>
      </c>
      <c r="AZ335" s="17">
        <v>0.16513812545984299</v>
      </c>
      <c r="BA335" s="17"/>
      <c r="BB335" s="17">
        <v>0.14895565123083601</v>
      </c>
      <c r="BC335" s="17">
        <v>0.124917205374233</v>
      </c>
      <c r="BD335" s="17">
        <v>0.13370827209562899</v>
      </c>
      <c r="BE335" s="17">
        <v>8.1702824392126602E-2</v>
      </c>
      <c r="BF335" s="17">
        <v>0.118197101051968</v>
      </c>
    </row>
    <row r="336" spans="2:58" x14ac:dyDescent="0.3">
      <c r="B336" t="s">
        <v>232</v>
      </c>
      <c r="C336" s="17">
        <v>0.74736978042496005</v>
      </c>
      <c r="D336" s="17">
        <v>0.70136532786104</v>
      </c>
      <c r="E336" s="17">
        <v>0.79291443323516397</v>
      </c>
      <c r="F336" s="17"/>
      <c r="G336" s="17">
        <v>0.70424426053939304</v>
      </c>
      <c r="H336" s="17">
        <v>0.56832455218451505</v>
      </c>
      <c r="I336" s="17">
        <v>0.71219492384225203</v>
      </c>
      <c r="J336" s="17">
        <v>0.80516440313867399</v>
      </c>
      <c r="K336" s="17">
        <v>0.81544390584165005</v>
      </c>
      <c r="L336" s="17">
        <v>0.76075927895524298</v>
      </c>
      <c r="M336" s="17"/>
      <c r="N336" s="17">
        <v>1</v>
      </c>
      <c r="O336" s="17">
        <v>0.70376487452247305</v>
      </c>
      <c r="P336" s="17">
        <v>0.77442002700614798</v>
      </c>
      <c r="Q336" s="17">
        <v>0.80306356261882095</v>
      </c>
      <c r="R336" s="17">
        <v>0.74624626893298895</v>
      </c>
      <c r="S336" s="17">
        <v>0.78797528398038297</v>
      </c>
      <c r="T336" s="17">
        <v>0.76160430000498902</v>
      </c>
      <c r="U336" s="17">
        <v>0.76309034344611704</v>
      </c>
      <c r="V336" s="17">
        <v>0.819423355219287</v>
      </c>
      <c r="W336" s="17">
        <v>0.77468753502836296</v>
      </c>
      <c r="X336" s="17">
        <v>0.78349520488979896</v>
      </c>
      <c r="Y336" s="17">
        <v>0.82701312984144904</v>
      </c>
      <c r="Z336" s="17">
        <v>0.73585607245477203</v>
      </c>
      <c r="AA336" s="17">
        <v>0.78354231988940204</v>
      </c>
      <c r="AB336" s="17">
        <v>0.67877802751628302</v>
      </c>
      <c r="AC336" s="17">
        <v>0.600746280016066</v>
      </c>
      <c r="AD336" s="17"/>
      <c r="AE336" s="17">
        <v>0.55352319787961501</v>
      </c>
      <c r="AF336" s="17">
        <v>0.81066205586843798</v>
      </c>
      <c r="AG336" s="17">
        <v>0.86689769109982795</v>
      </c>
      <c r="AH336" s="17">
        <v>0.73733670419421105</v>
      </c>
      <c r="AI336" s="17">
        <v>0.78343168705580601</v>
      </c>
      <c r="AJ336" s="17">
        <v>0.73405921489982495</v>
      </c>
      <c r="AK336" s="17">
        <v>0.75360553275066999</v>
      </c>
      <c r="AL336" s="17">
        <v>0.64522796843208197</v>
      </c>
      <c r="AM336" s="17">
        <v>0.75313507241856803</v>
      </c>
      <c r="AN336" s="17">
        <v>0.86011962107699502</v>
      </c>
      <c r="AO336" s="17">
        <v>0.78895460513809201</v>
      </c>
      <c r="AP336" s="17">
        <v>0.73362208348793501</v>
      </c>
      <c r="AQ336" s="17"/>
      <c r="AR336" s="17">
        <v>0.75353477650012801</v>
      </c>
      <c r="AS336" s="17">
        <v>0.74429602424908503</v>
      </c>
      <c r="AT336" s="17">
        <v>0.72763913451855</v>
      </c>
      <c r="AU336" s="17">
        <v>0.75661750659669202</v>
      </c>
      <c r="AV336" s="17">
        <v>0.88318270333586901</v>
      </c>
      <c r="AW336" s="17"/>
      <c r="AX336" s="17">
        <v>0.78947272302120397</v>
      </c>
      <c r="AY336" s="17">
        <v>0.56570550055292201</v>
      </c>
      <c r="AZ336" s="17">
        <v>0.69200858543100496</v>
      </c>
      <c r="BA336" s="17"/>
      <c r="BB336" s="17">
        <v>0.72914531120874804</v>
      </c>
      <c r="BC336" s="17">
        <v>0.77433419389790603</v>
      </c>
      <c r="BD336" s="17">
        <v>0.75649339717160602</v>
      </c>
      <c r="BE336" s="17">
        <v>0.85024049143315805</v>
      </c>
      <c r="BF336" s="17">
        <v>0.75542697363307898</v>
      </c>
    </row>
    <row r="337" spans="2:58" x14ac:dyDescent="0.3">
      <c r="B337" t="s">
        <v>86</v>
      </c>
      <c r="C337" s="17">
        <v>2.2052319345854301E-2</v>
      </c>
      <c r="D337" s="17">
        <v>1.8767007312889099E-2</v>
      </c>
      <c r="E337" s="17">
        <v>2.5384782981304501E-2</v>
      </c>
      <c r="F337" s="17"/>
      <c r="G337" s="17">
        <v>0</v>
      </c>
      <c r="H337" s="17">
        <v>6.0657844573503003E-3</v>
      </c>
      <c r="I337" s="17">
        <v>2.95823121822868E-2</v>
      </c>
      <c r="J337" s="17">
        <v>1.9349767394814799E-2</v>
      </c>
      <c r="K337" s="17">
        <v>2.2621745087989899E-2</v>
      </c>
      <c r="L337" s="17">
        <v>0</v>
      </c>
      <c r="M337" s="17"/>
      <c r="N337" s="17">
        <v>0</v>
      </c>
      <c r="O337" s="17">
        <v>7.9585687701803701E-2</v>
      </c>
      <c r="P337" s="17">
        <v>0</v>
      </c>
      <c r="Q337" s="17">
        <v>2.5238951700257601E-2</v>
      </c>
      <c r="R337" s="17">
        <v>3.0404918161045898E-2</v>
      </c>
      <c r="S337" s="17">
        <v>2.4134361386980999E-2</v>
      </c>
      <c r="T337" s="17">
        <v>2.5632229478498501E-2</v>
      </c>
      <c r="U337" s="17">
        <v>2.8704908165859699E-2</v>
      </c>
      <c r="V337" s="17">
        <v>0</v>
      </c>
      <c r="W337" s="17">
        <v>1.9874825564339699E-2</v>
      </c>
      <c r="X337" s="17">
        <v>1.9301119563264399E-2</v>
      </c>
      <c r="Y337" s="17">
        <v>2.8829243086433198E-2</v>
      </c>
      <c r="Z337" s="17">
        <v>7.0316574778283196E-3</v>
      </c>
      <c r="AA337" s="17">
        <v>9.8745275720294994E-3</v>
      </c>
      <c r="AB337" s="17">
        <v>3.2507329382521599E-2</v>
      </c>
      <c r="AC337" s="17">
        <v>4.7334680474497301E-3</v>
      </c>
      <c r="AD337" s="17"/>
      <c r="AE337" s="17">
        <v>2.0792518620784E-2</v>
      </c>
      <c r="AF337" s="17">
        <v>2.73378765274075E-2</v>
      </c>
      <c r="AG337" s="17">
        <v>2.1860739145727101E-2</v>
      </c>
      <c r="AH337" s="17">
        <v>2.8447178366967901E-2</v>
      </c>
      <c r="AI337" s="17">
        <v>3.3735467595704401E-2</v>
      </c>
      <c r="AJ337" s="17">
        <v>3.78315078818664E-2</v>
      </c>
      <c r="AK337" s="17">
        <v>1.11255697142603E-2</v>
      </c>
      <c r="AL337" s="17">
        <v>9.4060116036060494E-3</v>
      </c>
      <c r="AM337" s="17">
        <v>2.38258851879018E-2</v>
      </c>
      <c r="AN337" s="17">
        <v>1.79187051735991E-2</v>
      </c>
      <c r="AO337" s="17">
        <v>0</v>
      </c>
      <c r="AP337" s="17">
        <v>0</v>
      </c>
      <c r="AQ337" s="17"/>
      <c r="AR337" s="17">
        <v>1.9750520166144099E-2</v>
      </c>
      <c r="AS337" s="17">
        <v>2.8956321749447601E-2</v>
      </c>
      <c r="AT337" s="17">
        <v>1.1878393085553701E-2</v>
      </c>
      <c r="AU337" s="17">
        <v>1.0135928056721699E-2</v>
      </c>
      <c r="AV337" s="17">
        <v>0</v>
      </c>
      <c r="AW337" s="17"/>
      <c r="AX337" s="17">
        <v>2.42755766559371E-2</v>
      </c>
      <c r="AY337" s="17">
        <v>1.0689089256242901E-2</v>
      </c>
      <c r="AZ337" s="17">
        <v>2.9821306944010102E-2</v>
      </c>
      <c r="BA337" s="17"/>
      <c r="BB337" s="17">
        <v>2.2415351889106299E-2</v>
      </c>
      <c r="BC337" s="17">
        <v>3.7772131951920203E-2</v>
      </c>
      <c r="BD337" s="17">
        <v>0</v>
      </c>
      <c r="BE337" s="17">
        <v>1.0676751664810099E-2</v>
      </c>
      <c r="BF337" s="17">
        <v>1.57690169511495E-2</v>
      </c>
    </row>
    <row r="338" spans="2:58" x14ac:dyDescent="0.3">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row>
    <row r="339" spans="2:58" x14ac:dyDescent="0.3">
      <c r="B339" s="6" t="s">
        <v>247</v>
      </c>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row>
    <row r="340" spans="2:58" x14ac:dyDescent="0.3">
      <c r="B340" s="24" t="s">
        <v>90</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row>
    <row r="341" spans="2:58" x14ac:dyDescent="0.3">
      <c r="B341" t="s">
        <v>240</v>
      </c>
      <c r="C341" s="17">
        <v>0.17858930326352601</v>
      </c>
      <c r="D341" s="17">
        <v>0.22588359407803099</v>
      </c>
      <c r="E341" s="17">
        <v>0.13160585947393</v>
      </c>
      <c r="F341" s="17"/>
      <c r="G341" s="17">
        <v>0.364239710008879</v>
      </c>
      <c r="H341" s="17">
        <v>0.31391617786631099</v>
      </c>
      <c r="I341" s="17">
        <v>0.18623995250379199</v>
      </c>
      <c r="J341" s="17">
        <v>0.150234899672224</v>
      </c>
      <c r="K341" s="17">
        <v>0.12803116985464399</v>
      </c>
      <c r="L341" s="17">
        <v>0.197935713338144</v>
      </c>
      <c r="M341" s="17"/>
      <c r="N341" s="17">
        <v>0</v>
      </c>
      <c r="O341" s="17">
        <v>7.8664137339532397E-2</v>
      </c>
      <c r="P341" s="17">
        <v>0.114220255886198</v>
      </c>
      <c r="Q341" s="17">
        <v>0.17555290181247499</v>
      </c>
      <c r="R341" s="17">
        <v>0.12459406089002401</v>
      </c>
      <c r="S341" s="17">
        <v>0.116096940267875</v>
      </c>
      <c r="T341" s="17">
        <v>0.12742959884583999</v>
      </c>
      <c r="U341" s="17">
        <v>0.13771411496431399</v>
      </c>
      <c r="V341" s="17">
        <v>0.15637106266889</v>
      </c>
      <c r="W341" s="17">
        <v>0.14199260372644501</v>
      </c>
      <c r="X341" s="17">
        <v>0.152485347831843</v>
      </c>
      <c r="Y341" s="17">
        <v>0.14249613791190799</v>
      </c>
      <c r="Z341" s="17">
        <v>0.201122672735564</v>
      </c>
      <c r="AA341" s="17">
        <v>0.19578181453204199</v>
      </c>
      <c r="AB341" s="17">
        <v>0.167445120091263</v>
      </c>
      <c r="AC341" s="17">
        <v>0.38492990231907198</v>
      </c>
      <c r="AD341" s="17"/>
      <c r="AE341" s="17">
        <v>0.341307681110188</v>
      </c>
      <c r="AF341" s="17">
        <v>0.107807326548036</v>
      </c>
      <c r="AG341" s="17">
        <v>0.119080887853051</v>
      </c>
      <c r="AH341" s="17">
        <v>0.10463920123010199</v>
      </c>
      <c r="AI341" s="17">
        <v>0.13368246744314299</v>
      </c>
      <c r="AJ341" s="17">
        <v>0.160371620153544</v>
      </c>
      <c r="AK341" s="17">
        <v>0.202014638243741</v>
      </c>
      <c r="AL341" s="17">
        <v>0.28841302326439799</v>
      </c>
      <c r="AM341" s="17">
        <v>0.17899195447695401</v>
      </c>
      <c r="AN341" s="17">
        <v>0.14881122836510899</v>
      </c>
      <c r="AO341" s="17">
        <v>0.18290962383606199</v>
      </c>
      <c r="AP341" s="17">
        <v>0.13953524726112801</v>
      </c>
      <c r="AQ341" s="17"/>
      <c r="AR341" s="17">
        <v>0.15906492455135501</v>
      </c>
      <c r="AS341" s="17">
        <v>0.178829726105588</v>
      </c>
      <c r="AT341" s="17">
        <v>0.192460814346052</v>
      </c>
      <c r="AU341" s="17">
        <v>0.244751253428938</v>
      </c>
      <c r="AV341" s="17">
        <v>0.18400732305395801</v>
      </c>
      <c r="AW341" s="17"/>
      <c r="AX341" s="17">
        <v>0.12811410594120701</v>
      </c>
      <c r="AY341" s="17">
        <v>0.44991234560604698</v>
      </c>
      <c r="AZ341" s="17">
        <v>0.17754412594805299</v>
      </c>
      <c r="BA341" s="17"/>
      <c r="BB341" s="17">
        <v>0.20730895747658101</v>
      </c>
      <c r="BC341" s="17">
        <v>0.102030151326887</v>
      </c>
      <c r="BD341" s="17">
        <v>0.10320717505841399</v>
      </c>
      <c r="BE341" s="17">
        <v>0.118491679503149</v>
      </c>
      <c r="BF341" s="17">
        <v>0.13082607431256299</v>
      </c>
    </row>
    <row r="342" spans="2:58" x14ac:dyDescent="0.3">
      <c r="B342" t="s">
        <v>241</v>
      </c>
      <c r="C342" s="17">
        <v>0.41780300306936802</v>
      </c>
      <c r="D342" s="17">
        <v>0.41556604413728698</v>
      </c>
      <c r="E342" s="17">
        <v>0.41888061457720099</v>
      </c>
      <c r="F342" s="17"/>
      <c r="G342" s="17">
        <v>0.40350391763590798</v>
      </c>
      <c r="H342" s="17">
        <v>0.41269848410377402</v>
      </c>
      <c r="I342" s="17">
        <v>0.38633796966670803</v>
      </c>
      <c r="J342" s="17">
        <v>0.449295463842803</v>
      </c>
      <c r="K342" s="17">
        <v>0.42622985357950099</v>
      </c>
      <c r="L342" s="17">
        <v>0.39904824201282302</v>
      </c>
      <c r="M342" s="17"/>
      <c r="N342" s="17">
        <v>0.40723774703642901</v>
      </c>
      <c r="O342" s="17">
        <v>0.224498754540357</v>
      </c>
      <c r="P342" s="17">
        <v>0.36688061460750798</v>
      </c>
      <c r="Q342" s="17">
        <v>0.34918082423827002</v>
      </c>
      <c r="R342" s="17">
        <v>0.48534130685384602</v>
      </c>
      <c r="S342" s="17">
        <v>0.40814196764025201</v>
      </c>
      <c r="T342" s="17">
        <v>0.38414889576593297</v>
      </c>
      <c r="U342" s="17">
        <v>0.41153772780734998</v>
      </c>
      <c r="V342" s="17">
        <v>0.43883900483370802</v>
      </c>
      <c r="W342" s="17">
        <v>0.45576792256284798</v>
      </c>
      <c r="X342" s="17">
        <v>0.40522961407748398</v>
      </c>
      <c r="Y342" s="17">
        <v>0.46753070535444002</v>
      </c>
      <c r="Z342" s="17">
        <v>0.47075047925661001</v>
      </c>
      <c r="AA342" s="17">
        <v>0.431139006423849</v>
      </c>
      <c r="AB342" s="17">
        <v>0.48738779916352398</v>
      </c>
      <c r="AC342" s="17">
        <v>0.38035944771706598</v>
      </c>
      <c r="AD342" s="17"/>
      <c r="AE342" s="17">
        <v>0.39952698818426002</v>
      </c>
      <c r="AF342" s="17">
        <v>0.45538198255180301</v>
      </c>
      <c r="AG342" s="17">
        <v>0.40374130784453999</v>
      </c>
      <c r="AH342" s="17">
        <v>0.40510437969788199</v>
      </c>
      <c r="AI342" s="17">
        <v>0.48537043219297799</v>
      </c>
      <c r="AJ342" s="17">
        <v>0.48584275535145299</v>
      </c>
      <c r="AK342" s="17">
        <v>0.37219628308014602</v>
      </c>
      <c r="AL342" s="17">
        <v>0.38559398640224102</v>
      </c>
      <c r="AM342" s="17">
        <v>0.408311981695199</v>
      </c>
      <c r="AN342" s="17">
        <v>0.33087098754120298</v>
      </c>
      <c r="AO342" s="17">
        <v>0.37853551851467498</v>
      </c>
      <c r="AP342" s="17">
        <v>0.57990283425507505</v>
      </c>
      <c r="AQ342" s="17"/>
      <c r="AR342" s="17">
        <v>0.44807708512991101</v>
      </c>
      <c r="AS342" s="17">
        <v>0.41722068328871698</v>
      </c>
      <c r="AT342" s="17">
        <v>0.39380482270813599</v>
      </c>
      <c r="AU342" s="17">
        <v>0.35254212636613202</v>
      </c>
      <c r="AV342" s="17">
        <v>0.34807279202258801</v>
      </c>
      <c r="AW342" s="17"/>
      <c r="AX342" s="17">
        <v>0.41744114840770502</v>
      </c>
      <c r="AY342" s="17">
        <v>0.35487492446756302</v>
      </c>
      <c r="AZ342" s="17">
        <v>0.488025293588147</v>
      </c>
      <c r="BA342" s="17"/>
      <c r="BB342" s="17">
        <v>0.43069618083966099</v>
      </c>
      <c r="BC342" s="17">
        <v>0.38186127289525001</v>
      </c>
      <c r="BD342" s="17">
        <v>0.47907450735238399</v>
      </c>
      <c r="BE342" s="17">
        <v>0.38780596993523597</v>
      </c>
      <c r="BF342" s="17">
        <v>0.374256589817344</v>
      </c>
    </row>
    <row r="343" spans="2:58" x14ac:dyDescent="0.3">
      <c r="B343" t="s">
        <v>242</v>
      </c>
      <c r="C343" s="17">
        <v>0.24663268022479601</v>
      </c>
      <c r="D343" s="17">
        <v>0.238759836349697</v>
      </c>
      <c r="E343" s="17">
        <v>0.25500512679190701</v>
      </c>
      <c r="F343" s="17"/>
      <c r="G343" s="17">
        <v>0.12828031079431301</v>
      </c>
      <c r="H343" s="17">
        <v>0.16927715397378801</v>
      </c>
      <c r="I343" s="17">
        <v>0.23924887303275899</v>
      </c>
      <c r="J343" s="17">
        <v>0.25841347505607798</v>
      </c>
      <c r="K343" s="17">
        <v>0.29255183929611001</v>
      </c>
      <c r="L343" s="17">
        <v>0.29239900824783099</v>
      </c>
      <c r="M343" s="17"/>
      <c r="N343" s="17">
        <v>0.361095020856325</v>
      </c>
      <c r="O343" s="17">
        <v>0.39862476576334599</v>
      </c>
      <c r="P343" s="17">
        <v>0.31928186670033099</v>
      </c>
      <c r="Q343" s="17">
        <v>0.32337984332611402</v>
      </c>
      <c r="R343" s="17">
        <v>0.19724576581815201</v>
      </c>
      <c r="S343" s="17">
        <v>0.30687677511207201</v>
      </c>
      <c r="T343" s="17">
        <v>0.31251677987967702</v>
      </c>
      <c r="U343" s="17">
        <v>0.26226147550637102</v>
      </c>
      <c r="V343" s="17">
        <v>0.17854154989939</v>
      </c>
      <c r="W343" s="17">
        <v>0.22638477811080199</v>
      </c>
      <c r="X343" s="17">
        <v>0.27685457453416601</v>
      </c>
      <c r="Y343" s="17">
        <v>0.25810963949424098</v>
      </c>
      <c r="Z343" s="17">
        <v>0.18823898543616999</v>
      </c>
      <c r="AA343" s="17">
        <v>0.24401013070125999</v>
      </c>
      <c r="AB343" s="17">
        <v>0.202714294834965</v>
      </c>
      <c r="AC343" s="17">
        <v>0.16666879240224999</v>
      </c>
      <c r="AD343" s="17"/>
      <c r="AE343" s="17">
        <v>0.18786906217288599</v>
      </c>
      <c r="AF343" s="17">
        <v>0.23639975748439501</v>
      </c>
      <c r="AG343" s="17">
        <v>0.28089187560152801</v>
      </c>
      <c r="AH343" s="17">
        <v>0.29432050133349702</v>
      </c>
      <c r="AI343" s="17">
        <v>0.24256541566765399</v>
      </c>
      <c r="AJ343" s="17">
        <v>0.177367190114533</v>
      </c>
      <c r="AK343" s="17">
        <v>0.22813019847291999</v>
      </c>
      <c r="AL343" s="17">
        <v>0.22302491498767499</v>
      </c>
      <c r="AM343" s="17">
        <v>0.269443223547989</v>
      </c>
      <c r="AN343" s="17">
        <v>0.35467761639702899</v>
      </c>
      <c r="AO343" s="17">
        <v>0.24837754358681399</v>
      </c>
      <c r="AP343" s="17">
        <v>0.21734021967874501</v>
      </c>
      <c r="AQ343" s="17"/>
      <c r="AR343" s="17">
        <v>0.24176899532837801</v>
      </c>
      <c r="AS343" s="17">
        <v>0.24482611506763399</v>
      </c>
      <c r="AT343" s="17">
        <v>0.25591329803025198</v>
      </c>
      <c r="AU343" s="17">
        <v>0.24747200044161199</v>
      </c>
      <c r="AV343" s="17">
        <v>0.28096470067795798</v>
      </c>
      <c r="AW343" s="17"/>
      <c r="AX343" s="17">
        <v>0.27488804397816702</v>
      </c>
      <c r="AY343" s="17">
        <v>0.13963108640459301</v>
      </c>
      <c r="AZ343" s="17">
        <v>0.20970039907169599</v>
      </c>
      <c r="BA343" s="17"/>
      <c r="BB343" s="17">
        <v>0.22325492837560401</v>
      </c>
      <c r="BC343" s="17">
        <v>0.30572934304917498</v>
      </c>
      <c r="BD343" s="17">
        <v>0.289695736115335</v>
      </c>
      <c r="BE343" s="17">
        <v>0.32965488021554901</v>
      </c>
      <c r="BF343" s="17">
        <v>0.26423401754777298</v>
      </c>
    </row>
    <row r="344" spans="2:58" x14ac:dyDescent="0.3">
      <c r="B344" t="s">
        <v>243</v>
      </c>
      <c r="C344" s="17">
        <v>6.5978414940669597E-2</v>
      </c>
      <c r="D344" s="17">
        <v>5.42591398700146E-2</v>
      </c>
      <c r="E344" s="17">
        <v>7.7840579016240793E-2</v>
      </c>
      <c r="F344" s="17"/>
      <c r="G344" s="17">
        <v>5.1988030780450202E-2</v>
      </c>
      <c r="H344" s="17">
        <v>4.3341629990945998E-2</v>
      </c>
      <c r="I344" s="17">
        <v>8.7482965071559601E-2</v>
      </c>
      <c r="J344" s="17">
        <v>5.1234858176548499E-2</v>
      </c>
      <c r="K344" s="17">
        <v>6.04828014052219E-2</v>
      </c>
      <c r="L344" s="17">
        <v>7.5318808770298507E-2</v>
      </c>
      <c r="M344" s="17"/>
      <c r="N344" s="17">
        <v>0</v>
      </c>
      <c r="O344" s="17">
        <v>5.5215032459627403E-2</v>
      </c>
      <c r="P344" s="17">
        <v>0.102229187658018</v>
      </c>
      <c r="Q344" s="17">
        <v>0</v>
      </c>
      <c r="R344" s="17">
        <v>3.80163466385042E-2</v>
      </c>
      <c r="S344" s="17">
        <v>4.9837906202856899E-2</v>
      </c>
      <c r="T344" s="17">
        <v>0.116343926801182</v>
      </c>
      <c r="U344" s="17">
        <v>8.10298363069403E-2</v>
      </c>
      <c r="V344" s="17">
        <v>8.0059817330716404E-2</v>
      </c>
      <c r="W344" s="17">
        <v>8.8530409975302399E-2</v>
      </c>
      <c r="X344" s="17">
        <v>7.5082935069515494E-2</v>
      </c>
      <c r="Y344" s="17">
        <v>6.1018840186519901E-2</v>
      </c>
      <c r="Z344" s="17">
        <v>6.4153772546567206E-2</v>
      </c>
      <c r="AA344" s="17">
        <v>6.2648149169176798E-2</v>
      </c>
      <c r="AB344" s="17">
        <v>9.6703753292136194E-2</v>
      </c>
      <c r="AC344" s="17">
        <v>4.2366780584199702E-2</v>
      </c>
      <c r="AD344" s="17"/>
      <c r="AE344" s="17">
        <v>1.3606818033896699E-2</v>
      </c>
      <c r="AF344" s="17">
        <v>8.8836935340899703E-2</v>
      </c>
      <c r="AG344" s="17">
        <v>0.112352067610274</v>
      </c>
      <c r="AH344" s="17">
        <v>0.108290957444257</v>
      </c>
      <c r="AI344" s="17">
        <v>4.5346231418908603E-2</v>
      </c>
      <c r="AJ344" s="17">
        <v>6.21224917586446E-2</v>
      </c>
      <c r="AK344" s="17">
        <v>7.0753714990089103E-2</v>
      </c>
      <c r="AL344" s="17">
        <v>5.4523730677902997E-2</v>
      </c>
      <c r="AM344" s="17">
        <v>6.1480011313186297E-2</v>
      </c>
      <c r="AN344" s="17">
        <v>5.9338764530286997E-2</v>
      </c>
      <c r="AO344" s="17">
        <v>8.0020119626485905E-2</v>
      </c>
      <c r="AP344" s="17">
        <v>3.55114398796448E-2</v>
      </c>
      <c r="AQ344" s="17"/>
      <c r="AR344" s="17">
        <v>6.1306106381719197E-2</v>
      </c>
      <c r="AS344" s="17">
        <v>6.39520250072938E-2</v>
      </c>
      <c r="AT344" s="17">
        <v>7.4217895062472602E-2</v>
      </c>
      <c r="AU344" s="17">
        <v>6.8397831394051201E-2</v>
      </c>
      <c r="AV344" s="17">
        <v>0.10831835546565</v>
      </c>
      <c r="AW344" s="17"/>
      <c r="AX344" s="17">
        <v>7.3001698273933394E-2</v>
      </c>
      <c r="AY344" s="17">
        <v>2.20522114567328E-2</v>
      </c>
      <c r="AZ344" s="17">
        <v>8.3361008816283402E-2</v>
      </c>
      <c r="BA344" s="17"/>
      <c r="BB344" s="17">
        <v>5.9136815513109002E-2</v>
      </c>
      <c r="BC344" s="17">
        <v>7.9568033926927906E-2</v>
      </c>
      <c r="BD344" s="17">
        <v>5.1312794861910899E-2</v>
      </c>
      <c r="BE344" s="17">
        <v>7.3746260089722904E-2</v>
      </c>
      <c r="BF344" s="17">
        <v>9.8065094017119797E-2</v>
      </c>
    </row>
    <row r="345" spans="2:58" x14ac:dyDescent="0.3">
      <c r="B345" t="s">
        <v>244</v>
      </c>
      <c r="C345" s="17">
        <v>2.1882033610594102E-2</v>
      </c>
      <c r="D345" s="17">
        <v>1.2293361126009801E-2</v>
      </c>
      <c r="E345" s="17">
        <v>3.1523574577506201E-2</v>
      </c>
      <c r="F345" s="17"/>
      <c r="G345" s="17">
        <v>5.1988030780450202E-2</v>
      </c>
      <c r="H345" s="17">
        <v>2.2642048602876101E-2</v>
      </c>
      <c r="I345" s="17">
        <v>2.1990698822114602E-2</v>
      </c>
      <c r="J345" s="17">
        <v>2.11233494352863E-2</v>
      </c>
      <c r="K345" s="17">
        <v>2.0135072078942901E-2</v>
      </c>
      <c r="L345" s="17">
        <v>3.52982276309034E-2</v>
      </c>
      <c r="M345" s="17"/>
      <c r="N345" s="17">
        <v>0.23166723210724599</v>
      </c>
      <c r="O345" s="17">
        <v>0.14155558894276901</v>
      </c>
      <c r="P345" s="17">
        <v>1.1294379663018E-2</v>
      </c>
      <c r="Q345" s="17">
        <v>0</v>
      </c>
      <c r="R345" s="17">
        <v>1.2827374152902001E-2</v>
      </c>
      <c r="S345" s="17">
        <v>4.2475797828599102E-2</v>
      </c>
      <c r="T345" s="17">
        <v>2.3014843480066001E-2</v>
      </c>
      <c r="U345" s="17">
        <v>2.0319102104260901E-2</v>
      </c>
      <c r="V345" s="17">
        <v>4.4317826377678303E-2</v>
      </c>
      <c r="W345" s="17">
        <v>6.18718751512695E-3</v>
      </c>
      <c r="X345" s="17">
        <v>2.5348592357963801E-2</v>
      </c>
      <c r="Y345" s="17">
        <v>2.07462843582614E-2</v>
      </c>
      <c r="Z345" s="17">
        <v>9.71912460392871E-3</v>
      </c>
      <c r="AA345" s="17">
        <v>6.3348780721468401E-3</v>
      </c>
      <c r="AB345" s="17">
        <v>7.1034785011738003E-3</v>
      </c>
      <c r="AC345" s="17">
        <v>1.3490589967470001E-2</v>
      </c>
      <c r="AD345" s="17"/>
      <c r="AE345" s="17">
        <v>1.7238128273729801E-2</v>
      </c>
      <c r="AF345" s="17">
        <v>4.4129921426245999E-2</v>
      </c>
      <c r="AG345" s="17">
        <v>2.78736923990325E-2</v>
      </c>
      <c r="AH345" s="17">
        <v>1.12835634067421E-2</v>
      </c>
      <c r="AI345" s="17">
        <v>2.89194148173368E-2</v>
      </c>
      <c r="AJ345" s="17">
        <v>1.9746347284048098E-2</v>
      </c>
      <c r="AK345" s="17">
        <v>4.3480389824367199E-3</v>
      </c>
      <c r="AL345" s="17">
        <v>9.4060116036060494E-3</v>
      </c>
      <c r="AM345" s="17">
        <v>1.0675818621616101E-2</v>
      </c>
      <c r="AN345" s="17">
        <v>3.4787714235242198E-2</v>
      </c>
      <c r="AO345" s="17">
        <v>3.3090187895767197E-2</v>
      </c>
      <c r="AP345" s="17">
        <v>0</v>
      </c>
      <c r="AQ345" s="17"/>
      <c r="AR345" s="17">
        <v>3.6975856537618201E-2</v>
      </c>
      <c r="AS345" s="17">
        <v>1.69958288370885E-2</v>
      </c>
      <c r="AT345" s="17">
        <v>1.2479595820592101E-2</v>
      </c>
      <c r="AU345" s="17">
        <v>2.31305254505903E-2</v>
      </c>
      <c r="AV345" s="17">
        <v>0</v>
      </c>
      <c r="AW345" s="17"/>
      <c r="AX345" s="17">
        <v>2.32070556533799E-2</v>
      </c>
      <c r="AY345" s="17">
        <v>1.1672993563939501E-2</v>
      </c>
      <c r="AZ345" s="17">
        <v>1.8494634282299999E-2</v>
      </c>
      <c r="BA345" s="17"/>
      <c r="BB345" s="17">
        <v>1.78696487999618E-2</v>
      </c>
      <c r="BC345" s="17">
        <v>1.0557626253169101E-2</v>
      </c>
      <c r="BD345" s="17">
        <v>6.3115061678224907E-2</v>
      </c>
      <c r="BE345" s="17">
        <v>2.8450010860548099E-2</v>
      </c>
      <c r="BF345" s="17">
        <v>5.0025457034447302E-2</v>
      </c>
    </row>
    <row r="346" spans="2:58" x14ac:dyDescent="0.3">
      <c r="B346" t="s">
        <v>86</v>
      </c>
      <c r="C346" s="17">
        <v>6.9114564891047003E-2</v>
      </c>
      <c r="D346" s="17">
        <v>5.3238024438961098E-2</v>
      </c>
      <c r="E346" s="17">
        <v>8.5144245563214996E-2</v>
      </c>
      <c r="F346" s="17"/>
      <c r="G346" s="17">
        <v>0</v>
      </c>
      <c r="H346" s="17">
        <v>3.8124505462304698E-2</v>
      </c>
      <c r="I346" s="17">
        <v>7.8699540903067106E-2</v>
      </c>
      <c r="J346" s="17">
        <v>6.9697953817060093E-2</v>
      </c>
      <c r="K346" s="17">
        <v>7.2569263785580498E-2</v>
      </c>
      <c r="L346" s="17">
        <v>0</v>
      </c>
      <c r="M346" s="17"/>
      <c r="N346" s="17">
        <v>0</v>
      </c>
      <c r="O346" s="17">
        <v>0.101441720954367</v>
      </c>
      <c r="P346" s="17">
        <v>8.6093695484926902E-2</v>
      </c>
      <c r="Q346" s="17">
        <v>0.151886430623141</v>
      </c>
      <c r="R346" s="17">
        <v>0.14197514564657099</v>
      </c>
      <c r="S346" s="17">
        <v>7.6570612948344996E-2</v>
      </c>
      <c r="T346" s="17">
        <v>3.6545955227302002E-2</v>
      </c>
      <c r="U346" s="17">
        <v>8.7137743310764001E-2</v>
      </c>
      <c r="V346" s="17">
        <v>0.10187073888961699</v>
      </c>
      <c r="W346" s="17">
        <v>8.1137098109475295E-2</v>
      </c>
      <c r="X346" s="17">
        <v>6.4998936129027504E-2</v>
      </c>
      <c r="Y346" s="17">
        <v>5.0098392694628902E-2</v>
      </c>
      <c r="Z346" s="17">
        <v>6.6014965421160296E-2</v>
      </c>
      <c r="AA346" s="17">
        <v>6.0086021101524799E-2</v>
      </c>
      <c r="AB346" s="17">
        <v>3.8645554116938499E-2</v>
      </c>
      <c r="AC346" s="17">
        <v>1.21844870099418E-2</v>
      </c>
      <c r="AD346" s="17"/>
      <c r="AE346" s="17">
        <v>4.0451322225039901E-2</v>
      </c>
      <c r="AF346" s="17">
        <v>6.7444076648620899E-2</v>
      </c>
      <c r="AG346" s="17">
        <v>5.60601686915752E-2</v>
      </c>
      <c r="AH346" s="17">
        <v>7.6361396887520694E-2</v>
      </c>
      <c r="AI346" s="17">
        <v>6.4116038459979804E-2</v>
      </c>
      <c r="AJ346" s="17">
        <v>9.4549595337776599E-2</v>
      </c>
      <c r="AK346" s="17">
        <v>0.122557126230667</v>
      </c>
      <c r="AL346" s="17">
        <v>3.9038333064177602E-2</v>
      </c>
      <c r="AM346" s="17">
        <v>7.1097010345056305E-2</v>
      </c>
      <c r="AN346" s="17">
        <v>7.1513688931130401E-2</v>
      </c>
      <c r="AO346" s="17">
        <v>7.7067006540194993E-2</v>
      </c>
      <c r="AP346" s="17">
        <v>2.7710258925406302E-2</v>
      </c>
      <c r="AQ346" s="17"/>
      <c r="AR346" s="17">
        <v>5.2807032071018799E-2</v>
      </c>
      <c r="AS346" s="17">
        <v>7.8175621693677602E-2</v>
      </c>
      <c r="AT346" s="17">
        <v>7.1123574032495099E-2</v>
      </c>
      <c r="AU346" s="17">
        <v>6.3706262918676995E-2</v>
      </c>
      <c r="AV346" s="17">
        <v>7.8636828779846499E-2</v>
      </c>
      <c r="AW346" s="17"/>
      <c r="AX346" s="17">
        <v>8.3347947745607207E-2</v>
      </c>
      <c r="AY346" s="17">
        <v>2.1856438501125699E-2</v>
      </c>
      <c r="AZ346" s="17">
        <v>2.2874538293520801E-2</v>
      </c>
      <c r="BA346" s="17"/>
      <c r="BB346" s="17">
        <v>6.1733468995083599E-2</v>
      </c>
      <c r="BC346" s="17">
        <v>0.120253572548591</v>
      </c>
      <c r="BD346" s="17">
        <v>1.35947249337311E-2</v>
      </c>
      <c r="BE346" s="17">
        <v>6.1851199395794802E-2</v>
      </c>
      <c r="BF346" s="17">
        <v>8.2592767270753195E-2</v>
      </c>
    </row>
    <row r="347" spans="2:58" x14ac:dyDescent="0.3">
      <c r="B347" t="s">
        <v>245</v>
      </c>
      <c r="C347" s="17">
        <v>0.59639230633289397</v>
      </c>
      <c r="D347" s="17">
        <v>0.64144963821531797</v>
      </c>
      <c r="E347" s="17">
        <v>0.55048647405113105</v>
      </c>
      <c r="F347" s="17"/>
      <c r="G347" s="17">
        <v>0.76774362764478699</v>
      </c>
      <c r="H347" s="17">
        <v>0.72661466197008495</v>
      </c>
      <c r="I347" s="17">
        <v>0.57257792217049996</v>
      </c>
      <c r="J347" s="17">
        <v>0.59953036351502698</v>
      </c>
      <c r="K347" s="17">
        <v>0.55426102343414496</v>
      </c>
      <c r="L347" s="17">
        <v>0.59698395535096704</v>
      </c>
      <c r="M347" s="17"/>
      <c r="N347" s="17">
        <v>0.40723774703642901</v>
      </c>
      <c r="O347" s="17">
        <v>0.30316289187988998</v>
      </c>
      <c r="P347" s="17">
        <v>0.48110087049370598</v>
      </c>
      <c r="Q347" s="17">
        <v>0.52473372605074498</v>
      </c>
      <c r="R347" s="17">
        <v>0.60993536774387003</v>
      </c>
      <c r="S347" s="17">
        <v>0.52423890790812699</v>
      </c>
      <c r="T347" s="17">
        <v>0.51157849461177296</v>
      </c>
      <c r="U347" s="17">
        <v>0.54925184277166395</v>
      </c>
      <c r="V347" s="17">
        <v>0.59521006750259797</v>
      </c>
      <c r="W347" s="17">
        <v>0.59776052628929299</v>
      </c>
      <c r="X347" s="17">
        <v>0.55771496190932701</v>
      </c>
      <c r="Y347" s="17">
        <v>0.61002684326634904</v>
      </c>
      <c r="Z347" s="17">
        <v>0.67187315199217401</v>
      </c>
      <c r="AA347" s="17">
        <v>0.62692082095589097</v>
      </c>
      <c r="AB347" s="17">
        <v>0.65483291925478704</v>
      </c>
      <c r="AC347" s="17">
        <v>0.76528935003613796</v>
      </c>
      <c r="AD347" s="17"/>
      <c r="AE347" s="17">
        <v>0.74083466929444797</v>
      </c>
      <c r="AF347" s="17">
        <v>0.563189309099839</v>
      </c>
      <c r="AG347" s="17">
        <v>0.52282219569759003</v>
      </c>
      <c r="AH347" s="17">
        <v>0.509743580927984</v>
      </c>
      <c r="AI347" s="17">
        <v>0.61905289963612098</v>
      </c>
      <c r="AJ347" s="17">
        <v>0.64621437550499705</v>
      </c>
      <c r="AK347" s="17">
        <v>0.57421092132388696</v>
      </c>
      <c r="AL347" s="17">
        <v>0.67400700966663796</v>
      </c>
      <c r="AM347" s="17">
        <v>0.58730393617215304</v>
      </c>
      <c r="AN347" s="17">
        <v>0.47968221590631099</v>
      </c>
      <c r="AO347" s="17">
        <v>0.56144514235073795</v>
      </c>
      <c r="AP347" s="17">
        <v>0.71943808151620403</v>
      </c>
      <c r="AQ347" s="17"/>
      <c r="AR347" s="17">
        <v>0.60714200968126597</v>
      </c>
      <c r="AS347" s="17">
        <v>0.59605040939430598</v>
      </c>
      <c r="AT347" s="17">
        <v>0.58626563705418799</v>
      </c>
      <c r="AU347" s="17">
        <v>0.59729337979507002</v>
      </c>
      <c r="AV347" s="17">
        <v>0.53208011507654596</v>
      </c>
      <c r="AW347" s="17"/>
      <c r="AX347" s="17">
        <v>0.54555525434891206</v>
      </c>
      <c r="AY347" s="17">
        <v>0.80478727007360895</v>
      </c>
      <c r="AZ347" s="17">
        <v>0.66556941953619997</v>
      </c>
      <c r="BA347" s="17"/>
      <c r="BB347" s="17">
        <v>0.63800513831624195</v>
      </c>
      <c r="BC347" s="17">
        <v>0.48389142422213699</v>
      </c>
      <c r="BD347" s="17">
        <v>0.58228168241079903</v>
      </c>
      <c r="BE347" s="17">
        <v>0.50629764943838496</v>
      </c>
      <c r="BF347" s="17">
        <v>0.50508266412990699</v>
      </c>
    </row>
    <row r="348" spans="2:58" x14ac:dyDescent="0.3">
      <c r="B348" t="s">
        <v>246</v>
      </c>
      <c r="C348" s="17">
        <v>8.7860448551263598E-2</v>
      </c>
      <c r="D348" s="17">
        <v>6.6552500996024402E-2</v>
      </c>
      <c r="E348" s="17">
        <v>0.109364153593747</v>
      </c>
      <c r="F348" s="17"/>
      <c r="G348" s="17">
        <v>0.1039760615609</v>
      </c>
      <c r="H348" s="17">
        <v>6.5983678593822107E-2</v>
      </c>
      <c r="I348" s="17">
        <v>0.10947366389367399</v>
      </c>
      <c r="J348" s="17">
        <v>7.2358207611834896E-2</v>
      </c>
      <c r="K348" s="17">
        <v>8.0617873484164895E-2</v>
      </c>
      <c r="L348" s="17">
        <v>0.110617036401202</v>
      </c>
      <c r="M348" s="17"/>
      <c r="N348" s="17">
        <v>0.23166723210724599</v>
      </c>
      <c r="O348" s="17">
        <v>0.19677062140239701</v>
      </c>
      <c r="P348" s="17">
        <v>0.113523567321036</v>
      </c>
      <c r="Q348" s="17">
        <v>0</v>
      </c>
      <c r="R348" s="17">
        <v>5.0843720791406199E-2</v>
      </c>
      <c r="S348" s="17">
        <v>9.2313704031456001E-2</v>
      </c>
      <c r="T348" s="17">
        <v>0.13935877028124799</v>
      </c>
      <c r="U348" s="17">
        <v>0.101348938411201</v>
      </c>
      <c r="V348" s="17">
        <v>0.12437764370839501</v>
      </c>
      <c r="W348" s="17">
        <v>9.4717597490429406E-2</v>
      </c>
      <c r="X348" s="17">
        <v>0.100431527427479</v>
      </c>
      <c r="Y348" s="17">
        <v>8.1765124544781395E-2</v>
      </c>
      <c r="Z348" s="17">
        <v>7.38728971504959E-2</v>
      </c>
      <c r="AA348" s="17">
        <v>6.8983027241323699E-2</v>
      </c>
      <c r="AB348" s="17">
        <v>0.10380723179331</v>
      </c>
      <c r="AC348" s="17">
        <v>5.5857370551669797E-2</v>
      </c>
      <c r="AD348" s="17"/>
      <c r="AE348" s="17">
        <v>3.0844946307626499E-2</v>
      </c>
      <c r="AF348" s="17">
        <v>0.13296685676714601</v>
      </c>
      <c r="AG348" s="17">
        <v>0.140225760009307</v>
      </c>
      <c r="AH348" s="17">
        <v>0.119574520850999</v>
      </c>
      <c r="AI348" s="17">
        <v>7.4265646236245403E-2</v>
      </c>
      <c r="AJ348" s="17">
        <v>8.1868839042692695E-2</v>
      </c>
      <c r="AK348" s="17">
        <v>7.5101753972525803E-2</v>
      </c>
      <c r="AL348" s="17">
        <v>6.3929742281508994E-2</v>
      </c>
      <c r="AM348" s="17">
        <v>7.2155829934802407E-2</v>
      </c>
      <c r="AN348" s="17">
        <v>9.4126478765529195E-2</v>
      </c>
      <c r="AO348" s="17">
        <v>0.113110307522253</v>
      </c>
      <c r="AP348" s="17">
        <v>3.55114398796448E-2</v>
      </c>
      <c r="AQ348" s="17"/>
      <c r="AR348" s="17">
        <v>9.8281962919337496E-2</v>
      </c>
      <c r="AS348" s="17">
        <v>8.09478538443823E-2</v>
      </c>
      <c r="AT348" s="17">
        <v>8.6697490883064707E-2</v>
      </c>
      <c r="AU348" s="17">
        <v>9.1528356844641501E-2</v>
      </c>
      <c r="AV348" s="17">
        <v>0.10831835546565</v>
      </c>
      <c r="AW348" s="17"/>
      <c r="AX348" s="17">
        <v>9.6208753927313304E-2</v>
      </c>
      <c r="AY348" s="17">
        <v>3.3725205020672201E-2</v>
      </c>
      <c r="AZ348" s="17">
        <v>0.101855643098583</v>
      </c>
      <c r="BA348" s="17"/>
      <c r="BB348" s="17">
        <v>7.7006464313070802E-2</v>
      </c>
      <c r="BC348" s="17">
        <v>9.0125660180097003E-2</v>
      </c>
      <c r="BD348" s="17">
        <v>0.114427856540136</v>
      </c>
      <c r="BE348" s="17">
        <v>0.10219627095027101</v>
      </c>
      <c r="BF348" s="17">
        <v>0.14809055105156699</v>
      </c>
    </row>
    <row r="349" spans="2:58" hidden="1" x14ac:dyDescent="0.3">
      <c r="B349" t="s">
        <v>99</v>
      </c>
      <c r="C349" s="17">
        <v>0.50853185778163001</v>
      </c>
      <c r="D349" s="17">
        <v>0.57489713721929303</v>
      </c>
      <c r="E349" s="17">
        <v>0.44112232045738398</v>
      </c>
      <c r="F349" s="17"/>
      <c r="G349" s="17">
        <v>0.66376756608388698</v>
      </c>
      <c r="H349" s="17">
        <v>0.66063098337626303</v>
      </c>
      <c r="I349" s="17">
        <v>0.463104258276826</v>
      </c>
      <c r="J349" s="17">
        <v>0.527172155903192</v>
      </c>
      <c r="K349" s="17">
        <v>0.47364314994998002</v>
      </c>
      <c r="L349" s="17">
        <v>0.48636691894976603</v>
      </c>
      <c r="M349" s="17"/>
      <c r="N349" s="17">
        <v>0.17557051492918299</v>
      </c>
      <c r="O349" s="17">
        <v>0.106392270477493</v>
      </c>
      <c r="P349" s="17">
        <v>0.36757730317267101</v>
      </c>
      <c r="Q349" s="17">
        <v>0.52473372605074498</v>
      </c>
      <c r="R349" s="17">
        <v>0.55909164695246405</v>
      </c>
      <c r="S349" s="17">
        <v>0.43192520387667099</v>
      </c>
      <c r="T349" s="17">
        <v>0.37221972433052503</v>
      </c>
      <c r="U349" s="17">
        <v>0.44790290436046298</v>
      </c>
      <c r="V349" s="17">
        <v>0.47083242379420298</v>
      </c>
      <c r="W349" s="17">
        <v>0.50304292879886403</v>
      </c>
      <c r="X349" s="17">
        <v>0.45728343448184799</v>
      </c>
      <c r="Y349" s="17">
        <v>0.52826171872156702</v>
      </c>
      <c r="Z349" s="17">
        <v>0.59800025484167796</v>
      </c>
      <c r="AA349" s="17">
        <v>0.55793779371456798</v>
      </c>
      <c r="AB349" s="17">
        <v>0.55102568746147695</v>
      </c>
      <c r="AC349" s="17">
        <v>0.70943197948446801</v>
      </c>
      <c r="AD349" s="17"/>
      <c r="AE349" s="17">
        <v>0.70998972298682095</v>
      </c>
      <c r="AF349" s="17">
        <v>0.43022245233269302</v>
      </c>
      <c r="AG349" s="17">
        <v>0.382596435688284</v>
      </c>
      <c r="AH349" s="17">
        <v>0.39016906007698499</v>
      </c>
      <c r="AI349" s="17">
        <v>0.54478725339987599</v>
      </c>
      <c r="AJ349" s="17">
        <v>0.56434553646230501</v>
      </c>
      <c r="AK349" s="17">
        <v>0.49910916735136102</v>
      </c>
      <c r="AL349" s="17">
        <v>0.61007726738512902</v>
      </c>
      <c r="AM349" s="17">
        <v>0.51514810623734997</v>
      </c>
      <c r="AN349" s="17">
        <v>0.38555573714078201</v>
      </c>
      <c r="AO349" s="17">
        <v>0.44833483482848402</v>
      </c>
      <c r="AP349" s="17">
        <v>0.68392664163655903</v>
      </c>
      <c r="AQ349" s="17"/>
      <c r="AR349" s="17">
        <v>0.50886004676192798</v>
      </c>
      <c r="AS349" s="17">
        <v>0.51510255554992301</v>
      </c>
      <c r="AT349" s="17">
        <v>0.499568146171123</v>
      </c>
      <c r="AU349" s="17">
        <v>0.50576502295042902</v>
      </c>
      <c r="AV349" s="17">
        <v>0.42376175961089502</v>
      </c>
      <c r="AW349" s="17"/>
      <c r="AX349" s="17">
        <v>0.44934650042159902</v>
      </c>
      <c r="AY349" s="17">
        <v>0.77106206505293695</v>
      </c>
      <c r="AZ349" s="17">
        <v>0.563713776437617</v>
      </c>
      <c r="BA349" s="17"/>
      <c r="BB349" s="17">
        <v>0.56099867400317105</v>
      </c>
      <c r="BC349" s="17">
        <v>0.39376576404204</v>
      </c>
      <c r="BD349" s="17">
        <v>0.46785382587066299</v>
      </c>
      <c r="BE349" s="17">
        <v>0.404101378488114</v>
      </c>
      <c r="BF349" s="17">
        <v>0.35699211307834</v>
      </c>
    </row>
    <row r="350" spans="2:58" x14ac:dyDescent="0.3">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row>
    <row r="351" spans="2:58" x14ac:dyDescent="0.3">
      <c r="B351" s="6" t="s">
        <v>253</v>
      </c>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row>
    <row r="352" spans="2:58" x14ac:dyDescent="0.3">
      <c r="B352" s="24" t="s">
        <v>90</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row>
    <row r="353" spans="2:58" x14ac:dyDescent="0.3">
      <c r="B353" t="s">
        <v>248</v>
      </c>
      <c r="C353" s="17">
        <v>0.19647101053143801</v>
      </c>
      <c r="D353" s="17">
        <v>0.20825954101042901</v>
      </c>
      <c r="E353" s="17">
        <v>0.18506311733000499</v>
      </c>
      <c r="F353" s="17"/>
      <c r="G353" s="17">
        <v>0.44340996840057501</v>
      </c>
      <c r="H353" s="17">
        <v>0.33160161284457901</v>
      </c>
      <c r="I353" s="17">
        <v>0.20900144389998501</v>
      </c>
      <c r="J353" s="17">
        <v>0.167846538790862</v>
      </c>
      <c r="K353" s="17">
        <v>0.14782114029642299</v>
      </c>
      <c r="L353" s="17">
        <v>6.1635269074350699E-2</v>
      </c>
      <c r="M353" s="17"/>
      <c r="N353" s="17">
        <v>0.272043828261609</v>
      </c>
      <c r="O353" s="17">
        <v>0.21185597361060099</v>
      </c>
      <c r="P353" s="17">
        <v>0.18241981948421701</v>
      </c>
      <c r="Q353" s="17">
        <v>0.18045275075315501</v>
      </c>
      <c r="R353" s="17">
        <v>0.170051859138658</v>
      </c>
      <c r="S353" s="17">
        <v>0.123457078393054</v>
      </c>
      <c r="T353" s="17">
        <v>0.14261028139472501</v>
      </c>
      <c r="U353" s="17">
        <v>0.21941922792315299</v>
      </c>
      <c r="V353" s="17">
        <v>0.168151591571638</v>
      </c>
      <c r="W353" s="17">
        <v>0.16432902733631799</v>
      </c>
      <c r="X353" s="17">
        <v>0.119590866786826</v>
      </c>
      <c r="Y353" s="17">
        <v>0.17811729386920599</v>
      </c>
      <c r="Z353" s="17">
        <v>0.202194487921112</v>
      </c>
      <c r="AA353" s="17">
        <v>0.14227865877485199</v>
      </c>
      <c r="AB353" s="17">
        <v>0.239599971010687</v>
      </c>
      <c r="AC353" s="17">
        <v>0.374567328114428</v>
      </c>
      <c r="AD353" s="17"/>
      <c r="AE353" s="17">
        <v>0.283027007433789</v>
      </c>
      <c r="AF353" s="17">
        <v>0.18692291052582399</v>
      </c>
      <c r="AG353" s="17">
        <v>0.189252776794198</v>
      </c>
      <c r="AH353" s="17">
        <v>0.22597815189251899</v>
      </c>
      <c r="AI353" s="17">
        <v>0.159301178550973</v>
      </c>
      <c r="AJ353" s="17">
        <v>0.151637621301596</v>
      </c>
      <c r="AK353" s="17">
        <v>0.19320205453658301</v>
      </c>
      <c r="AL353" s="17">
        <v>0.23693432680540299</v>
      </c>
      <c r="AM353" s="17">
        <v>0.19453965296954001</v>
      </c>
      <c r="AN353" s="17">
        <v>0.133150957782075</v>
      </c>
      <c r="AO353" s="17">
        <v>0.20674134820548201</v>
      </c>
      <c r="AP353" s="17">
        <v>0.121419580394035</v>
      </c>
      <c r="AQ353" s="17"/>
      <c r="AR353" s="17">
        <v>0.165907631384034</v>
      </c>
      <c r="AS353" s="17">
        <v>0.199966726987412</v>
      </c>
      <c r="AT353" s="17">
        <v>0.216576198979028</v>
      </c>
      <c r="AU353" s="17">
        <v>0.27077505186906198</v>
      </c>
      <c r="AV353" s="17">
        <v>0.21005246926340901</v>
      </c>
      <c r="AW353" s="17"/>
      <c r="AX353" s="17">
        <v>0.161653116730371</v>
      </c>
      <c r="AY353" s="17">
        <v>0.35225983447082398</v>
      </c>
      <c r="AZ353" s="17">
        <v>0.21520932386448899</v>
      </c>
      <c r="BA353" s="17"/>
      <c r="BB353" s="17">
        <v>0.206568857808092</v>
      </c>
      <c r="BC353" s="17">
        <v>0.139603121603496</v>
      </c>
      <c r="BD353" s="17">
        <v>0.24129029842850899</v>
      </c>
      <c r="BE353" s="17">
        <v>0.14345220692820099</v>
      </c>
      <c r="BF353" s="17">
        <v>0.22813041754952901</v>
      </c>
    </row>
    <row r="354" spans="2:58" x14ac:dyDescent="0.3">
      <c r="B354" t="s">
        <v>249</v>
      </c>
      <c r="C354" s="17">
        <v>0.43098815161478998</v>
      </c>
      <c r="D354" s="17">
        <v>0.41556094921937398</v>
      </c>
      <c r="E354" s="17">
        <v>0.446292497012788</v>
      </c>
      <c r="F354" s="17"/>
      <c r="G354" s="17">
        <v>0.31968905288127297</v>
      </c>
      <c r="H354" s="17">
        <v>0.42142312728089998</v>
      </c>
      <c r="I354" s="17">
        <v>0.428151310305316</v>
      </c>
      <c r="J354" s="17">
        <v>0.43881150881550002</v>
      </c>
      <c r="K354" s="17">
        <v>0.43158462056229202</v>
      </c>
      <c r="L354" s="17">
        <v>0.40498150651856502</v>
      </c>
      <c r="M354" s="17"/>
      <c r="N354" s="17">
        <v>0.61759717803009095</v>
      </c>
      <c r="O354" s="17">
        <v>0.130864835010847</v>
      </c>
      <c r="P354" s="17">
        <v>0.34951747843050002</v>
      </c>
      <c r="Q354" s="17">
        <v>0.44554973304775902</v>
      </c>
      <c r="R354" s="17">
        <v>0.36359790912496398</v>
      </c>
      <c r="S354" s="17">
        <v>0.44081437437425602</v>
      </c>
      <c r="T354" s="17">
        <v>0.45637971156995699</v>
      </c>
      <c r="U354" s="17">
        <v>0.41547284429510001</v>
      </c>
      <c r="V354" s="17">
        <v>0.499282076573625</v>
      </c>
      <c r="W354" s="17">
        <v>0.44798051147197998</v>
      </c>
      <c r="X354" s="17">
        <v>0.45279811239552797</v>
      </c>
      <c r="Y354" s="17">
        <v>0.500323820600862</v>
      </c>
      <c r="Z354" s="17">
        <v>0.46050827603710898</v>
      </c>
      <c r="AA354" s="17">
        <v>0.47059630028332</v>
      </c>
      <c r="AB354" s="17">
        <v>0.56501412665287098</v>
      </c>
      <c r="AC354" s="17">
        <v>0.326789942423163</v>
      </c>
      <c r="AD354" s="17"/>
      <c r="AE354" s="17">
        <v>0.37918859522217402</v>
      </c>
      <c r="AF354" s="17">
        <v>0.46190738407288301</v>
      </c>
      <c r="AG354" s="17">
        <v>0.38667041332896601</v>
      </c>
      <c r="AH354" s="17">
        <v>0.40771424509918403</v>
      </c>
      <c r="AI354" s="17">
        <v>0.44739060706035899</v>
      </c>
      <c r="AJ354" s="17">
        <v>0.48737965962329399</v>
      </c>
      <c r="AK354" s="17">
        <v>0.40823372050793899</v>
      </c>
      <c r="AL354" s="17">
        <v>0.46832506946326402</v>
      </c>
      <c r="AM354" s="17">
        <v>0.39193212731763999</v>
      </c>
      <c r="AN354" s="17">
        <v>0.480563783095106</v>
      </c>
      <c r="AO354" s="17">
        <v>0.44604262243935899</v>
      </c>
      <c r="AP354" s="17">
        <v>0.50004039195382899</v>
      </c>
      <c r="AQ354" s="17"/>
      <c r="AR354" s="17">
        <v>0.41940741082274102</v>
      </c>
      <c r="AS354" s="17">
        <v>0.43263480892943101</v>
      </c>
      <c r="AT354" s="17">
        <v>0.43458894976239099</v>
      </c>
      <c r="AU354" s="17">
        <v>0.47825029071327402</v>
      </c>
      <c r="AV354" s="17">
        <v>0.41788314517796199</v>
      </c>
      <c r="AW354" s="17"/>
      <c r="AX354" s="17">
        <v>0.451422978645384</v>
      </c>
      <c r="AY354" s="17">
        <v>0.36500307743252502</v>
      </c>
      <c r="AZ354" s="17">
        <v>0.42649739574087298</v>
      </c>
      <c r="BA354" s="17"/>
      <c r="BB354" s="17">
        <v>0.427648286776661</v>
      </c>
      <c r="BC354" s="17">
        <v>0.51661988154941796</v>
      </c>
      <c r="BD354" s="17">
        <v>0.41115590961061499</v>
      </c>
      <c r="BE354" s="17">
        <v>0.44533973411663003</v>
      </c>
      <c r="BF354" s="17">
        <v>0.33756842310566898</v>
      </c>
    </row>
    <row r="355" spans="2:58" x14ac:dyDescent="0.3">
      <c r="B355" t="s">
        <v>250</v>
      </c>
      <c r="C355" s="17">
        <v>0.217874116882116</v>
      </c>
      <c r="D355" s="17">
        <v>0.22841495857850799</v>
      </c>
      <c r="E355" s="17">
        <v>0.20676029915817601</v>
      </c>
      <c r="F355" s="17"/>
      <c r="G355" s="17">
        <v>0</v>
      </c>
      <c r="H355" s="17">
        <v>0.158588651039067</v>
      </c>
      <c r="I355" s="17">
        <v>0.18958297385631601</v>
      </c>
      <c r="J355" s="17">
        <v>0.23613253894104899</v>
      </c>
      <c r="K355" s="17">
        <v>0.29132696181263901</v>
      </c>
      <c r="L355" s="17">
        <v>0.34340935185826699</v>
      </c>
      <c r="M355" s="17"/>
      <c r="N355" s="17">
        <v>0.1103589937083</v>
      </c>
      <c r="O355" s="17">
        <v>0.34406397319173398</v>
      </c>
      <c r="P355" s="17">
        <v>0.29165810863219799</v>
      </c>
      <c r="Q355" s="17">
        <v>0.14641172641373901</v>
      </c>
      <c r="R355" s="17">
        <v>0.240863917704947</v>
      </c>
      <c r="S355" s="17">
        <v>0.26444512058139802</v>
      </c>
      <c r="T355" s="17">
        <v>0.23367306497378801</v>
      </c>
      <c r="U355" s="17">
        <v>0.22992304195482</v>
      </c>
      <c r="V355" s="17">
        <v>0.24379426807523599</v>
      </c>
      <c r="W355" s="17">
        <v>0.25727599528008399</v>
      </c>
      <c r="X355" s="17">
        <v>0.26104635896035699</v>
      </c>
      <c r="Y355" s="17">
        <v>0.18038949639596599</v>
      </c>
      <c r="Z355" s="17">
        <v>0.19160697321839901</v>
      </c>
      <c r="AA355" s="17">
        <v>0.18784036187092601</v>
      </c>
      <c r="AB355" s="17">
        <v>9.9077197602347095E-2</v>
      </c>
      <c r="AC355" s="17">
        <v>0.17971547271927099</v>
      </c>
      <c r="AD355" s="17"/>
      <c r="AE355" s="17">
        <v>0.19671541632474801</v>
      </c>
      <c r="AF355" s="17">
        <v>0.19199877000545701</v>
      </c>
      <c r="AG355" s="17">
        <v>0.26979125474664101</v>
      </c>
      <c r="AH355" s="17">
        <v>0.25446042282445902</v>
      </c>
      <c r="AI355" s="17">
        <v>0.22572802012999599</v>
      </c>
      <c r="AJ355" s="17">
        <v>0.19476149111868901</v>
      </c>
      <c r="AK355" s="17">
        <v>0.20780532533556101</v>
      </c>
      <c r="AL355" s="17">
        <v>0.20588989502049601</v>
      </c>
      <c r="AM355" s="17">
        <v>0.23081575037747301</v>
      </c>
      <c r="AN355" s="17">
        <v>0.22183893044758601</v>
      </c>
      <c r="AO355" s="17">
        <v>0.201039739374124</v>
      </c>
      <c r="AP355" s="17">
        <v>0.24253717364553501</v>
      </c>
      <c r="AQ355" s="17"/>
      <c r="AR355" s="17">
        <v>0.24036261880165899</v>
      </c>
      <c r="AS355" s="17">
        <v>0.21723592973755099</v>
      </c>
      <c r="AT355" s="17">
        <v>0.192697483353198</v>
      </c>
      <c r="AU355" s="17">
        <v>0.16528162463746199</v>
      </c>
      <c r="AV355" s="17">
        <v>0.24497858461537</v>
      </c>
      <c r="AW355" s="17"/>
      <c r="AX355" s="17">
        <v>0.22375688587519199</v>
      </c>
      <c r="AY355" s="17">
        <v>0.141734931751269</v>
      </c>
      <c r="AZ355" s="17">
        <v>0.21944352771610101</v>
      </c>
      <c r="BA355" s="17"/>
      <c r="BB355" s="17">
        <v>0.21267318182220199</v>
      </c>
      <c r="BC355" s="17">
        <v>0.2086786772501</v>
      </c>
      <c r="BD355" s="17">
        <v>0.226442318052515</v>
      </c>
      <c r="BE355" s="17">
        <v>0.24927772013645599</v>
      </c>
      <c r="BF355" s="17">
        <v>0.240410997492747</v>
      </c>
    </row>
    <row r="356" spans="2:58" x14ac:dyDescent="0.3">
      <c r="B356" t="s">
        <v>251</v>
      </c>
      <c r="C356" s="17">
        <v>6.8482912116877001E-2</v>
      </c>
      <c r="D356" s="17">
        <v>6.7824758274646998E-2</v>
      </c>
      <c r="E356" s="17">
        <v>6.9278323381789006E-2</v>
      </c>
      <c r="F356" s="17"/>
      <c r="G356" s="17">
        <v>0</v>
      </c>
      <c r="H356" s="17">
        <v>2.9809466760870301E-2</v>
      </c>
      <c r="I356" s="17">
        <v>8.5121459609653505E-2</v>
      </c>
      <c r="J356" s="17">
        <v>6.6420695972951499E-2</v>
      </c>
      <c r="K356" s="17">
        <v>5.4061495956946398E-2</v>
      </c>
      <c r="L356" s="17">
        <v>7.3903075131630594E-2</v>
      </c>
      <c r="M356" s="17"/>
      <c r="N356" s="17">
        <v>0</v>
      </c>
      <c r="O356" s="17">
        <v>0.14626438558861099</v>
      </c>
      <c r="P356" s="17">
        <v>0.104138503824423</v>
      </c>
      <c r="Q356" s="17">
        <v>4.9864544398831201E-2</v>
      </c>
      <c r="R356" s="17">
        <v>7.3273512241795694E-2</v>
      </c>
      <c r="S356" s="17">
        <v>7.5624253092633806E-2</v>
      </c>
      <c r="T356" s="17">
        <v>6.4479524299896507E-2</v>
      </c>
      <c r="U356" s="17">
        <v>3.1922006272269501E-2</v>
      </c>
      <c r="V356" s="17">
        <v>2.27385367599383E-2</v>
      </c>
      <c r="W356" s="17">
        <v>8.4864251062919199E-2</v>
      </c>
      <c r="X356" s="17">
        <v>0.10221882984467701</v>
      </c>
      <c r="Y356" s="17">
        <v>9.3363958315537607E-2</v>
      </c>
      <c r="Z356" s="17">
        <v>6.5338350833265099E-2</v>
      </c>
      <c r="AA356" s="17">
        <v>6.6787442955861101E-2</v>
      </c>
      <c r="AB356" s="17">
        <v>3.9764253841658201E-2</v>
      </c>
      <c r="AC356" s="17">
        <v>5.9982821619379997E-2</v>
      </c>
      <c r="AD356" s="17"/>
      <c r="AE356" s="17">
        <v>7.1750848562661701E-2</v>
      </c>
      <c r="AF356" s="17">
        <v>7.8140505994760301E-2</v>
      </c>
      <c r="AG356" s="17">
        <v>6.1797610538323902E-2</v>
      </c>
      <c r="AH356" s="17">
        <v>5.3699018517623598E-2</v>
      </c>
      <c r="AI356" s="17">
        <v>7.1367625672750207E-2</v>
      </c>
      <c r="AJ356" s="17">
        <v>3.7818725992610103E-2</v>
      </c>
      <c r="AK356" s="17">
        <v>9.3406006218870699E-2</v>
      </c>
      <c r="AL356" s="17">
        <v>4.0406364043053401E-2</v>
      </c>
      <c r="AM356" s="17">
        <v>7.6830083648028E-2</v>
      </c>
      <c r="AN356" s="17">
        <v>6.8061415319137494E-2</v>
      </c>
      <c r="AO356" s="17">
        <v>8.0441667061773803E-2</v>
      </c>
      <c r="AP356" s="17">
        <v>8.0582336155787901E-2</v>
      </c>
      <c r="AQ356" s="17"/>
      <c r="AR356" s="17">
        <v>7.06080780030275E-2</v>
      </c>
      <c r="AS356" s="17">
        <v>6.62180460410383E-2</v>
      </c>
      <c r="AT356" s="17">
        <v>7.8685448477052902E-2</v>
      </c>
      <c r="AU356" s="17">
        <v>4.0365139167118098E-2</v>
      </c>
      <c r="AV356" s="17">
        <v>7.1384556055156298E-2</v>
      </c>
      <c r="AW356" s="17"/>
      <c r="AX356" s="17">
        <v>6.8905840106035898E-2</v>
      </c>
      <c r="AY356" s="17">
        <v>7.0409065586053601E-2</v>
      </c>
      <c r="AZ356" s="17">
        <v>7.3479706203819398E-2</v>
      </c>
      <c r="BA356" s="17"/>
      <c r="BB356" s="17">
        <v>6.5048289151828198E-2</v>
      </c>
      <c r="BC356" s="17">
        <v>7.3894904787652996E-2</v>
      </c>
      <c r="BD356" s="17">
        <v>0.103495401305339</v>
      </c>
      <c r="BE356" s="17">
        <v>6.79535947756639E-2</v>
      </c>
      <c r="BF356" s="17">
        <v>7.99667609118421E-2</v>
      </c>
    </row>
    <row r="357" spans="2:58" x14ac:dyDescent="0.3">
      <c r="B357" t="s">
        <v>252</v>
      </c>
      <c r="C357" s="17">
        <v>3.0112600543496199E-2</v>
      </c>
      <c r="D357" s="17">
        <v>3.1551855268963598E-2</v>
      </c>
      <c r="E357" s="17">
        <v>2.87320382576358E-2</v>
      </c>
      <c r="F357" s="17"/>
      <c r="G357" s="17">
        <v>0.23690097871815199</v>
      </c>
      <c r="H357" s="17">
        <v>1.62791654470761E-2</v>
      </c>
      <c r="I357" s="17">
        <v>3.61901086287005E-2</v>
      </c>
      <c r="J357" s="17">
        <v>2.7683943250240699E-2</v>
      </c>
      <c r="K357" s="17">
        <v>1.7916416750254401E-2</v>
      </c>
      <c r="L357" s="17">
        <v>3.52982276309034E-2</v>
      </c>
      <c r="M357" s="17"/>
      <c r="N357" s="17">
        <v>0</v>
      </c>
      <c r="O357" s="17">
        <v>8.8508666937397201E-2</v>
      </c>
      <c r="P357" s="17">
        <v>9.7105071280121497E-3</v>
      </c>
      <c r="Q357" s="17">
        <v>8.0006899640118007E-2</v>
      </c>
      <c r="R357" s="17">
        <v>6.6175190711844606E-2</v>
      </c>
      <c r="S357" s="17">
        <v>2.23005148264665E-2</v>
      </c>
      <c r="T357" s="17">
        <v>2.2448007405440201E-2</v>
      </c>
      <c r="U357" s="17">
        <v>4.8303310085843598E-2</v>
      </c>
      <c r="V357" s="17">
        <v>2.6073813723626001E-2</v>
      </c>
      <c r="W357" s="17">
        <v>1.7372042285918501E-2</v>
      </c>
      <c r="X357" s="17">
        <v>9.9957028916603293E-3</v>
      </c>
      <c r="Y357" s="17">
        <v>1.58951125558188E-2</v>
      </c>
      <c r="Z357" s="17">
        <v>2.8579158262330401E-2</v>
      </c>
      <c r="AA357" s="17">
        <v>4.8219225309858803E-2</v>
      </c>
      <c r="AB357" s="17">
        <v>6.4228919255245199E-3</v>
      </c>
      <c r="AC357" s="17">
        <v>3.8178685155021902E-2</v>
      </c>
      <c r="AD357" s="17"/>
      <c r="AE357" s="17">
        <v>3.7946247600552999E-2</v>
      </c>
      <c r="AF357" s="17">
        <v>2.2522939651293601E-2</v>
      </c>
      <c r="AG357" s="17">
        <v>4.7610243728030896E-3</v>
      </c>
      <c r="AH357" s="17">
        <v>1.6782326816413302E-2</v>
      </c>
      <c r="AI357" s="17">
        <v>3.8512849555148901E-2</v>
      </c>
      <c r="AJ357" s="17">
        <v>5.3363870270754801E-2</v>
      </c>
      <c r="AK357" s="17">
        <v>2.8517725644007199E-2</v>
      </c>
      <c r="AL357" s="17">
        <v>3.6256015435548503E-2</v>
      </c>
      <c r="AM357" s="17">
        <v>3.9266431160815601E-2</v>
      </c>
      <c r="AN357" s="17">
        <v>4.1123871240457903E-2</v>
      </c>
      <c r="AO357" s="17">
        <v>0</v>
      </c>
      <c r="AP357" s="17">
        <v>2.4139937307898499E-2</v>
      </c>
      <c r="AQ357" s="17"/>
      <c r="AR357" s="17">
        <v>3.5425041666967597E-2</v>
      </c>
      <c r="AS357" s="17">
        <v>2.9518693995236499E-2</v>
      </c>
      <c r="AT357" s="17">
        <v>2.8723446537191302E-2</v>
      </c>
      <c r="AU357" s="17">
        <v>7.6103920224011396E-3</v>
      </c>
      <c r="AV357" s="17">
        <v>3.1735777728288499E-2</v>
      </c>
      <c r="AW357" s="17"/>
      <c r="AX357" s="17">
        <v>2.5834130307562798E-2</v>
      </c>
      <c r="AY357" s="17">
        <v>4.8795513434395497E-2</v>
      </c>
      <c r="AZ357" s="17">
        <v>3.6285493530379E-2</v>
      </c>
      <c r="BA357" s="17"/>
      <c r="BB357" s="17">
        <v>3.3620328038143701E-2</v>
      </c>
      <c r="BC357" s="17">
        <v>1.0601435021036099E-2</v>
      </c>
      <c r="BD357" s="17">
        <v>1.7616072603022E-2</v>
      </c>
      <c r="BE357" s="17">
        <v>2.8194591302121801E-2</v>
      </c>
      <c r="BF357" s="17">
        <v>3.2891580130017799E-2</v>
      </c>
    </row>
    <row r="358" spans="2:58" x14ac:dyDescent="0.3">
      <c r="B358" t="s">
        <v>97</v>
      </c>
      <c r="C358" s="17">
        <v>5.6071208311282497E-2</v>
      </c>
      <c r="D358" s="17">
        <v>4.8387937648078097E-2</v>
      </c>
      <c r="E358" s="17">
        <v>6.3873724859606407E-2</v>
      </c>
      <c r="F358" s="17"/>
      <c r="G358" s="17">
        <v>0</v>
      </c>
      <c r="H358" s="17">
        <v>4.22979766275077E-2</v>
      </c>
      <c r="I358" s="17">
        <v>5.1952703700028802E-2</v>
      </c>
      <c r="J358" s="17">
        <v>6.3104774229396296E-2</v>
      </c>
      <c r="K358" s="17">
        <v>5.7289364621445703E-2</v>
      </c>
      <c r="L358" s="17">
        <v>8.0772569786283999E-2</v>
      </c>
      <c r="M358" s="17"/>
      <c r="N358" s="17">
        <v>0</v>
      </c>
      <c r="O358" s="17">
        <v>7.8442165660809499E-2</v>
      </c>
      <c r="P358" s="17">
        <v>6.2555582500649007E-2</v>
      </c>
      <c r="Q358" s="17">
        <v>9.7714345746397702E-2</v>
      </c>
      <c r="R358" s="17">
        <v>8.6037611077790704E-2</v>
      </c>
      <c r="S358" s="17">
        <v>7.3358658732191398E-2</v>
      </c>
      <c r="T358" s="17">
        <v>8.0409410356193006E-2</v>
      </c>
      <c r="U358" s="17">
        <v>5.4959569468814397E-2</v>
      </c>
      <c r="V358" s="17">
        <v>3.9959713295935902E-2</v>
      </c>
      <c r="W358" s="17">
        <v>2.8178172562780601E-2</v>
      </c>
      <c r="X358" s="17">
        <v>5.4350129120952599E-2</v>
      </c>
      <c r="Y358" s="17">
        <v>3.1910318262609601E-2</v>
      </c>
      <c r="Z358" s="17">
        <v>5.17727537277839E-2</v>
      </c>
      <c r="AA358" s="17">
        <v>8.4278010805182393E-2</v>
      </c>
      <c r="AB358" s="17">
        <v>5.0121558966912498E-2</v>
      </c>
      <c r="AC358" s="17">
        <v>2.0765749968736699E-2</v>
      </c>
      <c r="AD358" s="17"/>
      <c r="AE358" s="17">
        <v>3.1371884856073597E-2</v>
      </c>
      <c r="AF358" s="17">
        <v>5.85074897497826E-2</v>
      </c>
      <c r="AG358" s="17">
        <v>8.7726920219068097E-2</v>
      </c>
      <c r="AH358" s="17">
        <v>4.1365834849800602E-2</v>
      </c>
      <c r="AI358" s="17">
        <v>5.7699719030772999E-2</v>
      </c>
      <c r="AJ358" s="17">
        <v>7.5038631693056093E-2</v>
      </c>
      <c r="AK358" s="17">
        <v>6.8835167757039198E-2</v>
      </c>
      <c r="AL358" s="17">
        <v>1.2188329232235199E-2</v>
      </c>
      <c r="AM358" s="17">
        <v>6.6615954526502902E-2</v>
      </c>
      <c r="AN358" s="17">
        <v>5.52610421156371E-2</v>
      </c>
      <c r="AO358" s="17">
        <v>6.5734622919261396E-2</v>
      </c>
      <c r="AP358" s="17">
        <v>3.1280580542914202E-2</v>
      </c>
      <c r="AQ358" s="17"/>
      <c r="AR358" s="17">
        <v>6.8289219321570699E-2</v>
      </c>
      <c r="AS358" s="17">
        <v>5.4425794309331602E-2</v>
      </c>
      <c r="AT358" s="17">
        <v>4.8728472891139699E-2</v>
      </c>
      <c r="AU358" s="17">
        <v>3.7717501590682698E-2</v>
      </c>
      <c r="AV358" s="17">
        <v>2.3965467159814999E-2</v>
      </c>
      <c r="AW358" s="17"/>
      <c r="AX358" s="17">
        <v>6.8427048335454904E-2</v>
      </c>
      <c r="AY358" s="17">
        <v>2.1797577324932801E-2</v>
      </c>
      <c r="AZ358" s="17">
        <v>2.9084552944338399E-2</v>
      </c>
      <c r="BA358" s="17"/>
      <c r="BB358" s="17">
        <v>5.4441056403073701E-2</v>
      </c>
      <c r="BC358" s="17">
        <v>5.0601979788297197E-2</v>
      </c>
      <c r="BD358" s="17">
        <v>0</v>
      </c>
      <c r="BE358" s="17">
        <v>6.5782152740928093E-2</v>
      </c>
      <c r="BF358" s="17">
        <v>8.1031820810194402E-2</v>
      </c>
    </row>
    <row r="359" spans="2:58" x14ac:dyDescent="0.3">
      <c r="C359" s="17">
        <f>SUM(C353:C354)</f>
        <v>0.62745916214622799</v>
      </c>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row>
    <row r="360" spans="2:58" x14ac:dyDescent="0.3">
      <c r="B360" s="6" t="s">
        <v>275</v>
      </c>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row>
    <row r="361" spans="2:58" x14ac:dyDescent="0.3">
      <c r="B361" s="24" t="s">
        <v>90</v>
      </c>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row>
    <row r="362" spans="2:58" x14ac:dyDescent="0.3">
      <c r="B362" t="s">
        <v>254</v>
      </c>
      <c r="C362" s="17">
        <v>0.58954644134007494</v>
      </c>
      <c r="D362" s="17">
        <v>0.52407962620587101</v>
      </c>
      <c r="E362" s="17">
        <v>0.65425729588986603</v>
      </c>
      <c r="F362" s="17"/>
      <c r="G362" s="17">
        <v>0.40148342101183898</v>
      </c>
      <c r="H362" s="17">
        <v>0.42401928640290598</v>
      </c>
      <c r="I362" s="17">
        <v>0.57372296873924999</v>
      </c>
      <c r="J362" s="17">
        <v>0.65060420764679305</v>
      </c>
      <c r="K362" s="17">
        <v>0.58703166911596505</v>
      </c>
      <c r="L362" s="17">
        <v>0.56448095232508499</v>
      </c>
      <c r="M362" s="17"/>
      <c r="N362" s="17">
        <v>0.77614226073814196</v>
      </c>
      <c r="O362" s="17">
        <v>0.50873445313174703</v>
      </c>
      <c r="P362" s="17">
        <v>0.70940455073574005</v>
      </c>
      <c r="Q362" s="17">
        <v>0.63980374052630395</v>
      </c>
      <c r="R362" s="17">
        <v>0.58143429811255798</v>
      </c>
      <c r="S362" s="17">
        <v>0.62609288092307402</v>
      </c>
      <c r="T362" s="17">
        <v>0.68335799989013402</v>
      </c>
      <c r="U362" s="17">
        <v>0.55928528046687398</v>
      </c>
      <c r="V362" s="17">
        <v>0.61420790592942298</v>
      </c>
      <c r="W362" s="17">
        <v>0.66373458064990598</v>
      </c>
      <c r="X362" s="17">
        <v>0.58793645152789598</v>
      </c>
      <c r="Y362" s="17">
        <v>0.60443130600440897</v>
      </c>
      <c r="Z362" s="17">
        <v>0.57716345267596403</v>
      </c>
      <c r="AA362" s="17">
        <v>0.63584640704701001</v>
      </c>
      <c r="AB362" s="17">
        <v>0.60373996907057603</v>
      </c>
      <c r="AC362" s="17">
        <v>0.44730802116572999</v>
      </c>
      <c r="AD362" s="17"/>
      <c r="AE362" s="17">
        <v>0.409538758421641</v>
      </c>
      <c r="AF362" s="17">
        <v>0.65126417547951099</v>
      </c>
      <c r="AG362" s="17">
        <v>0.680332882683927</v>
      </c>
      <c r="AH362" s="17">
        <v>0.61420495321757496</v>
      </c>
      <c r="AI362" s="17">
        <v>0.69010275974483803</v>
      </c>
      <c r="AJ362" s="17">
        <v>0.60923353187124096</v>
      </c>
      <c r="AK362" s="17">
        <v>0.56628233868172895</v>
      </c>
      <c r="AL362" s="17">
        <v>0.50730044839768296</v>
      </c>
      <c r="AM362" s="17">
        <v>0.53603098110217395</v>
      </c>
      <c r="AN362" s="17">
        <v>0.643527081792577</v>
      </c>
      <c r="AO362" s="17">
        <v>0.62877005210201098</v>
      </c>
      <c r="AP362" s="17">
        <v>0.69140440767592304</v>
      </c>
      <c r="AQ362" s="17"/>
      <c r="AR362" s="17">
        <v>0.60968245384815001</v>
      </c>
      <c r="AS362" s="17">
        <v>0.57221740349531403</v>
      </c>
      <c r="AT362" s="17">
        <v>0.586688318183468</v>
      </c>
      <c r="AU362" s="17">
        <v>0.61715975647564303</v>
      </c>
      <c r="AV362" s="17">
        <v>0.68534959591831801</v>
      </c>
      <c r="AW362" s="17"/>
      <c r="AX362" s="17">
        <v>0.62961908902387398</v>
      </c>
      <c r="AY362" s="17">
        <v>0.35551928740696298</v>
      </c>
      <c r="AZ362" s="17">
        <v>0.59799143593846804</v>
      </c>
      <c r="BA362" s="17"/>
      <c r="BB362" s="17">
        <v>0.55409725662111498</v>
      </c>
      <c r="BC362" s="17">
        <v>0.677371939063523</v>
      </c>
      <c r="BD362" s="17">
        <v>0.69759299873630998</v>
      </c>
      <c r="BE362" s="17">
        <v>0.67285932937241999</v>
      </c>
      <c r="BF362" s="17">
        <v>0.64648178901007403</v>
      </c>
    </row>
    <row r="363" spans="2:58" x14ac:dyDescent="0.3">
      <c r="B363" t="s">
        <v>255</v>
      </c>
      <c r="C363" s="17">
        <v>0.52045933773155595</v>
      </c>
      <c r="D363" s="17">
        <v>0.48599329225701199</v>
      </c>
      <c r="E363" s="17">
        <v>0.55400180502381702</v>
      </c>
      <c r="F363" s="17"/>
      <c r="G363" s="17">
        <v>0.22163075408163199</v>
      </c>
      <c r="H363" s="17">
        <v>0.60402945638476402</v>
      </c>
      <c r="I363" s="17">
        <v>0.51156563421502499</v>
      </c>
      <c r="J363" s="17">
        <v>0.536668530639271</v>
      </c>
      <c r="K363" s="17">
        <v>0.43164960116713103</v>
      </c>
      <c r="L363" s="17">
        <v>0.65355711437137698</v>
      </c>
      <c r="M363" s="17"/>
      <c r="N363" s="17">
        <v>0.63313884911793294</v>
      </c>
      <c r="O363" s="17">
        <v>0.44717757360379401</v>
      </c>
      <c r="P363" s="17">
        <v>0.57457156521889796</v>
      </c>
      <c r="Q363" s="17">
        <v>0.45472900788419102</v>
      </c>
      <c r="R363" s="17">
        <v>0.57963079143156304</v>
      </c>
      <c r="S363" s="17">
        <v>0.48639731836783001</v>
      </c>
      <c r="T363" s="17">
        <v>0.53566122498444901</v>
      </c>
      <c r="U363" s="17">
        <v>0.459437336940206</v>
      </c>
      <c r="V363" s="17">
        <v>0.49435540589844701</v>
      </c>
      <c r="W363" s="17">
        <v>0.48640046931382003</v>
      </c>
      <c r="X363" s="17">
        <v>0.46474522591352202</v>
      </c>
      <c r="Y363" s="17">
        <v>0.56850647801324095</v>
      </c>
      <c r="Z363" s="17">
        <v>0.55759652174636898</v>
      </c>
      <c r="AA363" s="17">
        <v>0.53352374733700103</v>
      </c>
      <c r="AB363" s="17">
        <v>0.56684082435021099</v>
      </c>
      <c r="AC363" s="17">
        <v>0.54676606149812701</v>
      </c>
      <c r="AD363" s="17"/>
      <c r="AE363" s="17">
        <v>0.49357028423402899</v>
      </c>
      <c r="AF363" s="17">
        <v>0.53449329255945199</v>
      </c>
      <c r="AG363" s="17">
        <v>0.49690784693892898</v>
      </c>
      <c r="AH363" s="17">
        <v>0.52837814158216101</v>
      </c>
      <c r="AI363" s="17">
        <v>0.57015759432265201</v>
      </c>
      <c r="AJ363" s="17">
        <v>0.48034120070533598</v>
      </c>
      <c r="AK363" s="17">
        <v>0.54682209644778401</v>
      </c>
      <c r="AL363" s="17">
        <v>0.56019125518101298</v>
      </c>
      <c r="AM363" s="17">
        <v>0.49741868785898402</v>
      </c>
      <c r="AN363" s="17">
        <v>0.54474777235555905</v>
      </c>
      <c r="AO363" s="17">
        <v>0.51905861053832203</v>
      </c>
      <c r="AP363" s="17">
        <v>0.519097155910341</v>
      </c>
      <c r="AQ363" s="17"/>
      <c r="AR363" s="17">
        <v>0.48338075558851401</v>
      </c>
      <c r="AS363" s="17">
        <v>0.53247454339864597</v>
      </c>
      <c r="AT363" s="17">
        <v>0.51926659138498699</v>
      </c>
      <c r="AU363" s="17">
        <v>0.60296089556807997</v>
      </c>
      <c r="AV363" s="17">
        <v>0.58317759761332899</v>
      </c>
      <c r="AW363" s="17"/>
      <c r="AX363" s="17">
        <v>0.52533269528552995</v>
      </c>
      <c r="AY363" s="17">
        <v>0.52247026682782804</v>
      </c>
      <c r="AZ363" s="17">
        <v>0.51223662092978095</v>
      </c>
      <c r="BA363" s="17"/>
      <c r="BB363" s="17">
        <v>0.50021427334945001</v>
      </c>
      <c r="BC363" s="17">
        <v>0.52848413428173502</v>
      </c>
      <c r="BD363" s="17">
        <v>0.52818559398893705</v>
      </c>
      <c r="BE363" s="17">
        <v>0.61130456961447199</v>
      </c>
      <c r="BF363" s="17">
        <v>0.58532118120783205</v>
      </c>
    </row>
    <row r="364" spans="2:58" x14ac:dyDescent="0.3">
      <c r="B364" t="s">
        <v>256</v>
      </c>
      <c r="C364" s="17">
        <v>0.48776972850962103</v>
      </c>
      <c r="D364" s="17">
        <v>0.49745100374904899</v>
      </c>
      <c r="E364" s="17">
        <v>0.479052263159994</v>
      </c>
      <c r="F364" s="17"/>
      <c r="G364" s="17">
        <v>0.51340027563007795</v>
      </c>
      <c r="H364" s="17">
        <v>0.35602101099806799</v>
      </c>
      <c r="I364" s="17">
        <v>0.46049007194814301</v>
      </c>
      <c r="J364" s="17">
        <v>0.52464956267555996</v>
      </c>
      <c r="K364" s="17">
        <v>0.53778481709780601</v>
      </c>
      <c r="L364" s="17">
        <v>0.65111376556566203</v>
      </c>
      <c r="M364" s="17"/>
      <c r="N364" s="17">
        <v>0.77614226073814196</v>
      </c>
      <c r="O364" s="17">
        <v>0.41289262364775398</v>
      </c>
      <c r="P364" s="17">
        <v>0.491743438566974</v>
      </c>
      <c r="Q364" s="17">
        <v>0.45888387243356799</v>
      </c>
      <c r="R364" s="17">
        <v>0.42240361284960398</v>
      </c>
      <c r="S364" s="17">
        <v>0.44499773694433797</v>
      </c>
      <c r="T364" s="17">
        <v>0.51783419497597005</v>
      </c>
      <c r="U364" s="17">
        <v>0.410573815229961</v>
      </c>
      <c r="V364" s="17">
        <v>0.51548168139195605</v>
      </c>
      <c r="W364" s="17">
        <v>0.621052792015791</v>
      </c>
      <c r="X364" s="17">
        <v>0.50965773925638602</v>
      </c>
      <c r="Y364" s="17">
        <v>0.58431393373274798</v>
      </c>
      <c r="Z364" s="17">
        <v>0.45104676017513101</v>
      </c>
      <c r="AA364" s="17">
        <v>0.55244291858693795</v>
      </c>
      <c r="AB364" s="17">
        <v>0.49256332549304999</v>
      </c>
      <c r="AC364" s="17">
        <v>0.42192552638645098</v>
      </c>
      <c r="AD364" s="17"/>
      <c r="AE364" s="17">
        <v>0.34055468437452202</v>
      </c>
      <c r="AF364" s="17">
        <v>0.56941710083720198</v>
      </c>
      <c r="AG364" s="17">
        <v>0.59789764162302705</v>
      </c>
      <c r="AH364" s="17">
        <v>0.53191674542533995</v>
      </c>
      <c r="AI364" s="17">
        <v>0.593171758900638</v>
      </c>
      <c r="AJ364" s="17">
        <v>0.47679188447540299</v>
      </c>
      <c r="AK364" s="17">
        <v>0.49691091213759903</v>
      </c>
      <c r="AL364" s="17">
        <v>0.423470066979247</v>
      </c>
      <c r="AM364" s="17">
        <v>0.431853445873219</v>
      </c>
      <c r="AN364" s="17">
        <v>0.48766044525594299</v>
      </c>
      <c r="AO364" s="17">
        <v>0.47030956919738298</v>
      </c>
      <c r="AP364" s="17">
        <v>0.47538805613678897</v>
      </c>
      <c r="AQ364" s="17"/>
      <c r="AR364" s="17">
        <v>0.485268722052141</v>
      </c>
      <c r="AS364" s="17">
        <v>0.499581992832971</v>
      </c>
      <c r="AT364" s="17">
        <v>0.44862626847026399</v>
      </c>
      <c r="AU364" s="17">
        <v>0.46192174929704599</v>
      </c>
      <c r="AV364" s="17">
        <v>0.63103823992910602</v>
      </c>
      <c r="AW364" s="17"/>
      <c r="AX364" s="17">
        <v>0.51831384856917595</v>
      </c>
      <c r="AY364" s="17">
        <v>0.29271608599564197</v>
      </c>
      <c r="AZ364" s="17">
        <v>0.50775020825547201</v>
      </c>
      <c r="BA364" s="17"/>
      <c r="BB364" s="17">
        <v>0.46729877721299501</v>
      </c>
      <c r="BC364" s="17">
        <v>0.53518167600409405</v>
      </c>
      <c r="BD364" s="17">
        <v>0.57337846238112</v>
      </c>
      <c r="BE364" s="17">
        <v>0.58296361952583897</v>
      </c>
      <c r="BF364" s="17">
        <v>0.47879966811729402</v>
      </c>
    </row>
    <row r="365" spans="2:58" x14ac:dyDescent="0.3">
      <c r="B365" t="s">
        <v>257</v>
      </c>
      <c r="C365" s="17">
        <v>0.47463087349570698</v>
      </c>
      <c r="D365" s="17">
        <v>0.38421123992888701</v>
      </c>
      <c r="E365" s="17">
        <v>0.56408926319039399</v>
      </c>
      <c r="F365" s="17"/>
      <c r="G365" s="17">
        <v>0.179089853039751</v>
      </c>
      <c r="H365" s="17">
        <v>0.42621711005346302</v>
      </c>
      <c r="I365" s="17">
        <v>0.47185535805912399</v>
      </c>
      <c r="J365" s="17">
        <v>0.506331727607505</v>
      </c>
      <c r="K365" s="17">
        <v>0.442355921550383</v>
      </c>
      <c r="L365" s="17">
        <v>0.41934649280786601</v>
      </c>
      <c r="M365" s="17"/>
      <c r="N365" s="17">
        <v>0.482403259255271</v>
      </c>
      <c r="O365" s="17">
        <v>0.40754045100087999</v>
      </c>
      <c r="P365" s="17">
        <v>0.51865776461604496</v>
      </c>
      <c r="Q365" s="17">
        <v>0.56352198472519199</v>
      </c>
      <c r="R365" s="17">
        <v>0.47298132274017202</v>
      </c>
      <c r="S365" s="17">
        <v>0.49435637770385099</v>
      </c>
      <c r="T365" s="17">
        <v>0.52961879443059501</v>
      </c>
      <c r="U365" s="17">
        <v>0.39701334855341303</v>
      </c>
      <c r="V365" s="17">
        <v>0.52755111490211204</v>
      </c>
      <c r="W365" s="17">
        <v>0.40320185394712699</v>
      </c>
      <c r="X365" s="17">
        <v>0.39937973166197699</v>
      </c>
      <c r="Y365" s="17">
        <v>0.57516918980467402</v>
      </c>
      <c r="Z365" s="17">
        <v>0.54846945639414701</v>
      </c>
      <c r="AA365" s="17">
        <v>0.47483829261126798</v>
      </c>
      <c r="AB365" s="17">
        <v>0.45640193671405999</v>
      </c>
      <c r="AC365" s="17">
        <v>0.43305331086994903</v>
      </c>
      <c r="AD365" s="17"/>
      <c r="AE365" s="17">
        <v>0.37058795955101198</v>
      </c>
      <c r="AF365" s="17">
        <v>0.57914020359482299</v>
      </c>
      <c r="AG365" s="17">
        <v>0.48881448704832797</v>
      </c>
      <c r="AH365" s="17">
        <v>0.47621896458421598</v>
      </c>
      <c r="AI365" s="17">
        <v>0.52718311192032496</v>
      </c>
      <c r="AJ365" s="17">
        <v>0.439650865552911</v>
      </c>
      <c r="AK365" s="17">
        <v>0.50679701945083999</v>
      </c>
      <c r="AL365" s="17">
        <v>0.55795324551724201</v>
      </c>
      <c r="AM365" s="17">
        <v>0.41946334743660901</v>
      </c>
      <c r="AN365" s="17">
        <v>0.47337704207468101</v>
      </c>
      <c r="AO365" s="17">
        <v>0.44018124260240399</v>
      </c>
      <c r="AP365" s="17">
        <v>0.51344793663686505</v>
      </c>
      <c r="AQ365" s="17"/>
      <c r="AR365" s="17">
        <v>0.45443205742242399</v>
      </c>
      <c r="AS365" s="17">
        <v>0.47904821296162098</v>
      </c>
      <c r="AT365" s="17">
        <v>0.46426600890102199</v>
      </c>
      <c r="AU365" s="17">
        <v>0.498601493226072</v>
      </c>
      <c r="AV365" s="17">
        <v>0.69629918708576799</v>
      </c>
      <c r="AW365" s="17"/>
      <c r="AX365" s="17">
        <v>0.48214559905927301</v>
      </c>
      <c r="AY365" s="17">
        <v>0.36692696136796898</v>
      </c>
      <c r="AZ365" s="17">
        <v>0.50947860656361899</v>
      </c>
      <c r="BA365" s="17"/>
      <c r="BB365" s="17">
        <v>0.45495867247673</v>
      </c>
      <c r="BC365" s="17">
        <v>0.47481087646403197</v>
      </c>
      <c r="BD365" s="17">
        <v>0.69334313289650296</v>
      </c>
      <c r="BE365" s="17">
        <v>0.541625913890875</v>
      </c>
      <c r="BF365" s="17">
        <v>0.50925634994104496</v>
      </c>
    </row>
    <row r="366" spans="2:58" x14ac:dyDescent="0.3">
      <c r="B366" t="s">
        <v>258</v>
      </c>
      <c r="C366" s="17">
        <v>0.44858498243974698</v>
      </c>
      <c r="D366" s="17">
        <v>0.44451356740320802</v>
      </c>
      <c r="E366" s="17">
        <v>0.45355524718472701</v>
      </c>
      <c r="F366" s="17"/>
      <c r="G366" s="17">
        <v>0.46069627059222201</v>
      </c>
      <c r="H366" s="17">
        <v>0.42951003037704699</v>
      </c>
      <c r="I366" s="17">
        <v>0.45062488808745599</v>
      </c>
      <c r="J366" s="17">
        <v>0.47572056447133798</v>
      </c>
      <c r="K366" s="17">
        <v>0.37713600188349999</v>
      </c>
      <c r="L366" s="17">
        <v>0.39534719084693098</v>
      </c>
      <c r="M366" s="17"/>
      <c r="N366" s="17">
        <v>0.77928201258340002</v>
      </c>
      <c r="O366" s="17">
        <v>0.39311923142271299</v>
      </c>
      <c r="P366" s="17">
        <v>0.48630964043945202</v>
      </c>
      <c r="Q366" s="17">
        <v>0.49683332747731102</v>
      </c>
      <c r="R366" s="17">
        <v>0.43213097086197</v>
      </c>
      <c r="S366" s="17">
        <v>0.46663937257941202</v>
      </c>
      <c r="T366" s="17">
        <v>0.46595190136870701</v>
      </c>
      <c r="U366" s="17">
        <v>0.34340954113331201</v>
      </c>
      <c r="V366" s="17">
        <v>0.47219372792025999</v>
      </c>
      <c r="W366" s="17">
        <v>0.41725340164445002</v>
      </c>
      <c r="X366" s="17">
        <v>0.50320168419880495</v>
      </c>
      <c r="Y366" s="17">
        <v>0.51771442696854497</v>
      </c>
      <c r="Z366" s="17">
        <v>0.442251587648329</v>
      </c>
      <c r="AA366" s="17">
        <v>0.54886945034065604</v>
      </c>
      <c r="AB366" s="17">
        <v>0.43532728741316801</v>
      </c>
      <c r="AC366" s="17">
        <v>0.38131458839375398</v>
      </c>
      <c r="AD366" s="17"/>
      <c r="AE366" s="17">
        <v>0.36829922587700198</v>
      </c>
      <c r="AF366" s="17">
        <v>0.48688661293413199</v>
      </c>
      <c r="AG366" s="17">
        <v>0.53499604192135297</v>
      </c>
      <c r="AH366" s="17">
        <v>0.436877240402546</v>
      </c>
      <c r="AI366" s="17">
        <v>0.430500161415237</v>
      </c>
      <c r="AJ366" s="17">
        <v>0.46531432947715001</v>
      </c>
      <c r="AK366" s="17">
        <v>0.46390131543431201</v>
      </c>
      <c r="AL366" s="17">
        <v>0.39463408764611402</v>
      </c>
      <c r="AM366" s="17">
        <v>0.41497786335498299</v>
      </c>
      <c r="AN366" s="17">
        <v>0.50331044502324995</v>
      </c>
      <c r="AO366" s="17">
        <v>0.44744018461429202</v>
      </c>
      <c r="AP366" s="17">
        <v>0.44490043347321201</v>
      </c>
      <c r="AQ366" s="17"/>
      <c r="AR366" s="17">
        <v>0.44600105542262303</v>
      </c>
      <c r="AS366" s="17">
        <v>0.44437218132165401</v>
      </c>
      <c r="AT366" s="17">
        <v>0.453240953344546</v>
      </c>
      <c r="AU366" s="17">
        <v>0.47557571825637501</v>
      </c>
      <c r="AV366" s="17">
        <v>0.48791347258265</v>
      </c>
      <c r="AW366" s="17"/>
      <c r="AX366" s="17">
        <v>0.46319357382085202</v>
      </c>
      <c r="AY366" s="17">
        <v>0.33098980553935597</v>
      </c>
      <c r="AZ366" s="17">
        <v>0.43020298562883902</v>
      </c>
      <c r="BA366" s="17"/>
      <c r="BB366" s="17">
        <v>0.42139317917511798</v>
      </c>
      <c r="BC366" s="17">
        <v>0.49275850642200503</v>
      </c>
      <c r="BD366" s="17">
        <v>0.61163189746318702</v>
      </c>
      <c r="BE366" s="17">
        <v>0.52251662054473502</v>
      </c>
      <c r="BF366" s="17">
        <v>0.49650597616224701</v>
      </c>
    </row>
    <row r="367" spans="2:58" x14ac:dyDescent="0.3">
      <c r="B367" t="s">
        <v>259</v>
      </c>
      <c r="C367" s="17">
        <v>0.43233743004592301</v>
      </c>
      <c r="D367" s="17">
        <v>0.42795294938969303</v>
      </c>
      <c r="E367" s="17">
        <v>0.43758864696841698</v>
      </c>
      <c r="F367" s="17"/>
      <c r="G367" s="17">
        <v>0.18847275066696501</v>
      </c>
      <c r="H367" s="17">
        <v>0.27662965490859198</v>
      </c>
      <c r="I367" s="17">
        <v>0.40287923115616697</v>
      </c>
      <c r="J367" s="17">
        <v>0.485218165390707</v>
      </c>
      <c r="K367" s="17">
        <v>0.48134172069542602</v>
      </c>
      <c r="L367" s="17">
        <v>0.51166638967855504</v>
      </c>
      <c r="M367" s="17"/>
      <c r="N367" s="17">
        <v>0.22608668772191401</v>
      </c>
      <c r="O367" s="17">
        <v>0.42860080297455799</v>
      </c>
      <c r="P367" s="17">
        <v>0.45498196952175102</v>
      </c>
      <c r="Q367" s="17">
        <v>0.50006236355603695</v>
      </c>
      <c r="R367" s="17">
        <v>0.352846034343404</v>
      </c>
      <c r="S367" s="17">
        <v>0.39006290963828</v>
      </c>
      <c r="T367" s="17">
        <v>0.43106730240917202</v>
      </c>
      <c r="U367" s="17">
        <v>0.34251915244576198</v>
      </c>
      <c r="V367" s="17">
        <v>0.464308787543463</v>
      </c>
      <c r="W367" s="17">
        <v>0.44229466237857301</v>
      </c>
      <c r="X367" s="17">
        <v>0.46450738613887299</v>
      </c>
      <c r="Y367" s="17">
        <v>0.52576218707937905</v>
      </c>
      <c r="Z367" s="17">
        <v>0.46908315999954597</v>
      </c>
      <c r="AA367" s="17">
        <v>0.43399970230595403</v>
      </c>
      <c r="AB367" s="17">
        <v>0.42364293512637202</v>
      </c>
      <c r="AC367" s="17">
        <v>0.41658643426693098</v>
      </c>
      <c r="AD367" s="17"/>
      <c r="AE367" s="17">
        <v>0.328234826654624</v>
      </c>
      <c r="AF367" s="17">
        <v>0.451801907604024</v>
      </c>
      <c r="AG367" s="17">
        <v>0.48138670427528502</v>
      </c>
      <c r="AH367" s="17">
        <v>0.48903641740049197</v>
      </c>
      <c r="AI367" s="17">
        <v>0.46234188832645101</v>
      </c>
      <c r="AJ367" s="17">
        <v>0.41803545064859998</v>
      </c>
      <c r="AK367" s="17">
        <v>0.44571356893025199</v>
      </c>
      <c r="AL367" s="17">
        <v>0.46549649616375699</v>
      </c>
      <c r="AM367" s="17">
        <v>0.37512741024707802</v>
      </c>
      <c r="AN367" s="17">
        <v>0.44350854771279102</v>
      </c>
      <c r="AO367" s="17">
        <v>0.50067546678506702</v>
      </c>
      <c r="AP367" s="17">
        <v>0.488213054307095</v>
      </c>
      <c r="AQ367" s="17"/>
      <c r="AR367" s="17">
        <v>0.41152427749801102</v>
      </c>
      <c r="AS367" s="17">
        <v>0.442955721177345</v>
      </c>
      <c r="AT367" s="17">
        <v>0.41853572721284998</v>
      </c>
      <c r="AU367" s="17">
        <v>0.457548912366535</v>
      </c>
      <c r="AV367" s="17">
        <v>0.534812762873772</v>
      </c>
      <c r="AW367" s="17"/>
      <c r="AX367" s="17">
        <v>0.45883043067044998</v>
      </c>
      <c r="AY367" s="17">
        <v>0.29306693234187298</v>
      </c>
      <c r="AZ367" s="17">
        <v>0.422616176452974</v>
      </c>
      <c r="BA367" s="17"/>
      <c r="BB367" s="17">
        <v>0.42490991853452797</v>
      </c>
      <c r="BC367" s="17">
        <v>0.47238935338757299</v>
      </c>
      <c r="BD367" s="17">
        <v>0.34583283528596298</v>
      </c>
      <c r="BE367" s="17">
        <v>0.50719304970980095</v>
      </c>
      <c r="BF367" s="17">
        <v>0.39842775988481099</v>
      </c>
    </row>
    <row r="368" spans="2:58" x14ac:dyDescent="0.3">
      <c r="B368" t="s">
        <v>260</v>
      </c>
      <c r="C368" s="17">
        <v>0.431426339833412</v>
      </c>
      <c r="D368" s="17">
        <v>0.46848113815805897</v>
      </c>
      <c r="E368" s="17">
        <v>0.39419913121005301</v>
      </c>
      <c r="F368" s="17"/>
      <c r="G368" s="17">
        <v>0.24474832784192899</v>
      </c>
      <c r="H368" s="17">
        <v>0.32338700470704301</v>
      </c>
      <c r="I368" s="17">
        <v>0.43426155102168901</v>
      </c>
      <c r="J368" s="17">
        <v>0.47659927556294301</v>
      </c>
      <c r="K368" s="17">
        <v>0.38629549559723703</v>
      </c>
      <c r="L368" s="17">
        <v>0.31817950552699797</v>
      </c>
      <c r="M368" s="17"/>
      <c r="N368" s="17">
        <v>0.40398972415369699</v>
      </c>
      <c r="O368" s="17">
        <v>0.29415863612528198</v>
      </c>
      <c r="P368" s="17">
        <v>0.395461783534727</v>
      </c>
      <c r="Q368" s="17">
        <v>0.45312475953046399</v>
      </c>
      <c r="R368" s="17">
        <v>0.40435238296860099</v>
      </c>
      <c r="S368" s="17">
        <v>0.44098676429172501</v>
      </c>
      <c r="T368" s="17">
        <v>0.49103931875294798</v>
      </c>
      <c r="U368" s="17">
        <v>0.365149537215605</v>
      </c>
      <c r="V368" s="17">
        <v>0.53340137658383402</v>
      </c>
      <c r="W368" s="17">
        <v>0.497240774939329</v>
      </c>
      <c r="X368" s="17">
        <v>0.37966506873336198</v>
      </c>
      <c r="Y368" s="17">
        <v>0.49233094685798801</v>
      </c>
      <c r="Z368" s="17">
        <v>0.50673519383823395</v>
      </c>
      <c r="AA368" s="17">
        <v>0.45527045684217698</v>
      </c>
      <c r="AB368" s="17">
        <v>0.46284701860666499</v>
      </c>
      <c r="AC368" s="17">
        <v>0.37600982931608701</v>
      </c>
      <c r="AD368" s="17"/>
      <c r="AE368" s="17">
        <v>0.39303702473374102</v>
      </c>
      <c r="AF368" s="17">
        <v>0.41807850219616099</v>
      </c>
      <c r="AG368" s="17">
        <v>0.48148545570733903</v>
      </c>
      <c r="AH368" s="17">
        <v>0.39507462122341802</v>
      </c>
      <c r="AI368" s="17">
        <v>0.40186659421862603</v>
      </c>
      <c r="AJ368" s="17">
        <v>0.48244046188671202</v>
      </c>
      <c r="AK368" s="17">
        <v>0.42666814166384698</v>
      </c>
      <c r="AL368" s="17">
        <v>0.34789630343035999</v>
      </c>
      <c r="AM368" s="17">
        <v>0.43307935511940598</v>
      </c>
      <c r="AN368" s="17">
        <v>0.50162249004806603</v>
      </c>
      <c r="AO368" s="17">
        <v>0.389169121048142</v>
      </c>
      <c r="AP368" s="17">
        <v>0.53691083563490005</v>
      </c>
      <c r="AQ368" s="17"/>
      <c r="AR368" s="17">
        <v>0.42103089150685902</v>
      </c>
      <c r="AS368" s="17">
        <v>0.43373545424269599</v>
      </c>
      <c r="AT368" s="17">
        <v>0.437523347122173</v>
      </c>
      <c r="AU368" s="17">
        <v>0.447483191083415</v>
      </c>
      <c r="AV368" s="17">
        <v>0.43624411504163102</v>
      </c>
      <c r="AW368" s="17"/>
      <c r="AX368" s="17">
        <v>0.45084043690106601</v>
      </c>
      <c r="AY368" s="17">
        <v>0.31352501366332702</v>
      </c>
      <c r="AZ368" s="17">
        <v>0.45984220039516799</v>
      </c>
      <c r="BA368" s="17"/>
      <c r="BB368" s="17">
        <v>0.406265155407039</v>
      </c>
      <c r="BC368" s="17">
        <v>0.51324492368664998</v>
      </c>
      <c r="BD368" s="17">
        <v>0.48451544178261402</v>
      </c>
      <c r="BE368" s="17">
        <v>0.46618383260878199</v>
      </c>
      <c r="BF368" s="17">
        <v>0.47367589499147</v>
      </c>
    </row>
    <row r="369" spans="2:58" x14ac:dyDescent="0.3">
      <c r="B369" t="s">
        <v>261</v>
      </c>
      <c r="C369" s="17">
        <v>0.42707809318064399</v>
      </c>
      <c r="D369" s="17">
        <v>0.44373512399030002</v>
      </c>
      <c r="E369" s="17">
        <v>0.41125708833234098</v>
      </c>
      <c r="F369" s="17"/>
      <c r="G369" s="17">
        <v>0.22675423833097899</v>
      </c>
      <c r="H369" s="17">
        <v>0.45162116208724201</v>
      </c>
      <c r="I369" s="17">
        <v>0.40875385683682097</v>
      </c>
      <c r="J369" s="17">
        <v>0.45077252088139702</v>
      </c>
      <c r="K369" s="17">
        <v>0.39273924620061901</v>
      </c>
      <c r="L369" s="17">
        <v>0.50118099143177697</v>
      </c>
      <c r="M369" s="17"/>
      <c r="N369" s="17">
        <v>0.62226691903022202</v>
      </c>
      <c r="O369" s="17">
        <v>0.37175446089636599</v>
      </c>
      <c r="P369" s="17">
        <v>0.43970459996528399</v>
      </c>
      <c r="Q369" s="17">
        <v>0.46829692788864402</v>
      </c>
      <c r="R369" s="17">
        <v>0.43776241154190998</v>
      </c>
      <c r="S369" s="17">
        <v>0.36221887222358401</v>
      </c>
      <c r="T369" s="17">
        <v>0.438795868747477</v>
      </c>
      <c r="U369" s="17">
        <v>0.31996859507286501</v>
      </c>
      <c r="V369" s="17">
        <v>0.47609093234602501</v>
      </c>
      <c r="W369" s="17">
        <v>0.35792375675023202</v>
      </c>
      <c r="X369" s="17">
        <v>0.38239423869662598</v>
      </c>
      <c r="Y369" s="17">
        <v>0.52058446664112901</v>
      </c>
      <c r="Z369" s="17">
        <v>0.43640917877228902</v>
      </c>
      <c r="AA369" s="17">
        <v>0.38891756129099098</v>
      </c>
      <c r="AB369" s="17">
        <v>0.45172585250311598</v>
      </c>
      <c r="AC369" s="17">
        <v>0.495126263341025</v>
      </c>
      <c r="AD369" s="17"/>
      <c r="AE369" s="17">
        <v>0.39567582447900701</v>
      </c>
      <c r="AF369" s="17">
        <v>0.44842307812264198</v>
      </c>
      <c r="AG369" s="17">
        <v>0.43848635309783601</v>
      </c>
      <c r="AH369" s="17">
        <v>0.41469240911893102</v>
      </c>
      <c r="AI369" s="17">
        <v>0.45229157742070503</v>
      </c>
      <c r="AJ369" s="17">
        <v>0.42452222441141002</v>
      </c>
      <c r="AK369" s="17">
        <v>0.42373542445623402</v>
      </c>
      <c r="AL369" s="17">
        <v>0.41959913342090199</v>
      </c>
      <c r="AM369" s="17">
        <v>0.42573972735159799</v>
      </c>
      <c r="AN369" s="17">
        <v>0.39789879046478699</v>
      </c>
      <c r="AO369" s="17">
        <v>0.47936163311333502</v>
      </c>
      <c r="AP369" s="17">
        <v>0.461260617599211</v>
      </c>
      <c r="AQ369" s="17"/>
      <c r="AR369" s="17">
        <v>0.41824305727737998</v>
      </c>
      <c r="AS369" s="17">
        <v>0.43011168926408699</v>
      </c>
      <c r="AT369" s="17">
        <v>0.41347206400793401</v>
      </c>
      <c r="AU369" s="17">
        <v>0.49758455038087401</v>
      </c>
      <c r="AV369" s="17">
        <v>0.43356651077648301</v>
      </c>
      <c r="AW369" s="17"/>
      <c r="AX369" s="17">
        <v>0.42720475789594098</v>
      </c>
      <c r="AY369" s="17">
        <v>0.41266282766746498</v>
      </c>
      <c r="AZ369" s="17">
        <v>0.45174254964242</v>
      </c>
      <c r="BA369" s="17"/>
      <c r="BB369" s="17">
        <v>0.42700275883635302</v>
      </c>
      <c r="BC369" s="17">
        <v>0.42535116134491702</v>
      </c>
      <c r="BD369" s="17">
        <v>0.48066121984975402</v>
      </c>
      <c r="BE369" s="17">
        <v>0.43288623177948798</v>
      </c>
      <c r="BF369" s="17">
        <v>0.40917834766440597</v>
      </c>
    </row>
    <row r="370" spans="2:58" x14ac:dyDescent="0.3">
      <c r="B370" t="s">
        <v>262</v>
      </c>
      <c r="C370" s="17">
        <v>0.41179403951819399</v>
      </c>
      <c r="D370" s="17">
        <v>0.40917902868434602</v>
      </c>
      <c r="E370" s="17">
        <v>0.415233101866398</v>
      </c>
      <c r="F370" s="17"/>
      <c r="G370" s="17">
        <v>0.41974383355628597</v>
      </c>
      <c r="H370" s="17">
        <v>0.38794644209211998</v>
      </c>
      <c r="I370" s="17">
        <v>0.38772340810949701</v>
      </c>
      <c r="J370" s="17">
        <v>0.441318478283522</v>
      </c>
      <c r="K370" s="17">
        <v>0.41209916334195601</v>
      </c>
      <c r="L370" s="17">
        <v>0.42370387599871301</v>
      </c>
      <c r="M370" s="17"/>
      <c r="N370" s="17">
        <v>0.66578326702984203</v>
      </c>
      <c r="O370" s="17">
        <v>0.42690919565157298</v>
      </c>
      <c r="P370" s="17">
        <v>0.46347797075256703</v>
      </c>
      <c r="Q370" s="17">
        <v>0.45483296321986399</v>
      </c>
      <c r="R370" s="17">
        <v>0.35859901117377901</v>
      </c>
      <c r="S370" s="17">
        <v>0.426083029051886</v>
      </c>
      <c r="T370" s="17">
        <v>0.53031282473831098</v>
      </c>
      <c r="U370" s="17">
        <v>0.35137632960297399</v>
      </c>
      <c r="V370" s="17">
        <v>0.42994245636282302</v>
      </c>
      <c r="W370" s="17">
        <v>0.40627007273688098</v>
      </c>
      <c r="X370" s="17">
        <v>0.38412879415508999</v>
      </c>
      <c r="Y370" s="17">
        <v>0.40812564601192802</v>
      </c>
      <c r="Z370" s="17">
        <v>0.38396293918247498</v>
      </c>
      <c r="AA370" s="17">
        <v>0.39962443840624201</v>
      </c>
      <c r="AB370" s="17">
        <v>0.37929685471025798</v>
      </c>
      <c r="AC370" s="17">
        <v>0.40934956639061798</v>
      </c>
      <c r="AD370" s="17"/>
      <c r="AE370" s="17">
        <v>0.31616301095419302</v>
      </c>
      <c r="AF370" s="17">
        <v>0.47717394079957598</v>
      </c>
      <c r="AG370" s="17">
        <v>0.44086153758262198</v>
      </c>
      <c r="AH370" s="17">
        <v>0.43636560813734898</v>
      </c>
      <c r="AI370" s="17">
        <v>0.476124614041947</v>
      </c>
      <c r="AJ370" s="17">
        <v>0.42461843361222301</v>
      </c>
      <c r="AK370" s="17">
        <v>0.400565238570044</v>
      </c>
      <c r="AL370" s="17">
        <v>0.33070434536460502</v>
      </c>
      <c r="AM370" s="17">
        <v>0.36894357575492098</v>
      </c>
      <c r="AN370" s="17">
        <v>0.45302477622746001</v>
      </c>
      <c r="AO370" s="17">
        <v>0.38784239291499301</v>
      </c>
      <c r="AP370" s="17">
        <v>0.44490043347321201</v>
      </c>
      <c r="AQ370" s="17"/>
      <c r="AR370" s="17">
        <v>0.39754414291241802</v>
      </c>
      <c r="AS370" s="17">
        <v>0.412642826297905</v>
      </c>
      <c r="AT370" s="17">
        <v>0.42474785108159802</v>
      </c>
      <c r="AU370" s="17">
        <v>0.42909567753563599</v>
      </c>
      <c r="AV370" s="17">
        <v>0.44750461947505699</v>
      </c>
      <c r="AW370" s="17"/>
      <c r="AX370" s="17">
        <v>0.42556365868263701</v>
      </c>
      <c r="AY370" s="17">
        <v>0.33089265984020499</v>
      </c>
      <c r="AZ370" s="17">
        <v>0.39496504443795899</v>
      </c>
      <c r="BA370" s="17"/>
      <c r="BB370" s="17">
        <v>0.39185039079890199</v>
      </c>
      <c r="BC370" s="17">
        <v>0.453418318990853</v>
      </c>
      <c r="BD370" s="17">
        <v>0.55385958416723202</v>
      </c>
      <c r="BE370" s="17">
        <v>0.48540895349395902</v>
      </c>
      <c r="BF370" s="17">
        <v>0.41360650768636198</v>
      </c>
    </row>
    <row r="371" spans="2:58" x14ac:dyDescent="0.3">
      <c r="B371" t="s">
        <v>263</v>
      </c>
      <c r="C371" s="17">
        <v>0.40885535956274099</v>
      </c>
      <c r="D371" s="17">
        <v>0.46130752392514801</v>
      </c>
      <c r="E371" s="17">
        <v>0.35716847250820799</v>
      </c>
      <c r="F371" s="17"/>
      <c r="G371" s="17">
        <v>0.37707941664286898</v>
      </c>
      <c r="H371" s="17">
        <v>0.37153890483359397</v>
      </c>
      <c r="I371" s="17">
        <v>0.34456056253705503</v>
      </c>
      <c r="J371" s="17">
        <v>0.45478516277335801</v>
      </c>
      <c r="K371" s="17">
        <v>0.48631505117614698</v>
      </c>
      <c r="L371" s="17">
        <v>0.51757986525816702</v>
      </c>
      <c r="M371" s="17"/>
      <c r="N371" s="17">
        <v>0.67136381141517398</v>
      </c>
      <c r="O371" s="17">
        <v>0.33789528494006399</v>
      </c>
      <c r="P371" s="17">
        <v>0.376364513904761</v>
      </c>
      <c r="Q371" s="17">
        <v>0.33712958749970501</v>
      </c>
      <c r="R371" s="17">
        <v>0.37144534263784601</v>
      </c>
      <c r="S371" s="17">
        <v>0.37009379960213201</v>
      </c>
      <c r="T371" s="17">
        <v>0.44598881031263099</v>
      </c>
      <c r="U371" s="17">
        <v>0.30499872445301801</v>
      </c>
      <c r="V371" s="17">
        <v>0.44007385112495401</v>
      </c>
      <c r="W371" s="17">
        <v>0.45100367229182298</v>
      </c>
      <c r="X371" s="17">
        <v>0.43068731221732198</v>
      </c>
      <c r="Y371" s="17">
        <v>0.469140804329085</v>
      </c>
      <c r="Z371" s="17">
        <v>0.48308557495320997</v>
      </c>
      <c r="AA371" s="17">
        <v>0.49855964863341801</v>
      </c>
      <c r="AB371" s="17">
        <v>0.43950980391918498</v>
      </c>
      <c r="AC371" s="17">
        <v>0.3742085527581</v>
      </c>
      <c r="AD371" s="17"/>
      <c r="AE371" s="17">
        <v>0.39084651459346398</v>
      </c>
      <c r="AF371" s="17">
        <v>0.40483956277191702</v>
      </c>
      <c r="AG371" s="17">
        <v>0.51149719525836901</v>
      </c>
      <c r="AH371" s="17">
        <v>0.36895127167035302</v>
      </c>
      <c r="AI371" s="17">
        <v>0.41698013470454298</v>
      </c>
      <c r="AJ371" s="17">
        <v>0.44447377198634003</v>
      </c>
      <c r="AK371" s="17">
        <v>0.38431641549252099</v>
      </c>
      <c r="AL371" s="17">
        <v>0.39360240981497502</v>
      </c>
      <c r="AM371" s="17">
        <v>0.39793501453365299</v>
      </c>
      <c r="AN371" s="17">
        <v>0.40846471509141102</v>
      </c>
      <c r="AO371" s="17">
        <v>0.37851131307768998</v>
      </c>
      <c r="AP371" s="17">
        <v>0.40723703191280403</v>
      </c>
      <c r="AQ371" s="17"/>
      <c r="AR371" s="17">
        <v>0.43223942678411398</v>
      </c>
      <c r="AS371" s="17">
        <v>0.40730439320871198</v>
      </c>
      <c r="AT371" s="17">
        <v>0.37356450374565198</v>
      </c>
      <c r="AU371" s="17">
        <v>0.35539702294242098</v>
      </c>
      <c r="AV371" s="17">
        <v>0.53572370447701001</v>
      </c>
      <c r="AW371" s="17"/>
      <c r="AX371" s="17">
        <v>0.41493145740349902</v>
      </c>
      <c r="AY371" s="17">
        <v>0.34138366381187202</v>
      </c>
      <c r="AZ371" s="17">
        <v>0.406740711548357</v>
      </c>
      <c r="BA371" s="17"/>
      <c r="BB371" s="17">
        <v>0.38969109256012002</v>
      </c>
      <c r="BC371" s="17">
        <v>0.43905421501701503</v>
      </c>
      <c r="BD371" s="17">
        <v>0.47472839812420498</v>
      </c>
      <c r="BE371" s="17">
        <v>0.48191704978685701</v>
      </c>
      <c r="BF371" s="17">
        <v>0.43231735008038202</v>
      </c>
    </row>
    <row r="372" spans="2:58" x14ac:dyDescent="0.3">
      <c r="B372" t="s">
        <v>264</v>
      </c>
      <c r="C372" s="17">
        <v>0.39481828046564799</v>
      </c>
      <c r="D372" s="17">
        <v>0.39860889358268398</v>
      </c>
      <c r="E372" s="17">
        <v>0.390814185101517</v>
      </c>
      <c r="F372" s="17"/>
      <c r="G372" s="17">
        <v>0.36574604669011002</v>
      </c>
      <c r="H372" s="17">
        <v>0.38611113673117198</v>
      </c>
      <c r="I372" s="17">
        <v>0.37284594512451802</v>
      </c>
      <c r="J372" s="17">
        <v>0.43076910424059001</v>
      </c>
      <c r="K372" s="17">
        <v>0.346007529081645</v>
      </c>
      <c r="L372" s="17">
        <v>0.503579942304057</v>
      </c>
      <c r="M372" s="17"/>
      <c r="N372" s="17">
        <v>0.41486165424140797</v>
      </c>
      <c r="O372" s="17">
        <v>0.477415895011714</v>
      </c>
      <c r="P372" s="17">
        <v>0.42411230159410601</v>
      </c>
      <c r="Q372" s="17">
        <v>0.42088172627687997</v>
      </c>
      <c r="R372" s="17">
        <v>0.37645788653670098</v>
      </c>
      <c r="S372" s="17">
        <v>0.41432728884712</v>
      </c>
      <c r="T372" s="17">
        <v>0.44624802143850001</v>
      </c>
      <c r="U372" s="17">
        <v>0.35310164638518299</v>
      </c>
      <c r="V372" s="17">
        <v>0.42307980904428699</v>
      </c>
      <c r="W372" s="17">
        <v>0.41565927907358202</v>
      </c>
      <c r="X372" s="17">
        <v>0.41140090688062902</v>
      </c>
      <c r="Y372" s="17">
        <v>0.399294881658951</v>
      </c>
      <c r="Z372" s="17">
        <v>0.31043701148679398</v>
      </c>
      <c r="AA372" s="17">
        <v>0.39222586694143002</v>
      </c>
      <c r="AB372" s="17">
        <v>0.42475375805721399</v>
      </c>
      <c r="AC372" s="17">
        <v>0.356228786502294</v>
      </c>
      <c r="AD372" s="17"/>
      <c r="AE372" s="17">
        <v>0.32788065358033702</v>
      </c>
      <c r="AF372" s="17">
        <v>0.36806337136018702</v>
      </c>
      <c r="AG372" s="17">
        <v>0.46722275061667801</v>
      </c>
      <c r="AH372" s="17">
        <v>0.42279330848167601</v>
      </c>
      <c r="AI372" s="17">
        <v>0.44055722519659901</v>
      </c>
      <c r="AJ372" s="17">
        <v>0.40358146529977801</v>
      </c>
      <c r="AK372" s="17">
        <v>0.40940414257985802</v>
      </c>
      <c r="AL372" s="17">
        <v>0.34041932922936802</v>
      </c>
      <c r="AM372" s="17">
        <v>0.35948923811641897</v>
      </c>
      <c r="AN372" s="17">
        <v>0.45978518054197398</v>
      </c>
      <c r="AO372" s="17">
        <v>0.37783673742720902</v>
      </c>
      <c r="AP372" s="17">
        <v>0.407935497995007</v>
      </c>
      <c r="AQ372" s="17"/>
      <c r="AR372" s="17">
        <v>0.36472884993399102</v>
      </c>
      <c r="AS372" s="17">
        <v>0.39469786799740297</v>
      </c>
      <c r="AT372" s="17">
        <v>0.45030084271570398</v>
      </c>
      <c r="AU372" s="17">
        <v>0.38934105364083399</v>
      </c>
      <c r="AV372" s="17">
        <v>0.37241820412164001</v>
      </c>
      <c r="AW372" s="17"/>
      <c r="AX372" s="17">
        <v>0.40514971550085199</v>
      </c>
      <c r="AY372" s="17">
        <v>0.30355024046114898</v>
      </c>
      <c r="AZ372" s="17">
        <v>0.40184342824079999</v>
      </c>
      <c r="BA372" s="17"/>
      <c r="BB372" s="17">
        <v>0.371193128590666</v>
      </c>
      <c r="BC372" s="17">
        <v>0.45382881850295798</v>
      </c>
      <c r="BD372" s="17">
        <v>0.48974745616688198</v>
      </c>
      <c r="BE372" s="17">
        <v>0.43040856819602402</v>
      </c>
      <c r="BF372" s="17">
        <v>0.44813571797988799</v>
      </c>
    </row>
    <row r="373" spans="2:58" x14ac:dyDescent="0.3">
      <c r="B373" t="s">
        <v>265</v>
      </c>
      <c r="C373" s="17">
        <v>0.33327313361267602</v>
      </c>
      <c r="D373" s="17">
        <v>0.39823149119262102</v>
      </c>
      <c r="E373" s="17">
        <v>0.26891724839220499</v>
      </c>
      <c r="F373" s="17"/>
      <c r="G373" s="17">
        <v>0.198926285463012</v>
      </c>
      <c r="H373" s="17">
        <v>0.32648244172687202</v>
      </c>
      <c r="I373" s="17">
        <v>0.31848932950440201</v>
      </c>
      <c r="J373" s="17">
        <v>0.33561369511066702</v>
      </c>
      <c r="K373" s="17">
        <v>0.38608163704545001</v>
      </c>
      <c r="L373" s="17">
        <v>0.32640565288581103</v>
      </c>
      <c r="M373" s="17"/>
      <c r="N373" s="17">
        <v>0.28582123760000799</v>
      </c>
      <c r="O373" s="17">
        <v>0.18126029356731199</v>
      </c>
      <c r="P373" s="17">
        <v>0.332775330674355</v>
      </c>
      <c r="Q373" s="17">
        <v>0.319557327568603</v>
      </c>
      <c r="R373" s="17">
        <v>0.33357390666221598</v>
      </c>
      <c r="S373" s="17">
        <v>0.31471076525312702</v>
      </c>
      <c r="T373" s="17">
        <v>0.25238494888088098</v>
      </c>
      <c r="U373" s="17">
        <v>0.30364878594276401</v>
      </c>
      <c r="V373" s="17">
        <v>0.34255855559797799</v>
      </c>
      <c r="W373" s="17">
        <v>0.32259501004694002</v>
      </c>
      <c r="X373" s="17">
        <v>0.371917719199295</v>
      </c>
      <c r="Y373" s="17">
        <v>0.35059849738431698</v>
      </c>
      <c r="Z373" s="17">
        <v>0.46656716640726598</v>
      </c>
      <c r="AA373" s="17">
        <v>0.30234168206836998</v>
      </c>
      <c r="AB373" s="17">
        <v>0.29667232948122901</v>
      </c>
      <c r="AC373" s="17">
        <v>0.399029080716159</v>
      </c>
      <c r="AD373" s="17"/>
      <c r="AE373" s="17">
        <v>0.33464143967056598</v>
      </c>
      <c r="AF373" s="17">
        <v>0.34016011019391501</v>
      </c>
      <c r="AG373" s="17">
        <v>0.32792227625909498</v>
      </c>
      <c r="AH373" s="17">
        <v>0.34883058834392799</v>
      </c>
      <c r="AI373" s="17">
        <v>0.35389266765395</v>
      </c>
      <c r="AJ373" s="17">
        <v>0.37293575309370802</v>
      </c>
      <c r="AK373" s="17">
        <v>0.33914770893882601</v>
      </c>
      <c r="AL373" s="17">
        <v>0.34845730985409901</v>
      </c>
      <c r="AM373" s="17">
        <v>0.28936557481659397</v>
      </c>
      <c r="AN373" s="17">
        <v>0.32377432538036599</v>
      </c>
      <c r="AO373" s="17">
        <v>0.28401297208690002</v>
      </c>
      <c r="AP373" s="17">
        <v>0.33270039397016099</v>
      </c>
      <c r="AQ373" s="17"/>
      <c r="AR373" s="17">
        <v>0.32603404057400598</v>
      </c>
      <c r="AS373" s="17">
        <v>0.33090991373760198</v>
      </c>
      <c r="AT373" s="17">
        <v>0.34370550628269098</v>
      </c>
      <c r="AU373" s="17">
        <v>0.37067874053285799</v>
      </c>
      <c r="AV373" s="17">
        <v>0.32017902200793902</v>
      </c>
      <c r="AW373" s="17"/>
      <c r="AX373" s="17">
        <v>0.33081896468587202</v>
      </c>
      <c r="AY373" s="17">
        <v>0.31491011281634701</v>
      </c>
      <c r="AZ373" s="17">
        <v>0.384225412774238</v>
      </c>
      <c r="BA373" s="17"/>
      <c r="BB373" s="17">
        <v>0.32819265633109002</v>
      </c>
      <c r="BC373" s="17">
        <v>0.33520134624081199</v>
      </c>
      <c r="BD373" s="17">
        <v>0.41081407487635602</v>
      </c>
      <c r="BE373" s="17">
        <v>0.34416345908704399</v>
      </c>
      <c r="BF373" s="17">
        <v>0.33707874112575498</v>
      </c>
    </row>
    <row r="374" spans="2:58" x14ac:dyDescent="0.3">
      <c r="B374" t="s">
        <v>266</v>
      </c>
      <c r="C374" s="17">
        <v>0.299358070616764</v>
      </c>
      <c r="D374" s="17">
        <v>0.28523485482953098</v>
      </c>
      <c r="E374" s="17">
        <v>0.31309457133423002</v>
      </c>
      <c r="F374" s="17"/>
      <c r="G374" s="17">
        <v>0.34304157807149099</v>
      </c>
      <c r="H374" s="17">
        <v>0.41230557646252902</v>
      </c>
      <c r="I374" s="17">
        <v>0.34079127460083503</v>
      </c>
      <c r="J374" s="17">
        <v>0.28128440218543399</v>
      </c>
      <c r="K374" s="17">
        <v>0.15936125134870499</v>
      </c>
      <c r="L374" s="17">
        <v>0.10583894091141401</v>
      </c>
      <c r="M374" s="17"/>
      <c r="N374" s="17">
        <v>0.63313884911793294</v>
      </c>
      <c r="O374" s="17">
        <v>0.290853256141205</v>
      </c>
      <c r="P374" s="17">
        <v>0.34107896344120398</v>
      </c>
      <c r="Q374" s="17">
        <v>0.392835159928485</v>
      </c>
      <c r="R374" s="17">
        <v>0.35260947525501901</v>
      </c>
      <c r="S374" s="17">
        <v>0.31979468256320598</v>
      </c>
      <c r="T374" s="17">
        <v>0.32447349514746998</v>
      </c>
      <c r="U374" s="17">
        <v>0.265617396480753</v>
      </c>
      <c r="V374" s="17">
        <v>0.35043420828405902</v>
      </c>
      <c r="W374" s="17">
        <v>0.244090274139074</v>
      </c>
      <c r="X374" s="17">
        <v>0.25119667745542001</v>
      </c>
      <c r="Y374" s="17">
        <v>0.28392734874122499</v>
      </c>
      <c r="Z374" s="17">
        <v>0.31746585970920699</v>
      </c>
      <c r="AA374" s="17">
        <v>0.37177557993219701</v>
      </c>
      <c r="AB374" s="17">
        <v>0.222967732793591</v>
      </c>
      <c r="AC374" s="17">
        <v>0.28411454148708998</v>
      </c>
      <c r="AD374" s="17"/>
      <c r="AE374" s="17">
        <v>0.29861547405866801</v>
      </c>
      <c r="AF374" s="17">
        <v>0.28136984654189801</v>
      </c>
      <c r="AG374" s="17">
        <v>0.300523166805993</v>
      </c>
      <c r="AH374" s="17">
        <v>0.28555722196362698</v>
      </c>
      <c r="AI374" s="17">
        <v>0.26118734277744099</v>
      </c>
      <c r="AJ374" s="17">
        <v>0.30544688870745001</v>
      </c>
      <c r="AK374" s="17">
        <v>0.28146443119870301</v>
      </c>
      <c r="AL374" s="17">
        <v>0.36507540274299899</v>
      </c>
      <c r="AM374" s="17">
        <v>0.29369397142889397</v>
      </c>
      <c r="AN374" s="17">
        <v>0.35034377559624102</v>
      </c>
      <c r="AO374" s="17">
        <v>0.314824622546858</v>
      </c>
      <c r="AP374" s="17">
        <v>0.29259395877476602</v>
      </c>
      <c r="AQ374" s="17"/>
      <c r="AR374" s="17">
        <v>0.27653620062001799</v>
      </c>
      <c r="AS374" s="17">
        <v>0.27982576353244798</v>
      </c>
      <c r="AT374" s="17">
        <v>0.38057922337827799</v>
      </c>
      <c r="AU374" s="17">
        <v>0.32644716490696402</v>
      </c>
      <c r="AV374" s="17">
        <v>0.35439358357547301</v>
      </c>
      <c r="AW374" s="17"/>
      <c r="AX374" s="17">
        <v>0.29293596733546401</v>
      </c>
      <c r="AY374" s="17">
        <v>0.34065432294422099</v>
      </c>
      <c r="AZ374" s="17">
        <v>0.282896676522431</v>
      </c>
      <c r="BA374" s="17"/>
      <c r="BB374" s="17">
        <v>0.26955178963823301</v>
      </c>
      <c r="BC374" s="17">
        <v>0.374230015992356</v>
      </c>
      <c r="BD374" s="17">
        <v>0.446058671699395</v>
      </c>
      <c r="BE374" s="17">
        <v>0.33949757992417601</v>
      </c>
      <c r="BF374" s="17">
        <v>0.355585419442915</v>
      </c>
    </row>
    <row r="375" spans="2:58" x14ac:dyDescent="0.3">
      <c r="B375" t="s">
        <v>267</v>
      </c>
      <c r="C375" s="17">
        <v>0.27131754370252797</v>
      </c>
      <c r="D375" s="17">
        <v>0.31868521025340102</v>
      </c>
      <c r="E375" s="17">
        <v>0.22444564871160899</v>
      </c>
      <c r="F375" s="17"/>
      <c r="G375" s="17">
        <v>0.29837984919947802</v>
      </c>
      <c r="H375" s="17">
        <v>0.201958179555731</v>
      </c>
      <c r="I375" s="17">
        <v>0.21080456384084301</v>
      </c>
      <c r="J375" s="17">
        <v>0.314007688622785</v>
      </c>
      <c r="K375" s="17">
        <v>0.35919561217066098</v>
      </c>
      <c r="L375" s="17">
        <v>0.45344241972397897</v>
      </c>
      <c r="M375" s="17"/>
      <c r="N375" s="17">
        <v>0.39931998315356598</v>
      </c>
      <c r="O375" s="17">
        <v>0.30193600947867699</v>
      </c>
      <c r="P375" s="17">
        <v>0.20548820163378601</v>
      </c>
      <c r="Q375" s="17">
        <v>0.28194179645261402</v>
      </c>
      <c r="R375" s="17">
        <v>0.220460640944903</v>
      </c>
      <c r="S375" s="17">
        <v>0.23611949908840699</v>
      </c>
      <c r="T375" s="17">
        <v>0.26474592864095903</v>
      </c>
      <c r="U375" s="17">
        <v>0.226897100956861</v>
      </c>
      <c r="V375" s="17">
        <v>0.29812287185213299</v>
      </c>
      <c r="W375" s="17">
        <v>0.31669885464085901</v>
      </c>
      <c r="X375" s="17">
        <v>0.27432475923151001</v>
      </c>
      <c r="Y375" s="17">
        <v>0.31715892597006401</v>
      </c>
      <c r="Z375" s="17">
        <v>0.29444619805126798</v>
      </c>
      <c r="AA375" s="17">
        <v>0.27942278460450898</v>
      </c>
      <c r="AB375" s="17">
        <v>0.29826404087528002</v>
      </c>
      <c r="AC375" s="17">
        <v>0.27893058938096399</v>
      </c>
      <c r="AD375" s="17"/>
      <c r="AE375" s="17">
        <v>0.23540216551416099</v>
      </c>
      <c r="AF375" s="17">
        <v>0.30359573343991197</v>
      </c>
      <c r="AG375" s="17">
        <v>0.246677485133597</v>
      </c>
      <c r="AH375" s="17">
        <v>0.30345806486684701</v>
      </c>
      <c r="AI375" s="17">
        <v>0.30214449609437599</v>
      </c>
      <c r="AJ375" s="17">
        <v>0.27692756975376298</v>
      </c>
      <c r="AK375" s="17">
        <v>0.307288395228834</v>
      </c>
      <c r="AL375" s="17">
        <v>0.261518940086995</v>
      </c>
      <c r="AM375" s="17">
        <v>0.24435014094834301</v>
      </c>
      <c r="AN375" s="17">
        <v>0.30165892515555498</v>
      </c>
      <c r="AO375" s="17">
        <v>0.21121391408200199</v>
      </c>
      <c r="AP375" s="17">
        <v>0.20342027648656799</v>
      </c>
      <c r="AQ375" s="17"/>
      <c r="AR375" s="17">
        <v>0.25970374210149899</v>
      </c>
      <c r="AS375" s="17">
        <v>0.287638304810794</v>
      </c>
      <c r="AT375" s="17">
        <v>0.23978642869750399</v>
      </c>
      <c r="AU375" s="17">
        <v>0.27359348292373398</v>
      </c>
      <c r="AV375" s="17">
        <v>0.30363080745294202</v>
      </c>
      <c r="AW375" s="17"/>
      <c r="AX375" s="17">
        <v>0.28403635652933601</v>
      </c>
      <c r="AY375" s="17">
        <v>0.18015711969327899</v>
      </c>
      <c r="AZ375" s="17">
        <v>0.291721417794714</v>
      </c>
      <c r="BA375" s="17"/>
      <c r="BB375" s="17">
        <v>0.26369488036500999</v>
      </c>
      <c r="BC375" s="17">
        <v>0.29274264119135202</v>
      </c>
      <c r="BD375" s="17">
        <v>0.25530323241007002</v>
      </c>
      <c r="BE375" s="17">
        <v>0.33038385497245898</v>
      </c>
      <c r="BF375" s="17">
        <v>0.250474021050202</v>
      </c>
    </row>
    <row r="376" spans="2:58" x14ac:dyDescent="0.3">
      <c r="B376" t="s">
        <v>268</v>
      </c>
      <c r="C376" s="17">
        <v>0.238439207436527</v>
      </c>
      <c r="D376" s="17">
        <v>0.27532996129188397</v>
      </c>
      <c r="E376" s="17">
        <v>0.20198869885555501</v>
      </c>
      <c r="F376" s="17"/>
      <c r="G376" s="17">
        <v>0.32912799568173901</v>
      </c>
      <c r="H376" s="17">
        <v>0.25049287177340401</v>
      </c>
      <c r="I376" s="17">
        <v>0.220329978028728</v>
      </c>
      <c r="J376" s="17">
        <v>0.25304469835212201</v>
      </c>
      <c r="K376" s="17">
        <v>0.224536901095128</v>
      </c>
      <c r="L376" s="17">
        <v>0.33313488252226398</v>
      </c>
      <c r="M376" s="17"/>
      <c r="N376" s="17">
        <v>0.142817825979799</v>
      </c>
      <c r="O376" s="17">
        <v>0.25117135170524801</v>
      </c>
      <c r="P376" s="17">
        <v>0.23819198972793301</v>
      </c>
      <c r="Q376" s="17">
        <v>0.27651979604363602</v>
      </c>
      <c r="R376" s="17">
        <v>0.226325975441132</v>
      </c>
      <c r="S376" s="17">
        <v>0.22646445779493701</v>
      </c>
      <c r="T376" s="17">
        <v>0.265298230415978</v>
      </c>
      <c r="U376" s="17">
        <v>0.145587020468083</v>
      </c>
      <c r="V376" s="17">
        <v>0.243086832088629</v>
      </c>
      <c r="W376" s="17">
        <v>0.24810549651727601</v>
      </c>
      <c r="X376" s="17">
        <v>0.21851469794688699</v>
      </c>
      <c r="Y376" s="17">
        <v>0.24573325852564801</v>
      </c>
      <c r="Z376" s="17">
        <v>0.216077770988616</v>
      </c>
      <c r="AA376" s="17">
        <v>0.21919193013176</v>
      </c>
      <c r="AB376" s="17">
        <v>0.329538476584745</v>
      </c>
      <c r="AC376" s="17">
        <v>0.27588395241520303</v>
      </c>
      <c r="AD376" s="17"/>
      <c r="AE376" s="17">
        <v>0.262475645919378</v>
      </c>
      <c r="AF376" s="17">
        <v>0.274498571495641</v>
      </c>
      <c r="AG376" s="17">
        <v>0.214042768361762</v>
      </c>
      <c r="AH376" s="17">
        <v>0.231081945600006</v>
      </c>
      <c r="AI376" s="17">
        <v>0.25852097681274999</v>
      </c>
      <c r="AJ376" s="17">
        <v>0.20833108612156501</v>
      </c>
      <c r="AK376" s="17">
        <v>0.205349513283518</v>
      </c>
      <c r="AL376" s="17">
        <v>0.24325122484464001</v>
      </c>
      <c r="AM376" s="17">
        <v>0.23427720298707699</v>
      </c>
      <c r="AN376" s="17">
        <v>0.23977253507836799</v>
      </c>
      <c r="AO376" s="17">
        <v>0.24638991475649899</v>
      </c>
      <c r="AP376" s="17">
        <v>0.18073383477722901</v>
      </c>
      <c r="AQ376" s="17"/>
      <c r="AR376" s="17">
        <v>0.235458175864977</v>
      </c>
      <c r="AS376" s="17">
        <v>0.237633252342736</v>
      </c>
      <c r="AT376" s="17">
        <v>0.24974301656482301</v>
      </c>
      <c r="AU376" s="17">
        <v>0.214978184081181</v>
      </c>
      <c r="AV376" s="17">
        <v>0.259708673296839</v>
      </c>
      <c r="AW376" s="17"/>
      <c r="AX376" s="17">
        <v>0.238785980258717</v>
      </c>
      <c r="AY376" s="17">
        <v>0.235324681735542</v>
      </c>
      <c r="AZ376" s="17">
        <v>0.24201896676697099</v>
      </c>
      <c r="BA376" s="17"/>
      <c r="BB376" s="17">
        <v>0.22753543325231501</v>
      </c>
      <c r="BC376" s="17">
        <v>0.245247175296638</v>
      </c>
      <c r="BD376" s="17">
        <v>0.25649946999789702</v>
      </c>
      <c r="BE376" s="17">
        <v>0.274656641672405</v>
      </c>
      <c r="BF376" s="17">
        <v>0.27157475204079301</v>
      </c>
    </row>
    <row r="377" spans="2:58" x14ac:dyDescent="0.3">
      <c r="B377" t="s">
        <v>269</v>
      </c>
      <c r="C377" s="17">
        <v>0.20915500631634701</v>
      </c>
      <c r="D377" s="17">
        <v>0.21917066886533301</v>
      </c>
      <c r="E377" s="17">
        <v>0.19954698938304399</v>
      </c>
      <c r="F377" s="17"/>
      <c r="G377" s="17">
        <v>0.18847275066696501</v>
      </c>
      <c r="H377" s="17">
        <v>0.21321522350444</v>
      </c>
      <c r="I377" s="17">
        <v>0.20747802610247901</v>
      </c>
      <c r="J377" s="17">
        <v>0.22830819220600901</v>
      </c>
      <c r="K377" s="17">
        <v>0.147644351551765</v>
      </c>
      <c r="L377" s="17">
        <v>0.24300290136552699</v>
      </c>
      <c r="M377" s="17"/>
      <c r="N377" s="17">
        <v>0.25073602714802401</v>
      </c>
      <c r="O377" s="17">
        <v>0.25917444740002998</v>
      </c>
      <c r="P377" s="17">
        <v>0.28424372846457802</v>
      </c>
      <c r="Q377" s="17">
        <v>0.26540605339081202</v>
      </c>
      <c r="R377" s="17">
        <v>0.18399797349208699</v>
      </c>
      <c r="S377" s="17">
        <v>0.224276547689438</v>
      </c>
      <c r="T377" s="17">
        <v>0.26867229140725801</v>
      </c>
      <c r="U377" s="17">
        <v>0.11482592283527</v>
      </c>
      <c r="V377" s="17">
        <v>0.22714162687134101</v>
      </c>
      <c r="W377" s="17">
        <v>0.234103019125742</v>
      </c>
      <c r="X377" s="17">
        <v>0.21065298438799501</v>
      </c>
      <c r="Y377" s="17">
        <v>0.164805197645987</v>
      </c>
      <c r="Z377" s="17">
        <v>0.24663248015536299</v>
      </c>
      <c r="AA377" s="17">
        <v>0.14147859082356001</v>
      </c>
      <c r="AB377" s="17">
        <v>0.221301083480786</v>
      </c>
      <c r="AC377" s="17">
        <v>0.22107854012692599</v>
      </c>
      <c r="AD377" s="17"/>
      <c r="AE377" s="17">
        <v>0.167892776057565</v>
      </c>
      <c r="AF377" s="17">
        <v>0.25113875541063202</v>
      </c>
      <c r="AG377" s="17">
        <v>0.21365464618788299</v>
      </c>
      <c r="AH377" s="17">
        <v>0.24188796192046699</v>
      </c>
      <c r="AI377" s="17">
        <v>0.188058334148485</v>
      </c>
      <c r="AJ377" s="17">
        <v>0.17627297990777199</v>
      </c>
      <c r="AK377" s="17">
        <v>0.20609068830357699</v>
      </c>
      <c r="AL377" s="17">
        <v>0.20675987370539201</v>
      </c>
      <c r="AM377" s="17">
        <v>0.224560300960505</v>
      </c>
      <c r="AN377" s="17">
        <v>0.20874118486863599</v>
      </c>
      <c r="AO377" s="17">
        <v>0.23255017092154801</v>
      </c>
      <c r="AP377" s="17">
        <v>0.17465300090227001</v>
      </c>
      <c r="AQ377" s="17"/>
      <c r="AR377" s="17">
        <v>0.18820564349809199</v>
      </c>
      <c r="AS377" s="17">
        <v>0.21021837371584801</v>
      </c>
      <c r="AT377" s="17">
        <v>0.24318971419162999</v>
      </c>
      <c r="AU377" s="17">
        <v>0.20642377309159399</v>
      </c>
      <c r="AV377" s="17">
        <v>0.20229232844566999</v>
      </c>
      <c r="AW377" s="17"/>
      <c r="AX377" s="17">
        <v>0.22022084331713701</v>
      </c>
      <c r="AY377" s="17">
        <v>0.16560940932259099</v>
      </c>
      <c r="AZ377" s="17">
        <v>0.18455255602314</v>
      </c>
      <c r="BA377" s="17"/>
      <c r="BB377" s="17">
        <v>0.19174909387571101</v>
      </c>
      <c r="BC377" s="17">
        <v>0.26565475849843501</v>
      </c>
      <c r="BD377" s="17">
        <v>0.374339314223117</v>
      </c>
      <c r="BE377" s="17">
        <v>0.19297605184212099</v>
      </c>
      <c r="BF377" s="17">
        <v>0.245264689838432</v>
      </c>
    </row>
    <row r="378" spans="2:58" x14ac:dyDescent="0.3">
      <c r="B378" t="s">
        <v>270</v>
      </c>
      <c r="C378" s="17">
        <v>0.20097872416014601</v>
      </c>
      <c r="D378" s="17">
        <v>0.24108834819507399</v>
      </c>
      <c r="E378" s="17">
        <v>0.16123151798560001</v>
      </c>
      <c r="F378" s="17"/>
      <c r="G378" s="17">
        <v>0.27438159875253898</v>
      </c>
      <c r="H378" s="17">
        <v>0.258609244887892</v>
      </c>
      <c r="I378" s="17">
        <v>0.21017067353865199</v>
      </c>
      <c r="J378" s="17">
        <v>0.18766629205468399</v>
      </c>
      <c r="K378" s="17">
        <v>0.166168169361678</v>
      </c>
      <c r="L378" s="17">
        <v>0.19700075310199999</v>
      </c>
      <c r="M378" s="17"/>
      <c r="N378" s="17">
        <v>0</v>
      </c>
      <c r="O378" s="17">
        <v>0.26344687209318501</v>
      </c>
      <c r="P378" s="17">
        <v>0.23155791958439201</v>
      </c>
      <c r="Q378" s="17">
        <v>0.14682481959840199</v>
      </c>
      <c r="R378" s="17">
        <v>0.21211669798423599</v>
      </c>
      <c r="S378" s="17">
        <v>0.22670561446781401</v>
      </c>
      <c r="T378" s="17">
        <v>0.150668000526647</v>
      </c>
      <c r="U378" s="17">
        <v>0.12343213082783799</v>
      </c>
      <c r="V378" s="17">
        <v>0.22329806171890701</v>
      </c>
      <c r="W378" s="17">
        <v>0.176826708101363</v>
      </c>
      <c r="X378" s="17">
        <v>0.17753397683765099</v>
      </c>
      <c r="Y378" s="17">
        <v>0.19744622023817701</v>
      </c>
      <c r="Z378" s="17">
        <v>0.206744956982819</v>
      </c>
      <c r="AA378" s="17">
        <v>0.17016915003800701</v>
      </c>
      <c r="AB378" s="17">
        <v>0.22721138247764999</v>
      </c>
      <c r="AC378" s="17">
        <v>0.27430254041954399</v>
      </c>
      <c r="AD378" s="17"/>
      <c r="AE378" s="17">
        <v>0.238213136245501</v>
      </c>
      <c r="AF378" s="17">
        <v>0.20934422911706199</v>
      </c>
      <c r="AG378" s="17">
        <v>0.15775086944306299</v>
      </c>
      <c r="AH378" s="17">
        <v>0.189954380600318</v>
      </c>
      <c r="AI378" s="17">
        <v>0.170602946137527</v>
      </c>
      <c r="AJ378" s="17">
        <v>0.22680430600816101</v>
      </c>
      <c r="AK378" s="17">
        <v>0.159669862213486</v>
      </c>
      <c r="AL378" s="17">
        <v>0.28919266693295598</v>
      </c>
      <c r="AM378" s="17">
        <v>0.219891048340837</v>
      </c>
      <c r="AN378" s="17">
        <v>0.159776230028122</v>
      </c>
      <c r="AO378" s="17">
        <v>0.16181272025839399</v>
      </c>
      <c r="AP378" s="17">
        <v>0.246072359601229</v>
      </c>
      <c r="AQ378" s="17"/>
      <c r="AR378" s="17">
        <v>0.21261076352729399</v>
      </c>
      <c r="AS378" s="17">
        <v>0.20207091411264999</v>
      </c>
      <c r="AT378" s="17">
        <v>0.18710189231787699</v>
      </c>
      <c r="AU378" s="17">
        <v>0.20055898108312301</v>
      </c>
      <c r="AV378" s="17">
        <v>0.123497582383614</v>
      </c>
      <c r="AW378" s="17"/>
      <c r="AX378" s="17">
        <v>0.18498194259391201</v>
      </c>
      <c r="AY378" s="17">
        <v>0.232430251429769</v>
      </c>
      <c r="AZ378" s="17">
        <v>0.27170585788554602</v>
      </c>
      <c r="BA378" s="17"/>
      <c r="BB378" s="17">
        <v>0.18948724978165199</v>
      </c>
      <c r="BC378" s="17">
        <v>0.18968750433415099</v>
      </c>
      <c r="BD378" s="17">
        <v>0.26443943043726298</v>
      </c>
      <c r="BE378" s="17">
        <v>0.196396351760462</v>
      </c>
      <c r="BF378" s="17">
        <v>0.291237308128104</v>
      </c>
    </row>
    <row r="379" spans="2:58" x14ac:dyDescent="0.3">
      <c r="B379" t="s">
        <v>271</v>
      </c>
      <c r="C379" s="17">
        <v>0.196674298914572</v>
      </c>
      <c r="D379" s="17">
        <v>0.23145999851743301</v>
      </c>
      <c r="E379" s="17">
        <v>0.162247545251377</v>
      </c>
      <c r="F379" s="17"/>
      <c r="G379" s="17">
        <v>0.35960584418428299</v>
      </c>
      <c r="H379" s="17">
        <v>0.296937081704156</v>
      </c>
      <c r="I379" s="17">
        <v>0.19130083257156799</v>
      </c>
      <c r="J379" s="17">
        <v>0.19058390913600201</v>
      </c>
      <c r="K379" s="17">
        <v>0.14350138059275599</v>
      </c>
      <c r="L379" s="17">
        <v>0.23246109248055599</v>
      </c>
      <c r="M379" s="17"/>
      <c r="N379" s="17">
        <v>0</v>
      </c>
      <c r="O379" s="17">
        <v>0.234494295818622</v>
      </c>
      <c r="P379" s="17">
        <v>0.21666032767118901</v>
      </c>
      <c r="Q379" s="17">
        <v>0.118295312615446</v>
      </c>
      <c r="R379" s="17">
        <v>0.16830409479052599</v>
      </c>
      <c r="S379" s="17">
        <v>0.13899373245508001</v>
      </c>
      <c r="T379" s="17">
        <v>0.18174611600656301</v>
      </c>
      <c r="U379" s="17">
        <v>0.16982552028515199</v>
      </c>
      <c r="V379" s="17">
        <v>0.14646005097674</v>
      </c>
      <c r="W379" s="17">
        <v>0.18923725314321199</v>
      </c>
      <c r="X379" s="17">
        <v>0.23941015626148901</v>
      </c>
      <c r="Y379" s="17">
        <v>0.24089822382665699</v>
      </c>
      <c r="Z379" s="17">
        <v>0.22400137953631899</v>
      </c>
      <c r="AA379" s="17">
        <v>0.19438352739233999</v>
      </c>
      <c r="AB379" s="17">
        <v>0.19209308922878199</v>
      </c>
      <c r="AC379" s="17">
        <v>0.24658122936507601</v>
      </c>
      <c r="AD379" s="17"/>
      <c r="AE379" s="17">
        <v>0.25520554603853002</v>
      </c>
      <c r="AF379" s="17">
        <v>0.198343313138239</v>
      </c>
      <c r="AG379" s="17">
        <v>0.16108126142373699</v>
      </c>
      <c r="AH379" s="17">
        <v>0.232151969481631</v>
      </c>
      <c r="AI379" s="17">
        <v>0.17556573593272001</v>
      </c>
      <c r="AJ379" s="17">
        <v>0.13189033287497801</v>
      </c>
      <c r="AK379" s="17">
        <v>0.171189870701799</v>
      </c>
      <c r="AL379" s="17">
        <v>0.24849018938185999</v>
      </c>
      <c r="AM379" s="17">
        <v>0.17307143385000501</v>
      </c>
      <c r="AN379" s="17">
        <v>0.211009890274928</v>
      </c>
      <c r="AO379" s="17">
        <v>0.16839530435062899</v>
      </c>
      <c r="AP379" s="17">
        <v>0.23893171636621299</v>
      </c>
      <c r="AQ379" s="17"/>
      <c r="AR379" s="17">
        <v>0.18302639714236801</v>
      </c>
      <c r="AS379" s="17">
        <v>0.18356936259276899</v>
      </c>
      <c r="AT379" s="17">
        <v>0.25132555307331</v>
      </c>
      <c r="AU379" s="17">
        <v>0.21363147264128801</v>
      </c>
      <c r="AV379" s="17">
        <v>0.21050439054173301</v>
      </c>
      <c r="AW379" s="17"/>
      <c r="AX379" s="17">
        <v>0.171111871850847</v>
      </c>
      <c r="AY379" s="17">
        <v>0.28777306840192302</v>
      </c>
      <c r="AZ379" s="17">
        <v>0.2452350131845</v>
      </c>
      <c r="BA379" s="17"/>
      <c r="BB379" s="17">
        <v>0.19669922652271801</v>
      </c>
      <c r="BC379" s="17">
        <v>0.194451626875181</v>
      </c>
      <c r="BD379" s="17">
        <v>0.224881668996499</v>
      </c>
      <c r="BE379" s="17">
        <v>0.18798616396619</v>
      </c>
      <c r="BF379" s="17">
        <v>0.20170760326259299</v>
      </c>
    </row>
    <row r="380" spans="2:58" x14ac:dyDescent="0.3">
      <c r="B380" t="s">
        <v>272</v>
      </c>
      <c r="C380" s="17">
        <v>0.18936251051998201</v>
      </c>
      <c r="D380" s="17">
        <v>0.198559801887494</v>
      </c>
      <c r="E380" s="17">
        <v>0.180534164604291</v>
      </c>
      <c r="F380" s="17"/>
      <c r="G380" s="17">
        <v>0.27381198393120199</v>
      </c>
      <c r="H380" s="17">
        <v>0.28589493509221597</v>
      </c>
      <c r="I380" s="17">
        <v>0.18258284260972801</v>
      </c>
      <c r="J380" s="17">
        <v>0.17986569487428999</v>
      </c>
      <c r="K380" s="17">
        <v>0.171993073647973</v>
      </c>
      <c r="L380" s="17">
        <v>0.11707456013237</v>
      </c>
      <c r="M380" s="17"/>
      <c r="N380" s="17">
        <v>0.36890451370171301</v>
      </c>
      <c r="O380" s="17">
        <v>0.215380769135359</v>
      </c>
      <c r="P380" s="17">
        <v>0.23170752871428099</v>
      </c>
      <c r="Q380" s="17">
        <v>0.26876763241784202</v>
      </c>
      <c r="R380" s="17">
        <v>0.20660005661096301</v>
      </c>
      <c r="S380" s="17">
        <v>0.21117573916399801</v>
      </c>
      <c r="T380" s="17">
        <v>0.19849171470335999</v>
      </c>
      <c r="U380" s="17">
        <v>0.17251914628384901</v>
      </c>
      <c r="V380" s="17">
        <v>0.21660441280769299</v>
      </c>
      <c r="W380" s="17">
        <v>0.15519243261674101</v>
      </c>
      <c r="X380" s="17">
        <v>0.17547125873090499</v>
      </c>
      <c r="Y380" s="17">
        <v>0.145475650190143</v>
      </c>
      <c r="Z380" s="17">
        <v>0.20759130790595101</v>
      </c>
      <c r="AA380" s="17">
        <v>0.16932458302791001</v>
      </c>
      <c r="AB380" s="17">
        <v>0.21051902211481799</v>
      </c>
      <c r="AC380" s="17">
        <v>0.20159844279142</v>
      </c>
      <c r="AD380" s="17"/>
      <c r="AE380" s="17">
        <v>0.18635358001611099</v>
      </c>
      <c r="AF380" s="17">
        <v>0.20572016439796001</v>
      </c>
      <c r="AG380" s="17">
        <v>0.23004694620093899</v>
      </c>
      <c r="AH380" s="17">
        <v>0.15282577477968201</v>
      </c>
      <c r="AI380" s="17">
        <v>0.20114577622162699</v>
      </c>
      <c r="AJ380" s="17">
        <v>0.162032806839774</v>
      </c>
      <c r="AK380" s="17">
        <v>0.18843920058660599</v>
      </c>
      <c r="AL380" s="17">
        <v>0.219183538641327</v>
      </c>
      <c r="AM380" s="17">
        <v>0.159561079732606</v>
      </c>
      <c r="AN380" s="17">
        <v>0.21503727214376001</v>
      </c>
      <c r="AO380" s="17">
        <v>0.19038371367284301</v>
      </c>
      <c r="AP380" s="17">
        <v>0.18143230085943199</v>
      </c>
      <c r="AQ380" s="17"/>
      <c r="AR380" s="17">
        <v>0.18029101413463899</v>
      </c>
      <c r="AS380" s="17">
        <v>0.190462157262624</v>
      </c>
      <c r="AT380" s="17">
        <v>0.21113182210314699</v>
      </c>
      <c r="AU380" s="17">
        <v>0.177903933790486</v>
      </c>
      <c r="AV380" s="17">
        <v>0.133430983349663</v>
      </c>
      <c r="AW380" s="17"/>
      <c r="AX380" s="17">
        <v>0.19024357627871399</v>
      </c>
      <c r="AY380" s="17">
        <v>0.17467853819919801</v>
      </c>
      <c r="AZ380" s="17">
        <v>0.200380364711814</v>
      </c>
      <c r="BA380" s="17"/>
      <c r="BB380" s="17">
        <v>0.17255109425970899</v>
      </c>
      <c r="BC380" s="17">
        <v>0.22724700117255101</v>
      </c>
      <c r="BD380" s="17">
        <v>0.36737803735889202</v>
      </c>
      <c r="BE380" s="17">
        <v>0.209103520318697</v>
      </c>
      <c r="BF380" s="17">
        <v>0.208762353411686</v>
      </c>
    </row>
    <row r="381" spans="2:58" x14ac:dyDescent="0.3">
      <c r="B381" t="s">
        <v>273</v>
      </c>
      <c r="C381" s="17">
        <v>0.16377468633423301</v>
      </c>
      <c r="D381" s="17">
        <v>0.19892930640324899</v>
      </c>
      <c r="E381" s="17">
        <v>0.12891302221929901</v>
      </c>
      <c r="F381" s="17"/>
      <c r="G381" s="17">
        <v>0.16447450022002599</v>
      </c>
      <c r="H381" s="17">
        <v>0.27334920557598502</v>
      </c>
      <c r="I381" s="17">
        <v>0.16838830462159701</v>
      </c>
      <c r="J381" s="17">
        <v>0.142246036672491</v>
      </c>
      <c r="K381" s="17">
        <v>0.13496742365043399</v>
      </c>
      <c r="L381" s="17">
        <v>0.14723140334499901</v>
      </c>
      <c r="M381" s="17"/>
      <c r="N381" s="17">
        <v>0</v>
      </c>
      <c r="O381" s="17">
        <v>0.18971649762526199</v>
      </c>
      <c r="P381" s="17">
        <v>0.13810346240162</v>
      </c>
      <c r="Q381" s="17">
        <v>0.116217666790931</v>
      </c>
      <c r="R381" s="17">
        <v>0.13692717609452901</v>
      </c>
      <c r="S381" s="17">
        <v>0.14729812449962201</v>
      </c>
      <c r="T381" s="17">
        <v>0.13626205081437601</v>
      </c>
      <c r="U381" s="17">
        <v>8.8306124932356594E-2</v>
      </c>
      <c r="V381" s="17">
        <v>0.163622876404759</v>
      </c>
      <c r="W381" s="17">
        <v>0.166808823405076</v>
      </c>
      <c r="X381" s="17">
        <v>0.20227646147999101</v>
      </c>
      <c r="Y381" s="17">
        <v>0.14061036665474699</v>
      </c>
      <c r="Z381" s="17">
        <v>0.188137511157103</v>
      </c>
      <c r="AA381" s="17">
        <v>0.15112530665062601</v>
      </c>
      <c r="AB381" s="17">
        <v>0.18301321788974501</v>
      </c>
      <c r="AC381" s="17">
        <v>0.23514210236015601</v>
      </c>
      <c r="AD381" s="17"/>
      <c r="AE381" s="17">
        <v>0.243878198813199</v>
      </c>
      <c r="AF381" s="17">
        <v>0.15951779169361099</v>
      </c>
      <c r="AG381" s="17">
        <v>0.135189224229947</v>
      </c>
      <c r="AH381" s="17">
        <v>0.21150597233163701</v>
      </c>
      <c r="AI381" s="17">
        <v>0.16798963028030001</v>
      </c>
      <c r="AJ381" s="17">
        <v>0.10772018083495501</v>
      </c>
      <c r="AK381" s="17">
        <v>0.170781768760467</v>
      </c>
      <c r="AL381" s="17">
        <v>0.18042462062631001</v>
      </c>
      <c r="AM381" s="17">
        <v>0.12371613532346</v>
      </c>
      <c r="AN381" s="17">
        <v>0.142026838036904</v>
      </c>
      <c r="AO381" s="17">
        <v>0.14598534759312801</v>
      </c>
      <c r="AP381" s="17">
        <v>0.100849964703644</v>
      </c>
      <c r="AQ381" s="17"/>
      <c r="AR381" s="17">
        <v>0.15045867041374</v>
      </c>
      <c r="AS381" s="17">
        <v>0.16218563423657201</v>
      </c>
      <c r="AT381" s="17">
        <v>0.18115589513833499</v>
      </c>
      <c r="AU381" s="17">
        <v>0.18510612708601101</v>
      </c>
      <c r="AV381" s="17">
        <v>0.19862919958258499</v>
      </c>
      <c r="AW381" s="17"/>
      <c r="AX381" s="17">
        <v>0.14414126796784499</v>
      </c>
      <c r="AY381" s="17">
        <v>0.26043053950040801</v>
      </c>
      <c r="AZ381" s="17">
        <v>0.14956206441766901</v>
      </c>
      <c r="BA381" s="17"/>
      <c r="BB381" s="17">
        <v>0.173144084759107</v>
      </c>
      <c r="BC381" s="17">
        <v>0.13291765591307</v>
      </c>
      <c r="BD381" s="17">
        <v>0.15363970892140399</v>
      </c>
      <c r="BE381" s="17">
        <v>0.152629544666599</v>
      </c>
      <c r="BF381" s="17">
        <v>0.139235387364052</v>
      </c>
    </row>
    <row r="382" spans="2:58" x14ac:dyDescent="0.3">
      <c r="B382" t="s">
        <v>274</v>
      </c>
      <c r="C382" s="17">
        <v>8.2360835327645002E-2</v>
      </c>
      <c r="D382" s="17">
        <v>9.7948237641201294E-2</v>
      </c>
      <c r="E382" s="17">
        <v>6.6922767628374596E-2</v>
      </c>
      <c r="F382" s="17"/>
      <c r="G382" s="17">
        <v>5.1988030780450202E-2</v>
      </c>
      <c r="H382" s="17">
        <v>0.17406283905724201</v>
      </c>
      <c r="I382" s="17">
        <v>0.105316223051121</v>
      </c>
      <c r="J382" s="17">
        <v>4.9922517350008203E-2</v>
      </c>
      <c r="K382" s="17">
        <v>3.43024022993237E-2</v>
      </c>
      <c r="L382" s="17">
        <v>0.145777700318205</v>
      </c>
      <c r="M382" s="17"/>
      <c r="N382" s="17">
        <v>0</v>
      </c>
      <c r="O382" s="17">
        <v>0.147892001066076</v>
      </c>
      <c r="P382" s="17">
        <v>6.5919619933334297E-2</v>
      </c>
      <c r="Q382" s="17">
        <v>9.8889180654449793E-2</v>
      </c>
      <c r="R382" s="17">
        <v>9.5969493553442406E-2</v>
      </c>
      <c r="S382" s="17">
        <v>4.7084959404021499E-2</v>
      </c>
      <c r="T382" s="17">
        <v>3.6915348958184498E-2</v>
      </c>
      <c r="U382" s="17">
        <v>4.6957867606143899E-2</v>
      </c>
      <c r="V382" s="17">
        <v>7.5038324175723897E-2</v>
      </c>
      <c r="W382" s="17">
        <v>4.85066636145048E-2</v>
      </c>
      <c r="X382" s="17">
        <v>2.7488022976174802E-2</v>
      </c>
      <c r="Y382" s="17">
        <v>4.6031792310851902E-2</v>
      </c>
      <c r="Z382" s="17">
        <v>0.13736241115846201</v>
      </c>
      <c r="AA382" s="17">
        <v>8.8362696143607394E-2</v>
      </c>
      <c r="AB382" s="17">
        <v>0.11939927835345999</v>
      </c>
      <c r="AC382" s="17">
        <v>0.17638770263058501</v>
      </c>
      <c r="AD382" s="17"/>
      <c r="AE382" s="17">
        <v>0.129797844533869</v>
      </c>
      <c r="AF382" s="17">
        <v>8.4794366760801404E-2</v>
      </c>
      <c r="AG382" s="17">
        <v>2.9282013226289899E-2</v>
      </c>
      <c r="AH382" s="17">
        <v>0.10017637652314</v>
      </c>
      <c r="AI382" s="17">
        <v>6.6403692963099101E-2</v>
      </c>
      <c r="AJ382" s="17">
        <v>7.2652232165403993E-2</v>
      </c>
      <c r="AK382" s="17">
        <v>3.6853404195594699E-2</v>
      </c>
      <c r="AL382" s="17">
        <v>0.18292752320577901</v>
      </c>
      <c r="AM382" s="17">
        <v>7.38643591791006E-2</v>
      </c>
      <c r="AN382" s="17">
        <v>6.76131819961487E-2</v>
      </c>
      <c r="AO382" s="17">
        <v>9.1099475032225999E-2</v>
      </c>
      <c r="AP382" s="17">
        <v>5.43255728289413E-2</v>
      </c>
      <c r="AQ382" s="17"/>
      <c r="AR382" s="17">
        <v>7.2826384262661595E-2</v>
      </c>
      <c r="AS382" s="17">
        <v>8.4976300678257302E-2</v>
      </c>
      <c r="AT382" s="17">
        <v>9.3582933090607001E-2</v>
      </c>
      <c r="AU382" s="17">
        <v>9.9556244502360502E-2</v>
      </c>
      <c r="AV382" s="17">
        <v>1.94406324895979E-2</v>
      </c>
      <c r="AW382" s="17"/>
      <c r="AX382" s="17">
        <v>6.2935497555664605E-2</v>
      </c>
      <c r="AY382" s="17">
        <v>0.19407578832613201</v>
      </c>
      <c r="AZ382" s="17">
        <v>0.104487594059418</v>
      </c>
      <c r="BA382" s="17"/>
      <c r="BB382" s="17">
        <v>9.2809227584343096E-2</v>
      </c>
      <c r="BC382" s="17">
        <v>2.99167470710823E-2</v>
      </c>
      <c r="BD382" s="17">
        <v>8.7829904436251299E-2</v>
      </c>
      <c r="BE382" s="17">
        <v>7.7833118614044197E-2</v>
      </c>
      <c r="BF382" s="17">
        <v>7.1849493298498102E-2</v>
      </c>
    </row>
    <row r="383" spans="2:58" x14ac:dyDescent="0.3">
      <c r="B383" t="s">
        <v>86</v>
      </c>
      <c r="C383" s="17">
        <v>2.4987796702779098E-2</v>
      </c>
      <c r="D383" s="17">
        <v>1.9791859088022699E-2</v>
      </c>
      <c r="E383" s="17">
        <v>3.0238578097613E-2</v>
      </c>
      <c r="F383" s="17"/>
      <c r="G383" s="17">
        <v>0</v>
      </c>
      <c r="H383" s="17">
        <v>2.2042694761025002E-2</v>
      </c>
      <c r="I383" s="17">
        <v>2.48193287846987E-2</v>
      </c>
      <c r="J383" s="17">
        <v>2.3154348198325899E-2</v>
      </c>
      <c r="K383" s="17">
        <v>3.8007387353879797E-2</v>
      </c>
      <c r="L383" s="17">
        <v>0</v>
      </c>
      <c r="M383" s="17"/>
      <c r="N383" s="17">
        <v>0</v>
      </c>
      <c r="O383" s="17">
        <v>2.79898542388019E-2</v>
      </c>
      <c r="P383" s="17">
        <v>1.8859085715498498E-2</v>
      </c>
      <c r="Q383" s="17">
        <v>5.45005509147456E-2</v>
      </c>
      <c r="R383" s="17">
        <v>6.4691040748668396E-2</v>
      </c>
      <c r="S383" s="17">
        <v>1.9715882020488702E-2</v>
      </c>
      <c r="T383" s="17">
        <v>3.1389528164696E-2</v>
      </c>
      <c r="U383" s="17">
        <v>3.8686347292271897E-2</v>
      </c>
      <c r="V383" s="17">
        <v>1.5992087893737E-2</v>
      </c>
      <c r="W383" s="17">
        <v>3.0399441857853801E-2</v>
      </c>
      <c r="X383" s="17">
        <v>1.4038495053093901E-2</v>
      </c>
      <c r="Y383" s="17">
        <v>2.49567964458501E-2</v>
      </c>
      <c r="Z383" s="17">
        <v>1.8052417217607801E-2</v>
      </c>
      <c r="AA383" s="17">
        <v>3.3047965397268002E-2</v>
      </c>
      <c r="AB383" s="17">
        <v>1.8091571824226899E-2</v>
      </c>
      <c r="AC383" s="17">
        <v>0</v>
      </c>
      <c r="AD383" s="17"/>
      <c r="AE383" s="17">
        <v>1.25575023113294E-2</v>
      </c>
      <c r="AF383" s="17">
        <v>2.4026289350830201E-2</v>
      </c>
      <c r="AG383" s="17">
        <v>2.71812385612464E-2</v>
      </c>
      <c r="AH383" s="17">
        <v>2.80658902231554E-2</v>
      </c>
      <c r="AI383" s="17">
        <v>2.5873514322558199E-2</v>
      </c>
      <c r="AJ383" s="17">
        <v>3.3763918601974599E-2</v>
      </c>
      <c r="AK383" s="17">
        <v>3.9534508674094498E-2</v>
      </c>
      <c r="AL383" s="17">
        <v>2.1594340835841299E-2</v>
      </c>
      <c r="AM383" s="17">
        <v>2.7065102355805299E-2</v>
      </c>
      <c r="AN383" s="17">
        <v>3.92896839591911E-2</v>
      </c>
      <c r="AO383" s="17">
        <v>0</v>
      </c>
      <c r="AP383" s="17">
        <v>0</v>
      </c>
      <c r="AQ383" s="17"/>
      <c r="AR383" s="17">
        <v>1.7480387989754601E-2</v>
      </c>
      <c r="AS383" s="17">
        <v>2.5401736202727902E-2</v>
      </c>
      <c r="AT383" s="17">
        <v>2.9203233335345399E-2</v>
      </c>
      <c r="AU383" s="17">
        <v>4.9170382399301903E-2</v>
      </c>
      <c r="AV383" s="17">
        <v>3.1735777728288499E-2</v>
      </c>
      <c r="AW383" s="17"/>
      <c r="AX383" s="17">
        <v>2.79643275389669E-2</v>
      </c>
      <c r="AY383" s="17">
        <v>9.5530894121618505E-3</v>
      </c>
      <c r="AZ383" s="17">
        <v>2.7566528196525299E-2</v>
      </c>
      <c r="BA383" s="17"/>
      <c r="BB383" s="17">
        <v>2.5022357181900299E-2</v>
      </c>
      <c r="BC383" s="17">
        <v>3.0089416559806001E-2</v>
      </c>
      <c r="BD383" s="17">
        <v>2.0069674141845802E-2</v>
      </c>
      <c r="BE383" s="17">
        <v>1.27573590197394E-2</v>
      </c>
      <c r="BF383" s="17">
        <v>3.0730494036503998E-2</v>
      </c>
    </row>
    <row r="384" spans="2:58" x14ac:dyDescent="0.3">
      <c r="B384" t="s">
        <v>219</v>
      </c>
      <c r="C384" s="17">
        <v>4.3892403249870997E-3</v>
      </c>
      <c r="D384" s="17">
        <v>6.6277918415652802E-3</v>
      </c>
      <c r="E384" s="17">
        <v>2.1572945275916602E-3</v>
      </c>
      <c r="F384" s="17"/>
      <c r="G384" s="17">
        <v>0</v>
      </c>
      <c r="H384" s="17">
        <v>5.8515421352602097E-3</v>
      </c>
      <c r="I384" s="17">
        <v>1.9807903641856899E-3</v>
      </c>
      <c r="J384" s="17">
        <v>4.9356915210015603E-3</v>
      </c>
      <c r="K384" s="17">
        <v>1.00408903151557E-2</v>
      </c>
      <c r="L384" s="17">
        <v>0</v>
      </c>
      <c r="M384" s="17"/>
      <c r="N384" s="17">
        <v>0</v>
      </c>
      <c r="O384" s="17">
        <v>2.9757631772724901E-2</v>
      </c>
      <c r="P384" s="17">
        <v>0</v>
      </c>
      <c r="Q384" s="17">
        <v>0</v>
      </c>
      <c r="R384" s="17">
        <v>1.20703575442343E-2</v>
      </c>
      <c r="S384" s="17">
        <v>0</v>
      </c>
      <c r="T384" s="17">
        <v>0</v>
      </c>
      <c r="U384" s="17">
        <v>0</v>
      </c>
      <c r="V384" s="17">
        <v>0</v>
      </c>
      <c r="W384" s="17">
        <v>0</v>
      </c>
      <c r="X384" s="17">
        <v>6.1013074206099898E-3</v>
      </c>
      <c r="Y384" s="17">
        <v>3.53702435331218E-3</v>
      </c>
      <c r="Z384" s="17">
        <v>1.32603521727068E-2</v>
      </c>
      <c r="AA384" s="17">
        <v>0</v>
      </c>
      <c r="AB384" s="17">
        <v>1.65921187612782E-2</v>
      </c>
      <c r="AC384" s="17">
        <v>4.0411413550252902E-3</v>
      </c>
      <c r="AD384" s="17"/>
      <c r="AE384" s="17">
        <v>0</v>
      </c>
      <c r="AF384" s="17">
        <v>4.8149368761139597E-3</v>
      </c>
      <c r="AG384" s="17">
        <v>0</v>
      </c>
      <c r="AH384" s="17">
        <v>8.4558317758707102E-3</v>
      </c>
      <c r="AI384" s="17">
        <v>7.6996940533215104E-3</v>
      </c>
      <c r="AJ384" s="17">
        <v>6.3403781475419602E-3</v>
      </c>
      <c r="AK384" s="17">
        <v>1.24117286114237E-2</v>
      </c>
      <c r="AL384" s="17">
        <v>0</v>
      </c>
      <c r="AM384" s="17">
        <v>0</v>
      </c>
      <c r="AN384" s="17">
        <v>9.9404758239674193E-3</v>
      </c>
      <c r="AO384" s="17">
        <v>0</v>
      </c>
      <c r="AP384" s="17">
        <v>0</v>
      </c>
      <c r="AQ384" s="17"/>
      <c r="AR384" s="17">
        <v>4.5805952789002699E-3</v>
      </c>
      <c r="AS384" s="17">
        <v>3.4164093767942798E-3</v>
      </c>
      <c r="AT384" s="17">
        <v>5.3363905140049401E-3</v>
      </c>
      <c r="AU384" s="17">
        <v>1.1862742266432601E-2</v>
      </c>
      <c r="AV384" s="17">
        <v>0</v>
      </c>
      <c r="AW384" s="17"/>
      <c r="AX384" s="17">
        <v>4.5549662252681302E-3</v>
      </c>
      <c r="AY384" s="17">
        <v>0</v>
      </c>
      <c r="AZ384" s="17">
        <v>1.29182879824072E-2</v>
      </c>
      <c r="BA384" s="17"/>
      <c r="BB384" s="17">
        <v>3.6462635216362701E-3</v>
      </c>
      <c r="BC384" s="17">
        <v>1.1517776774856501E-2</v>
      </c>
      <c r="BD384" s="17">
        <v>0</v>
      </c>
      <c r="BE384" s="17">
        <v>7.0334419105321502E-3</v>
      </c>
      <c r="BF384" s="17">
        <v>0</v>
      </c>
    </row>
    <row r="385" spans="2:58" x14ac:dyDescent="0.3">
      <c r="B385" t="s">
        <v>150</v>
      </c>
      <c r="C385" s="17">
        <v>3.93054105018227E-2</v>
      </c>
      <c r="D385" s="17">
        <v>3.1679774651761201E-2</v>
      </c>
      <c r="E385" s="17">
        <v>4.7016788694246602E-2</v>
      </c>
      <c r="F385" s="17"/>
      <c r="G385" s="17">
        <v>6.0914113303680399E-2</v>
      </c>
      <c r="H385" s="17">
        <v>2.4061845355733101E-2</v>
      </c>
      <c r="I385" s="17">
        <v>3.4106482969580298E-2</v>
      </c>
      <c r="J385" s="17">
        <v>4.2036197084539997E-2</v>
      </c>
      <c r="K385" s="17">
        <v>5.9598855098172601E-2</v>
      </c>
      <c r="L385" s="17">
        <v>2.6472813144752E-2</v>
      </c>
      <c r="M385" s="17"/>
      <c r="N385" s="17">
        <v>0</v>
      </c>
      <c r="O385" s="17">
        <v>0.171410875934983</v>
      </c>
      <c r="P385" s="17">
        <v>6.1482369292326498E-2</v>
      </c>
      <c r="Q385" s="17">
        <v>1.1611868272387801E-2</v>
      </c>
      <c r="R385" s="17">
        <v>4.7249388544659203E-2</v>
      </c>
      <c r="S385" s="17">
        <v>5.3869367957279403E-2</v>
      </c>
      <c r="T385" s="17">
        <v>2.36350949183259E-2</v>
      </c>
      <c r="U385" s="17">
        <v>5.9012892634329801E-2</v>
      </c>
      <c r="V385" s="17">
        <v>4.9612060394784302E-2</v>
      </c>
      <c r="W385" s="17">
        <v>1.62498451418247E-2</v>
      </c>
      <c r="X385" s="17">
        <v>4.45818986371046E-2</v>
      </c>
      <c r="Y385" s="17">
        <v>2.4732573149671699E-2</v>
      </c>
      <c r="Z385" s="17">
        <v>2.5126930529588899E-2</v>
      </c>
      <c r="AA385" s="17">
        <v>2.9922287390261801E-2</v>
      </c>
      <c r="AB385" s="17">
        <v>2.9788630579256001E-2</v>
      </c>
      <c r="AC385" s="17">
        <v>2.4778664401060801E-2</v>
      </c>
      <c r="AD385" s="17"/>
      <c r="AE385" s="17">
        <v>3.2421200578640903E-2</v>
      </c>
      <c r="AF385" s="17">
        <v>4.4070244289122498E-2</v>
      </c>
      <c r="AG385" s="17">
        <v>2.0452418318469799E-2</v>
      </c>
      <c r="AH385" s="17">
        <v>3.4852543744020199E-2</v>
      </c>
      <c r="AI385" s="17">
        <v>3.0813155501827401E-2</v>
      </c>
      <c r="AJ385" s="17">
        <v>3.8054109631937699E-2</v>
      </c>
      <c r="AK385" s="17">
        <v>5.0422128826521397E-2</v>
      </c>
      <c r="AL385" s="17">
        <v>7.0862408517643097E-2</v>
      </c>
      <c r="AM385" s="17">
        <v>5.0890987543707099E-2</v>
      </c>
      <c r="AN385" s="17">
        <v>4.27659435848739E-2</v>
      </c>
      <c r="AO385" s="17">
        <v>3.08116504599577E-2</v>
      </c>
      <c r="AP385" s="17">
        <v>2.7710258925406302E-2</v>
      </c>
      <c r="AQ385" s="17"/>
      <c r="AR385" s="17">
        <v>4.7077965881928502E-2</v>
      </c>
      <c r="AS385" s="17">
        <v>3.8602911857797698E-2</v>
      </c>
      <c r="AT385" s="17">
        <v>3.30544323536014E-2</v>
      </c>
      <c r="AU385" s="17">
        <v>2.0956054233436699E-2</v>
      </c>
      <c r="AV385" s="17">
        <v>3.9801538515561202E-2</v>
      </c>
      <c r="AW385" s="17"/>
      <c r="AX385" s="17">
        <v>4.27736999567188E-2</v>
      </c>
      <c r="AY385" s="17">
        <v>2.1092656287640298E-2</v>
      </c>
      <c r="AZ385" s="17">
        <v>2.26689427381562E-2</v>
      </c>
      <c r="BA385" s="17"/>
      <c r="BB385" s="17">
        <v>3.1740348472624802E-2</v>
      </c>
      <c r="BC385" s="17">
        <v>6.7137319721193606E-2</v>
      </c>
      <c r="BD385" s="17">
        <v>2.6576853828778699E-2</v>
      </c>
      <c r="BE385" s="17">
        <v>4.9757861676369801E-2</v>
      </c>
      <c r="BF385" s="17">
        <v>5.6187552665762697E-2</v>
      </c>
    </row>
    <row r="386" spans="2:58" x14ac:dyDescent="0.3">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row>
    <row r="387" spans="2:58" x14ac:dyDescent="0.3">
      <c r="B387" s="6" t="s">
        <v>276</v>
      </c>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row>
    <row r="388" spans="2:58" x14ac:dyDescent="0.3">
      <c r="B388" s="24" t="s">
        <v>90</v>
      </c>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row>
    <row r="389" spans="2:58" x14ac:dyDescent="0.3">
      <c r="B389" t="s">
        <v>267</v>
      </c>
      <c r="C389" s="17">
        <v>0.189928482873822</v>
      </c>
      <c r="D389" s="17">
        <v>0.200532857191941</v>
      </c>
      <c r="E389" s="17">
        <v>0.17969283113566401</v>
      </c>
      <c r="F389" s="17"/>
      <c r="G389" s="17">
        <v>0.18847275066696501</v>
      </c>
      <c r="H389" s="17">
        <v>0.157105552070505</v>
      </c>
      <c r="I389" s="17">
        <v>0.156132067549272</v>
      </c>
      <c r="J389" s="17">
        <v>0.20837374907181</v>
      </c>
      <c r="K389" s="17">
        <v>0.25321714865422501</v>
      </c>
      <c r="L389" s="17">
        <v>0.28479794110809098</v>
      </c>
      <c r="M389" s="17"/>
      <c r="N389" s="17">
        <v>0</v>
      </c>
      <c r="O389" s="17">
        <v>7.3674759658573299E-2</v>
      </c>
      <c r="P389" s="17">
        <v>0.10025468631657899</v>
      </c>
      <c r="Q389" s="17">
        <v>0.17751161292190601</v>
      </c>
      <c r="R389" s="17">
        <v>0.109561668795952</v>
      </c>
      <c r="S389" s="17">
        <v>0.17215508507608901</v>
      </c>
      <c r="T389" s="17">
        <v>0.16321844903792501</v>
      </c>
      <c r="U389" s="17">
        <v>0.16151216512903099</v>
      </c>
      <c r="V389" s="17">
        <v>0.202056040414302</v>
      </c>
      <c r="W389" s="17">
        <v>0.201936879322198</v>
      </c>
      <c r="X389" s="17">
        <v>0.17957845182831</v>
      </c>
      <c r="Y389" s="17">
        <v>0.23188357629898901</v>
      </c>
      <c r="Z389" s="17">
        <v>0.26250072174518202</v>
      </c>
      <c r="AA389" s="17">
        <v>0.22949179169492501</v>
      </c>
      <c r="AB389" s="17">
        <v>0.23087743115683701</v>
      </c>
      <c r="AC389" s="17">
        <v>0.227502909551206</v>
      </c>
      <c r="AD389" s="17"/>
      <c r="AE389" s="17">
        <v>0.148535901673922</v>
      </c>
      <c r="AF389" s="17">
        <v>0.247374818050907</v>
      </c>
      <c r="AG389" s="17">
        <v>0.24544051717517701</v>
      </c>
      <c r="AH389" s="17">
        <v>0.121959516042399</v>
      </c>
      <c r="AI389" s="17">
        <v>0.227584232910021</v>
      </c>
      <c r="AJ389" s="17">
        <v>0.24224045919623699</v>
      </c>
      <c r="AK389" s="17">
        <v>0.146734531950349</v>
      </c>
      <c r="AL389" s="17">
        <v>0.19704488984062801</v>
      </c>
      <c r="AM389" s="17">
        <v>0.17678694761484101</v>
      </c>
      <c r="AN389" s="17">
        <v>0.17210438389494401</v>
      </c>
      <c r="AO389" s="17">
        <v>0.16838162939731399</v>
      </c>
      <c r="AP389" s="17">
        <v>0.18817646515477901</v>
      </c>
      <c r="AQ389" s="17"/>
      <c r="AR389" s="17">
        <v>0.18795626941385599</v>
      </c>
      <c r="AS389" s="17">
        <v>0.18651931247647</v>
      </c>
      <c r="AT389" s="17">
        <v>0.21066446582040499</v>
      </c>
      <c r="AU389" s="17">
        <v>0.17314815264293801</v>
      </c>
      <c r="AV389" s="17">
        <v>0.163512161006131</v>
      </c>
      <c r="AW389" s="17"/>
      <c r="AX389" s="17">
        <v>0.18539986952190701</v>
      </c>
      <c r="AY389" s="17">
        <v>0.165274509559484</v>
      </c>
      <c r="AZ389" s="17">
        <v>0.23430205655750699</v>
      </c>
      <c r="BA389" s="17"/>
      <c r="BB389" s="17">
        <v>0.19389992429333899</v>
      </c>
      <c r="BC389" s="17">
        <v>0.187065297208173</v>
      </c>
      <c r="BD389" s="17">
        <v>0.25426929963183298</v>
      </c>
      <c r="BE389" s="17">
        <v>0.18506081944032801</v>
      </c>
      <c r="BF389" s="17">
        <v>0.15362484204010901</v>
      </c>
    </row>
    <row r="390" spans="2:58" x14ac:dyDescent="0.3">
      <c r="B390" t="s">
        <v>257</v>
      </c>
      <c r="C390" s="17">
        <v>0.14680399118277601</v>
      </c>
      <c r="D390" s="17">
        <v>0.16108359197428601</v>
      </c>
      <c r="E390" s="17">
        <v>0.132803547234744</v>
      </c>
      <c r="F390" s="17"/>
      <c r="G390" s="17">
        <v>0.18847275066696501</v>
      </c>
      <c r="H390" s="17">
        <v>0.20063650550377199</v>
      </c>
      <c r="I390" s="17">
        <v>0.15547464199800201</v>
      </c>
      <c r="J390" s="17">
        <v>0.13369751850536701</v>
      </c>
      <c r="K390" s="17">
        <v>0.125662129404886</v>
      </c>
      <c r="L390" s="17">
        <v>7.8786401609270099E-2</v>
      </c>
      <c r="M390" s="17"/>
      <c r="N390" s="17">
        <v>0</v>
      </c>
      <c r="O390" s="17">
        <v>7.1844302569328403E-2</v>
      </c>
      <c r="P390" s="17">
        <v>0.104694261532484</v>
      </c>
      <c r="Q390" s="17">
        <v>0.151779321836777</v>
      </c>
      <c r="R390" s="17">
        <v>0.107411547875515</v>
      </c>
      <c r="S390" s="17">
        <v>0.13922520367300201</v>
      </c>
      <c r="T390" s="17">
        <v>0.110343095459599</v>
      </c>
      <c r="U390" s="17">
        <v>0.17421859869776199</v>
      </c>
      <c r="V390" s="17">
        <v>8.8373045156545094E-2</v>
      </c>
      <c r="W390" s="17">
        <v>0.11033952491251101</v>
      </c>
      <c r="X390" s="17">
        <v>0.16666255841880401</v>
      </c>
      <c r="Y390" s="17">
        <v>0.12640949987168401</v>
      </c>
      <c r="Z390" s="17">
        <v>0.17184764419555101</v>
      </c>
      <c r="AA390" s="17">
        <v>0.173941040594981</v>
      </c>
      <c r="AB390" s="17">
        <v>0.179653857499148</v>
      </c>
      <c r="AC390" s="17">
        <v>0.23016200356456401</v>
      </c>
      <c r="AD390" s="17"/>
      <c r="AE390" s="17">
        <v>0.16366732461324801</v>
      </c>
      <c r="AF390" s="17">
        <v>0.17107652714361701</v>
      </c>
      <c r="AG390" s="17">
        <v>0.14137353035208999</v>
      </c>
      <c r="AH390" s="17">
        <v>0.123247406153593</v>
      </c>
      <c r="AI390" s="17">
        <v>0.13515914569307999</v>
      </c>
      <c r="AJ390" s="17">
        <v>0.127588301098329</v>
      </c>
      <c r="AK390" s="17">
        <v>0.13560896223608901</v>
      </c>
      <c r="AL390" s="17">
        <v>0.192894541233123</v>
      </c>
      <c r="AM390" s="17">
        <v>0.111428011666313</v>
      </c>
      <c r="AN390" s="17">
        <v>0.14607939017864499</v>
      </c>
      <c r="AO390" s="17">
        <v>0.170420813571245</v>
      </c>
      <c r="AP390" s="17">
        <v>0.194920629450127</v>
      </c>
      <c r="AQ390" s="17"/>
      <c r="AR390" s="17">
        <v>0.11125098778201301</v>
      </c>
      <c r="AS390" s="17">
        <v>0.153920329522024</v>
      </c>
      <c r="AT390" s="17">
        <v>0.18430929794794201</v>
      </c>
      <c r="AU390" s="17">
        <v>0.12568020677078801</v>
      </c>
      <c r="AV390" s="17">
        <v>0.21756369777734699</v>
      </c>
      <c r="AW390" s="17"/>
      <c r="AX390" s="17">
        <v>0.13247881855559701</v>
      </c>
      <c r="AY390" s="17">
        <v>0.19994401703491699</v>
      </c>
      <c r="AZ390" s="17">
        <v>0.198933677229683</v>
      </c>
      <c r="BA390" s="17"/>
      <c r="BB390" s="17">
        <v>0.158512634495305</v>
      </c>
      <c r="BC390" s="17">
        <v>0.13062471686105301</v>
      </c>
      <c r="BD390" s="17">
        <v>0.19777074875130199</v>
      </c>
      <c r="BE390" s="17">
        <v>0.122762989234381</v>
      </c>
      <c r="BF390" s="17">
        <v>8.8671752235307197E-2</v>
      </c>
    </row>
    <row r="391" spans="2:58" x14ac:dyDescent="0.3">
      <c r="B391" t="s">
        <v>86</v>
      </c>
      <c r="C391" s="17">
        <v>0.135618583874244</v>
      </c>
      <c r="D391" s="17">
        <v>0.103366717263962</v>
      </c>
      <c r="E391" s="17">
        <v>0.168172002083536</v>
      </c>
      <c r="F391" s="17"/>
      <c r="G391" s="17">
        <v>6.0914113303680399E-2</v>
      </c>
      <c r="H391" s="17">
        <v>5.8912129444165698E-2</v>
      </c>
      <c r="I391" s="17">
        <v>0.15471743394330401</v>
      </c>
      <c r="J391" s="17">
        <v>0.14014506467461399</v>
      </c>
      <c r="K391" s="17">
        <v>0.13201956090592401</v>
      </c>
      <c r="L391" s="17">
        <v>6.22346873677187E-2</v>
      </c>
      <c r="M391" s="17"/>
      <c r="N391" s="17">
        <v>0</v>
      </c>
      <c r="O391" s="17">
        <v>0.142446972272112</v>
      </c>
      <c r="P391" s="17">
        <v>0.20864975621328799</v>
      </c>
      <c r="Q391" s="17">
        <v>0.22655728628008201</v>
      </c>
      <c r="R391" s="17">
        <v>0.134704855404046</v>
      </c>
      <c r="S391" s="17">
        <v>0.19613502073687999</v>
      </c>
      <c r="T391" s="17">
        <v>0.16562936909892301</v>
      </c>
      <c r="U391" s="17">
        <v>0.13569669836468601</v>
      </c>
      <c r="V391" s="17">
        <v>0.12538760988299799</v>
      </c>
      <c r="W391" s="17">
        <v>0.14406887962451401</v>
      </c>
      <c r="X391" s="17">
        <v>0.15234091718314099</v>
      </c>
      <c r="Y391" s="17">
        <v>0.15447484273998599</v>
      </c>
      <c r="Z391" s="17">
        <v>0.103298661601643</v>
      </c>
      <c r="AA391" s="17">
        <v>8.65456714394231E-2</v>
      </c>
      <c r="AB391" s="17">
        <v>0.14750707842972899</v>
      </c>
      <c r="AC391" s="17">
        <v>3.2546650053200697E-2</v>
      </c>
      <c r="AD391" s="17"/>
      <c r="AE391" s="17">
        <v>0.114240030118597</v>
      </c>
      <c r="AF391" s="17">
        <v>0.132341369248998</v>
      </c>
      <c r="AG391" s="17">
        <v>0.175006976162742</v>
      </c>
      <c r="AH391" s="17">
        <v>0.117093992185025</v>
      </c>
      <c r="AI391" s="17">
        <v>7.8811373596885795E-2</v>
      </c>
      <c r="AJ391" s="17">
        <v>0.16396122097802701</v>
      </c>
      <c r="AK391" s="17">
        <v>0.16377223257597801</v>
      </c>
      <c r="AL391" s="17">
        <v>0.101348010204229</v>
      </c>
      <c r="AM391" s="17">
        <v>0.141910349157368</v>
      </c>
      <c r="AN391" s="17">
        <v>0.15317605233948101</v>
      </c>
      <c r="AO391" s="17">
        <v>0.14847903285382999</v>
      </c>
      <c r="AP391" s="17">
        <v>0.12075904267481199</v>
      </c>
      <c r="AQ391" s="17"/>
      <c r="AR391" s="17">
        <v>0.152209995598413</v>
      </c>
      <c r="AS391" s="17">
        <v>0.121821343898042</v>
      </c>
      <c r="AT391" s="17">
        <v>0.14847798649897001</v>
      </c>
      <c r="AU391" s="17">
        <v>0.15010722993289199</v>
      </c>
      <c r="AV391" s="17">
        <v>8.9515334505194694E-2</v>
      </c>
      <c r="AW391" s="17"/>
      <c r="AX391" s="17">
        <v>0.152953297419366</v>
      </c>
      <c r="AY391" s="17">
        <v>5.06138453567496E-2</v>
      </c>
      <c r="AZ391" s="17">
        <v>0.12816390722645099</v>
      </c>
      <c r="BA391" s="17"/>
      <c r="BB391" s="17">
        <v>0.13123343341949001</v>
      </c>
      <c r="BC391" s="17">
        <v>0.18814663674649801</v>
      </c>
      <c r="BD391" s="17">
        <v>0.11281791344693</v>
      </c>
      <c r="BE391" s="17">
        <v>0.159210118500732</v>
      </c>
      <c r="BF391" s="17">
        <v>8.6650272035133494E-2</v>
      </c>
    </row>
    <row r="392" spans="2:58" x14ac:dyDescent="0.3">
      <c r="B392" t="s">
        <v>258</v>
      </c>
      <c r="C392" s="17">
        <v>0.124666312138527</v>
      </c>
      <c r="D392" s="17">
        <v>0.15143946616309301</v>
      </c>
      <c r="E392" s="17">
        <v>9.8116145292509893E-2</v>
      </c>
      <c r="F392" s="17"/>
      <c r="G392" s="17">
        <v>0.16447450022002599</v>
      </c>
      <c r="H392" s="17">
        <v>0.18423275112708301</v>
      </c>
      <c r="I392" s="17">
        <v>0.115078783254488</v>
      </c>
      <c r="J392" s="17">
        <v>0.117848530177197</v>
      </c>
      <c r="K392" s="17">
        <v>0.12084055979257299</v>
      </c>
      <c r="L392" s="17">
        <v>0.19069581087193399</v>
      </c>
      <c r="M392" s="17"/>
      <c r="N392" s="17">
        <v>0</v>
      </c>
      <c r="O392" s="17">
        <v>0.12365799069307799</v>
      </c>
      <c r="P392" s="17">
        <v>7.3836459495249501E-2</v>
      </c>
      <c r="Q392" s="17">
        <v>0.123860846130109</v>
      </c>
      <c r="R392" s="17">
        <v>0.10567994884684399</v>
      </c>
      <c r="S392" s="17">
        <v>0.112934927543585</v>
      </c>
      <c r="T392" s="17">
        <v>0.101988640421114</v>
      </c>
      <c r="U392" s="17">
        <v>9.49110898716434E-2</v>
      </c>
      <c r="V392" s="17">
        <v>0.15576185622006</v>
      </c>
      <c r="W392" s="17">
        <v>0.111737720008109</v>
      </c>
      <c r="X392" s="17">
        <v>0.14054350307028099</v>
      </c>
      <c r="Y392" s="17">
        <v>0.127629405385462</v>
      </c>
      <c r="Z392" s="17">
        <v>0.16825050230211699</v>
      </c>
      <c r="AA392" s="17">
        <v>0.10062462775849</v>
      </c>
      <c r="AB392" s="17">
        <v>0.123073000260302</v>
      </c>
      <c r="AC392" s="17">
        <v>0.16216089206796899</v>
      </c>
      <c r="AD392" s="17"/>
      <c r="AE392" s="17">
        <v>0.16366673012516</v>
      </c>
      <c r="AF392" s="17">
        <v>0.148708459180032</v>
      </c>
      <c r="AG392" s="17">
        <v>0.144696312053471</v>
      </c>
      <c r="AH392" s="17">
        <v>0.101586881307489</v>
      </c>
      <c r="AI392" s="17">
        <v>0.100828834239999</v>
      </c>
      <c r="AJ392" s="17">
        <v>0.108802550295031</v>
      </c>
      <c r="AK392" s="17">
        <v>0.135989737842862</v>
      </c>
      <c r="AL392" s="17">
        <v>7.9135724846073799E-2</v>
      </c>
      <c r="AM392" s="17">
        <v>9.6068509974841093E-2</v>
      </c>
      <c r="AN392" s="17">
        <v>0.105412838817683</v>
      </c>
      <c r="AO392" s="17">
        <v>0.11806650666134701</v>
      </c>
      <c r="AP392" s="17">
        <v>0.161919701827933</v>
      </c>
      <c r="AQ392" s="17"/>
      <c r="AR392" s="17">
        <v>0.113388141868088</v>
      </c>
      <c r="AS392" s="17">
        <v>0.121261922251031</v>
      </c>
      <c r="AT392" s="17">
        <v>0.144566423984961</v>
      </c>
      <c r="AU392" s="17">
        <v>0.15644255413494501</v>
      </c>
      <c r="AV392" s="17">
        <v>0.128209016837703</v>
      </c>
      <c r="AW392" s="17"/>
      <c r="AX392" s="17">
        <v>0.11853524495836899</v>
      </c>
      <c r="AY392" s="17">
        <v>0.15342181696649601</v>
      </c>
      <c r="AZ392" s="17">
        <v>0.12788582122512801</v>
      </c>
      <c r="BA392" s="17"/>
      <c r="BB392" s="17">
        <v>0.13455524259052501</v>
      </c>
      <c r="BC392" s="17">
        <v>9.9047541795824104E-2</v>
      </c>
      <c r="BD392" s="17">
        <v>0.161946998860415</v>
      </c>
      <c r="BE392" s="17">
        <v>0.120443236110228</v>
      </c>
      <c r="BF392" s="17">
        <v>7.7513433656618599E-2</v>
      </c>
    </row>
    <row r="393" spans="2:58" x14ac:dyDescent="0.3">
      <c r="B393" t="s">
        <v>255</v>
      </c>
      <c r="C393" s="17">
        <v>0.12162568110744899</v>
      </c>
      <c r="D393" s="17">
        <v>0.148974958596642</v>
      </c>
      <c r="E393" s="17">
        <v>9.4492771095738906E-2</v>
      </c>
      <c r="F393" s="17"/>
      <c r="G393" s="17">
        <v>0.16964272330118099</v>
      </c>
      <c r="H393" s="17">
        <v>0.228961011032696</v>
      </c>
      <c r="I393" s="17">
        <v>0.127275459972195</v>
      </c>
      <c r="J393" s="17">
        <v>9.9374141375261002E-2</v>
      </c>
      <c r="K393" s="17">
        <v>9.4477774182882099E-2</v>
      </c>
      <c r="L393" s="17">
        <v>7.8786401609270099E-2</v>
      </c>
      <c r="M393" s="17"/>
      <c r="N393" s="17">
        <v>0</v>
      </c>
      <c r="O393" s="17">
        <v>0.123386535332576</v>
      </c>
      <c r="P393" s="17">
        <v>8.8811810787254794E-2</v>
      </c>
      <c r="Q393" s="17">
        <v>7.7623039088042606E-2</v>
      </c>
      <c r="R393" s="17">
        <v>8.4030883044180493E-2</v>
      </c>
      <c r="S393" s="17">
        <v>0.102550590840395</v>
      </c>
      <c r="T393" s="17">
        <v>6.2574068754666798E-2</v>
      </c>
      <c r="U393" s="17">
        <v>4.5558403559088599E-2</v>
      </c>
      <c r="V393" s="17">
        <v>6.9877083275739396E-2</v>
      </c>
      <c r="W393" s="17">
        <v>0.13461119014206999</v>
      </c>
      <c r="X393" s="17">
        <v>0.11186016832708701</v>
      </c>
      <c r="Y393" s="17">
        <v>0.11151972797764099</v>
      </c>
      <c r="Z393" s="17">
        <v>0.15980027420360801</v>
      </c>
      <c r="AA393" s="17">
        <v>0.17924203149065801</v>
      </c>
      <c r="AB393" s="17">
        <v>0.13430500712735</v>
      </c>
      <c r="AC393" s="17">
        <v>0.22947105226224801</v>
      </c>
      <c r="AD393" s="17"/>
      <c r="AE393" s="17">
        <v>0.16668670252258599</v>
      </c>
      <c r="AF393" s="17">
        <v>0.13515592815239</v>
      </c>
      <c r="AG393" s="17">
        <v>0.124258854657083</v>
      </c>
      <c r="AH393" s="17">
        <v>8.79998927073882E-2</v>
      </c>
      <c r="AI393" s="17">
        <v>9.5347399310817801E-2</v>
      </c>
      <c r="AJ393" s="17">
        <v>0.102316717674791</v>
      </c>
      <c r="AK393" s="17">
        <v>0.11732508618323099</v>
      </c>
      <c r="AL393" s="17">
        <v>0.15385620816894599</v>
      </c>
      <c r="AM393" s="17">
        <v>0.111134161299801</v>
      </c>
      <c r="AN393" s="17">
        <v>7.1665734137889195E-2</v>
      </c>
      <c r="AO393" s="17">
        <v>0.14482713868007199</v>
      </c>
      <c r="AP393" s="17">
        <v>0.18536117305362801</v>
      </c>
      <c r="AQ393" s="17"/>
      <c r="AR393" s="17">
        <v>9.3454851610178594E-2</v>
      </c>
      <c r="AS393" s="17">
        <v>0.14139218606048001</v>
      </c>
      <c r="AT393" s="17">
        <v>0.116610030588515</v>
      </c>
      <c r="AU393" s="17">
        <v>9.0868094664363602E-2</v>
      </c>
      <c r="AV393" s="17">
        <v>0.159614566948662</v>
      </c>
      <c r="AW393" s="17"/>
      <c r="AX393" s="17">
        <v>0.110490641041355</v>
      </c>
      <c r="AY393" s="17">
        <v>0.22033741557595299</v>
      </c>
      <c r="AZ393" s="17">
        <v>0.104094933690328</v>
      </c>
      <c r="BA393" s="17"/>
      <c r="BB393" s="17">
        <v>0.14037856516965</v>
      </c>
      <c r="BC393" s="17">
        <v>0.100621966621951</v>
      </c>
      <c r="BD393" s="17">
        <v>6.4774231071053803E-2</v>
      </c>
      <c r="BE393" s="17">
        <v>7.16777988995526E-2</v>
      </c>
      <c r="BF393" s="17">
        <v>6.6190598999936207E-2</v>
      </c>
    </row>
    <row r="394" spans="2:58" x14ac:dyDescent="0.3">
      <c r="B394" t="s">
        <v>271</v>
      </c>
      <c r="C394" s="17">
        <v>0.11992683769894399</v>
      </c>
      <c r="D394" s="17">
        <v>0.123093212469956</v>
      </c>
      <c r="E394" s="17">
        <v>0.11699667739146501</v>
      </c>
      <c r="F394" s="17"/>
      <c r="G394" s="17">
        <v>0.128737125898297</v>
      </c>
      <c r="H394" s="17">
        <v>0.23284101159534401</v>
      </c>
      <c r="I394" s="17">
        <v>0.115837650366057</v>
      </c>
      <c r="J394" s="17">
        <v>0.10096786824519</v>
      </c>
      <c r="K394" s="17">
        <v>0.116008918918817</v>
      </c>
      <c r="L394" s="17">
        <v>3.99387594067903E-2</v>
      </c>
      <c r="M394" s="17"/>
      <c r="N394" s="17">
        <v>0</v>
      </c>
      <c r="O394" s="17">
        <v>0</v>
      </c>
      <c r="P394" s="17">
        <v>6.4242109513255402E-2</v>
      </c>
      <c r="Q394" s="17">
        <v>5.29177510878956E-2</v>
      </c>
      <c r="R394" s="17">
        <v>0.14093673912829199</v>
      </c>
      <c r="S394" s="17">
        <v>0.11969424581504</v>
      </c>
      <c r="T394" s="17">
        <v>0.10135167014745999</v>
      </c>
      <c r="U394" s="17">
        <v>0.11258017372319</v>
      </c>
      <c r="V394" s="17">
        <v>7.7516055092270303E-2</v>
      </c>
      <c r="W394" s="17">
        <v>8.4926739168784099E-2</v>
      </c>
      <c r="X394" s="17">
        <v>9.8872501174255806E-2</v>
      </c>
      <c r="Y394" s="17">
        <v>0.115915261890945</v>
      </c>
      <c r="Z394" s="17">
        <v>0.19554639086070599</v>
      </c>
      <c r="AA394" s="17">
        <v>0.13265903746972599</v>
      </c>
      <c r="AB394" s="17">
        <v>0.197586107598797</v>
      </c>
      <c r="AC394" s="17">
        <v>0.16102642628028899</v>
      </c>
      <c r="AD394" s="17"/>
      <c r="AE394" s="17">
        <v>0.16623608937883</v>
      </c>
      <c r="AF394" s="17">
        <v>0.15988306952429199</v>
      </c>
      <c r="AG394" s="17">
        <v>0.10606360295041201</v>
      </c>
      <c r="AH394" s="17">
        <v>0.102254206038701</v>
      </c>
      <c r="AI394" s="17">
        <v>0.105821525526733</v>
      </c>
      <c r="AJ394" s="17">
        <v>9.4784978977104195E-2</v>
      </c>
      <c r="AK394" s="17">
        <v>7.2421655525928996E-2</v>
      </c>
      <c r="AL394" s="17">
        <v>0.137809804131482</v>
      </c>
      <c r="AM394" s="17">
        <v>0.118474538544746</v>
      </c>
      <c r="AN394" s="17">
        <v>9.4718854997989294E-2</v>
      </c>
      <c r="AO394" s="17">
        <v>0.125769419276336</v>
      </c>
      <c r="AP394" s="17">
        <v>0.10402380738148399</v>
      </c>
      <c r="AQ394" s="17"/>
      <c r="AR394" s="17">
        <v>9.8109423638998605E-2</v>
      </c>
      <c r="AS394" s="17">
        <v>0.125130865673658</v>
      </c>
      <c r="AT394" s="17">
        <v>0.136693552580649</v>
      </c>
      <c r="AU394" s="17">
        <v>0.14603365989264799</v>
      </c>
      <c r="AV394" s="17">
        <v>0.104443362535716</v>
      </c>
      <c r="AW394" s="17"/>
      <c r="AX394" s="17">
        <v>0.10824716728587599</v>
      </c>
      <c r="AY394" s="17">
        <v>0.17014103875210901</v>
      </c>
      <c r="AZ394" s="17">
        <v>0.165478923634195</v>
      </c>
      <c r="BA394" s="17"/>
      <c r="BB394" s="17">
        <v>0.12419674281377099</v>
      </c>
      <c r="BC394" s="17">
        <v>0.14195513922706099</v>
      </c>
      <c r="BD394" s="17">
        <v>7.9171929015429396E-2</v>
      </c>
      <c r="BE394" s="17">
        <v>9.1642826262041302E-2</v>
      </c>
      <c r="BF394" s="17">
        <v>9.7101451658703805E-2</v>
      </c>
    </row>
    <row r="395" spans="2:58" x14ac:dyDescent="0.3">
      <c r="B395" t="s">
        <v>261</v>
      </c>
      <c r="C395" s="17">
        <v>0.11499246964637901</v>
      </c>
      <c r="D395" s="17">
        <v>0.148051689795271</v>
      </c>
      <c r="E395" s="17">
        <v>8.2130897144274503E-2</v>
      </c>
      <c r="F395" s="17"/>
      <c r="G395" s="17">
        <v>0.18847275066696501</v>
      </c>
      <c r="H395" s="17">
        <v>0.18377134842911</v>
      </c>
      <c r="I395" s="17">
        <v>0.11326423866461</v>
      </c>
      <c r="J395" s="17">
        <v>0.104283343374741</v>
      </c>
      <c r="K395" s="17">
        <v>0.102512462047628</v>
      </c>
      <c r="L395" s="17">
        <v>7.8786401609270099E-2</v>
      </c>
      <c r="M395" s="17"/>
      <c r="N395" s="17">
        <v>0</v>
      </c>
      <c r="O395" s="17">
        <v>2.7358949747171599E-2</v>
      </c>
      <c r="P395" s="17">
        <v>3.9757458556156297E-2</v>
      </c>
      <c r="Q395" s="17">
        <v>6.6267988683444495E-2</v>
      </c>
      <c r="R395" s="17">
        <v>5.6582079728048601E-2</v>
      </c>
      <c r="S395" s="17">
        <v>8.5292777508581399E-2</v>
      </c>
      <c r="T395" s="17">
        <v>6.6367442241645896E-2</v>
      </c>
      <c r="U395" s="17">
        <v>9.5265170533374799E-2</v>
      </c>
      <c r="V395" s="17">
        <v>0.12658302105856001</v>
      </c>
      <c r="W395" s="17">
        <v>0.102801818802067</v>
      </c>
      <c r="X395" s="17">
        <v>0.125064548077198</v>
      </c>
      <c r="Y395" s="17">
        <v>5.5877377734188001E-2</v>
      </c>
      <c r="Z395" s="17">
        <v>0.160832011313116</v>
      </c>
      <c r="AA395" s="17">
        <v>0.106658324933237</v>
      </c>
      <c r="AB395" s="17">
        <v>0.16169849347975301</v>
      </c>
      <c r="AC395" s="17">
        <v>0.246485358923134</v>
      </c>
      <c r="AD395" s="17"/>
      <c r="AE395" s="17">
        <v>0.17621675303530801</v>
      </c>
      <c r="AF395" s="17">
        <v>0.151873722609178</v>
      </c>
      <c r="AG395" s="17">
        <v>9.9477315319122198E-2</v>
      </c>
      <c r="AH395" s="17">
        <v>8.0068367369029697E-2</v>
      </c>
      <c r="AI395" s="17">
        <v>5.5659241329456703E-2</v>
      </c>
      <c r="AJ395" s="17">
        <v>0.11092894354741301</v>
      </c>
      <c r="AK395" s="17">
        <v>9.8361119266440894E-2</v>
      </c>
      <c r="AL395" s="17">
        <v>0.15553321140897899</v>
      </c>
      <c r="AM395" s="17">
        <v>0.12648423363464201</v>
      </c>
      <c r="AN395" s="17">
        <v>5.52610421156371E-2</v>
      </c>
      <c r="AO395" s="17">
        <v>8.2045628847101898E-2</v>
      </c>
      <c r="AP395" s="17">
        <v>0.14984973317398301</v>
      </c>
      <c r="AQ395" s="17"/>
      <c r="AR395" s="17">
        <v>8.6955946279929197E-2</v>
      </c>
      <c r="AS395" s="17">
        <v>0.13032073466424099</v>
      </c>
      <c r="AT395" s="17">
        <v>0.13172860214825499</v>
      </c>
      <c r="AU395" s="17">
        <v>9.3260008857642698E-2</v>
      </c>
      <c r="AV395" s="17">
        <v>5.1322740243769802E-2</v>
      </c>
      <c r="AW395" s="17"/>
      <c r="AX395" s="17">
        <v>9.8337650694852702E-2</v>
      </c>
      <c r="AY395" s="17">
        <v>0.192400628148408</v>
      </c>
      <c r="AZ395" s="17">
        <v>0.14419800599951699</v>
      </c>
      <c r="BA395" s="17"/>
      <c r="BB395" s="17">
        <v>0.13418199503209299</v>
      </c>
      <c r="BC395" s="17">
        <v>8.9901661870824406E-2</v>
      </c>
      <c r="BD395" s="17">
        <v>9.0478699326249995E-2</v>
      </c>
      <c r="BE395" s="17">
        <v>7.4555008842048007E-2</v>
      </c>
      <c r="BF395" s="17">
        <v>4.4740712996021399E-2</v>
      </c>
    </row>
    <row r="396" spans="2:58" x14ac:dyDescent="0.3">
      <c r="B396" t="s">
        <v>270</v>
      </c>
      <c r="C396" s="17">
        <v>0.11043448544496499</v>
      </c>
      <c r="D396" s="17">
        <v>0.13539111895348399</v>
      </c>
      <c r="E396" s="17">
        <v>8.56741916927998E-2</v>
      </c>
      <c r="F396" s="17"/>
      <c r="G396" s="17">
        <v>0.128737125898297</v>
      </c>
      <c r="H396" s="17">
        <v>0.20261852422629401</v>
      </c>
      <c r="I396" s="17">
        <v>0.112337784644733</v>
      </c>
      <c r="J396" s="17">
        <v>8.6946590467169502E-2</v>
      </c>
      <c r="K396" s="17">
        <v>0.105269553606154</v>
      </c>
      <c r="L396" s="17">
        <v>0.122990073446334</v>
      </c>
      <c r="M396" s="17"/>
      <c r="N396" s="17">
        <v>0</v>
      </c>
      <c r="O396" s="17">
        <v>0.126788582098081</v>
      </c>
      <c r="P396" s="17">
        <v>2.70545651559383E-2</v>
      </c>
      <c r="Q396" s="17">
        <v>6.9477541389256395E-2</v>
      </c>
      <c r="R396" s="17">
        <v>5.4479886493713499E-2</v>
      </c>
      <c r="S396" s="17">
        <v>9.2622016613547895E-2</v>
      </c>
      <c r="T396" s="17">
        <v>5.4467117189537999E-2</v>
      </c>
      <c r="U396" s="17">
        <v>7.4554538161141201E-2</v>
      </c>
      <c r="V396" s="17">
        <v>0.117632991823948</v>
      </c>
      <c r="W396" s="17">
        <v>9.0369012078435396E-2</v>
      </c>
      <c r="X396" s="17">
        <v>7.8731368184356901E-2</v>
      </c>
      <c r="Y396" s="17">
        <v>0.12131724650563699</v>
      </c>
      <c r="Z396" s="17">
        <v>0.12654028759476199</v>
      </c>
      <c r="AA396" s="17">
        <v>0.100111657841524</v>
      </c>
      <c r="AB396" s="17">
        <v>0.193424620540918</v>
      </c>
      <c r="AC396" s="17">
        <v>0.20860644628473499</v>
      </c>
      <c r="AD396" s="17"/>
      <c r="AE396" s="17">
        <v>0.164351020974108</v>
      </c>
      <c r="AF396" s="17">
        <v>0.124813920271707</v>
      </c>
      <c r="AG396" s="17">
        <v>0.13352035291821501</v>
      </c>
      <c r="AH396" s="17">
        <v>8.8524199144900395E-2</v>
      </c>
      <c r="AI396" s="17">
        <v>9.4304448612890002E-2</v>
      </c>
      <c r="AJ396" s="17">
        <v>8.3664580597504604E-2</v>
      </c>
      <c r="AK396" s="17">
        <v>7.7647751464196696E-2</v>
      </c>
      <c r="AL396" s="17">
        <v>0.123944471659214</v>
      </c>
      <c r="AM396" s="17">
        <v>0.117318745269095</v>
      </c>
      <c r="AN396" s="17">
        <v>6.8357603435367495E-2</v>
      </c>
      <c r="AO396" s="17">
        <v>0.121019619747638</v>
      </c>
      <c r="AP396" s="17">
        <v>7.2082689119346496E-2</v>
      </c>
      <c r="AQ396" s="17"/>
      <c r="AR396" s="17">
        <v>7.4439273280586804E-2</v>
      </c>
      <c r="AS396" s="17">
        <v>0.12055754602653</v>
      </c>
      <c r="AT396" s="17">
        <v>0.142412348366458</v>
      </c>
      <c r="AU396" s="17">
        <v>0.10436641036387</v>
      </c>
      <c r="AV396" s="17">
        <v>0.12499062401906</v>
      </c>
      <c r="AW396" s="17"/>
      <c r="AX396" s="17">
        <v>8.7589016629282798E-2</v>
      </c>
      <c r="AY396" s="17">
        <v>0.18021505220949099</v>
      </c>
      <c r="AZ396" s="17">
        <v>0.161601273255575</v>
      </c>
      <c r="BA396" s="17"/>
      <c r="BB396" s="17">
        <v>0.12873139556844801</v>
      </c>
      <c r="BC396" s="17">
        <v>7.3780452300964694E-2</v>
      </c>
      <c r="BD396" s="17">
        <v>8.2868584427848599E-2</v>
      </c>
      <c r="BE396" s="17">
        <v>6.4722440042964804E-2</v>
      </c>
      <c r="BF396" s="17">
        <v>6.6498298406303599E-2</v>
      </c>
    </row>
    <row r="397" spans="2:58" x14ac:dyDescent="0.3">
      <c r="B397" t="s">
        <v>273</v>
      </c>
      <c r="C397" s="17">
        <v>0.109842826222058</v>
      </c>
      <c r="D397" s="17">
        <v>0.12111918477897</v>
      </c>
      <c r="E397" s="17">
        <v>9.8774771782985701E-2</v>
      </c>
      <c r="F397" s="17"/>
      <c r="G397" s="17">
        <v>0.35960584418428299</v>
      </c>
      <c r="H397" s="17">
        <v>0.20207891365337699</v>
      </c>
      <c r="I397" s="17">
        <v>0.114366597439491</v>
      </c>
      <c r="J397" s="17">
        <v>7.9726981216205806E-2</v>
      </c>
      <c r="K397" s="17">
        <v>0.11114895270463</v>
      </c>
      <c r="L397" s="17">
        <v>7.8786401609270099E-2</v>
      </c>
      <c r="M397" s="17"/>
      <c r="N397" s="17">
        <v>0</v>
      </c>
      <c r="O397" s="17">
        <v>0</v>
      </c>
      <c r="P397" s="17">
        <v>5.6195253774168598E-2</v>
      </c>
      <c r="Q397" s="17">
        <v>2.3297280377560101E-2</v>
      </c>
      <c r="R397" s="17">
        <v>0.12414392607239</v>
      </c>
      <c r="S397" s="17">
        <v>9.3534057467358003E-2</v>
      </c>
      <c r="T397" s="17">
        <v>0.10452018834642</v>
      </c>
      <c r="U397" s="17">
        <v>5.4257614567502603E-2</v>
      </c>
      <c r="V397" s="17">
        <v>9.5674107482940404E-2</v>
      </c>
      <c r="W397" s="17">
        <v>7.8098248022964306E-2</v>
      </c>
      <c r="X397" s="17">
        <v>9.6795227555404095E-2</v>
      </c>
      <c r="Y397" s="17">
        <v>0.11755994908718299</v>
      </c>
      <c r="Z397" s="17">
        <v>0.11792548182709001</v>
      </c>
      <c r="AA397" s="17">
        <v>0.16210306361926699</v>
      </c>
      <c r="AB397" s="17">
        <v>0.15903130060721801</v>
      </c>
      <c r="AC397" s="17">
        <v>0.17660092017746601</v>
      </c>
      <c r="AD397" s="17"/>
      <c r="AE397" s="17">
        <v>0.14551652376458499</v>
      </c>
      <c r="AF397" s="17">
        <v>0.119064735274623</v>
      </c>
      <c r="AG397" s="17">
        <v>0.106898589399685</v>
      </c>
      <c r="AH397" s="17">
        <v>8.5185842634888501E-2</v>
      </c>
      <c r="AI397" s="17">
        <v>7.5580065266358201E-2</v>
      </c>
      <c r="AJ397" s="17">
        <v>0.12448130829918699</v>
      </c>
      <c r="AK397" s="17">
        <v>0.122687295140231</v>
      </c>
      <c r="AL397" s="17">
        <v>0.14726207140596501</v>
      </c>
      <c r="AM397" s="17">
        <v>8.8834535772430903E-2</v>
      </c>
      <c r="AN397" s="17">
        <v>0.111443721150161</v>
      </c>
      <c r="AO397" s="17">
        <v>9.7005701204807795E-2</v>
      </c>
      <c r="AP397" s="17">
        <v>3.0884101603245701E-2</v>
      </c>
      <c r="AQ397" s="17"/>
      <c r="AR397" s="17">
        <v>7.8335244809230903E-2</v>
      </c>
      <c r="AS397" s="17">
        <v>0.121637742951257</v>
      </c>
      <c r="AT397" s="17">
        <v>0.14021420575153301</v>
      </c>
      <c r="AU397" s="17">
        <v>9.7264522395888106E-2</v>
      </c>
      <c r="AV397" s="17">
        <v>4.5562139379665502E-2</v>
      </c>
      <c r="AW397" s="17"/>
      <c r="AX397" s="17">
        <v>9.4985599731449002E-2</v>
      </c>
      <c r="AY397" s="17">
        <v>0.18412915441388</v>
      </c>
      <c r="AZ397" s="17">
        <v>0.104816278426696</v>
      </c>
      <c r="BA397" s="17"/>
      <c r="BB397" s="17">
        <v>0.117315384974344</v>
      </c>
      <c r="BC397" s="17">
        <v>9.0885806624100104E-2</v>
      </c>
      <c r="BD397" s="17">
        <v>9.1027463876244094E-2</v>
      </c>
      <c r="BE397" s="17">
        <v>8.0677899064516403E-2</v>
      </c>
      <c r="BF397" s="17">
        <v>0.108590911716823</v>
      </c>
    </row>
    <row r="398" spans="2:58" x14ac:dyDescent="0.3">
      <c r="B398" t="s">
        <v>272</v>
      </c>
      <c r="C398" s="17">
        <v>0.100204831260558</v>
      </c>
      <c r="D398" s="17">
        <v>0.12788836684892799</v>
      </c>
      <c r="E398" s="17">
        <v>7.2694606873359796E-2</v>
      </c>
      <c r="F398" s="17"/>
      <c r="G398" s="17">
        <v>8.1036641512359994E-2</v>
      </c>
      <c r="H398" s="17">
        <v>0.14368529662701199</v>
      </c>
      <c r="I398" s="17">
        <v>0.10961325000342299</v>
      </c>
      <c r="J398" s="17">
        <v>8.5452640555004594E-2</v>
      </c>
      <c r="K398" s="17">
        <v>8.2624967006018304E-2</v>
      </c>
      <c r="L398" s="17">
        <v>0.11280964770209601</v>
      </c>
      <c r="M398" s="17"/>
      <c r="N398" s="17">
        <v>0.14300341162020899</v>
      </c>
      <c r="O398" s="17">
        <v>4.9000145097868597E-2</v>
      </c>
      <c r="P398" s="17">
        <v>0.10550221265118299</v>
      </c>
      <c r="Q398" s="17">
        <v>8.2607770100408401E-2</v>
      </c>
      <c r="R398" s="17">
        <v>2.9768096569057101E-2</v>
      </c>
      <c r="S398" s="17">
        <v>7.0913557260974494E-2</v>
      </c>
      <c r="T398" s="17">
        <v>6.0343228899422799E-2</v>
      </c>
      <c r="U398" s="17">
        <v>0.105023758640994</v>
      </c>
      <c r="V398" s="17">
        <v>0.111532973577407</v>
      </c>
      <c r="W398" s="17">
        <v>0.103250020154734</v>
      </c>
      <c r="X398" s="17">
        <v>9.1083111070804607E-2</v>
      </c>
      <c r="Y398" s="17">
        <v>0.111896817689966</v>
      </c>
      <c r="Z398" s="17">
        <v>0.137530291722151</v>
      </c>
      <c r="AA398" s="17">
        <v>8.5182464507397304E-2</v>
      </c>
      <c r="AB398" s="17">
        <v>0.133337157866112</v>
      </c>
      <c r="AC398" s="17">
        <v>0.15885247527639801</v>
      </c>
      <c r="AD398" s="17"/>
      <c r="AE398" s="17">
        <v>0.134414185867088</v>
      </c>
      <c r="AF398" s="17">
        <v>9.8670632841013503E-2</v>
      </c>
      <c r="AG398" s="17">
        <v>8.9239399584044699E-2</v>
      </c>
      <c r="AH398" s="17">
        <v>7.9162772787705102E-2</v>
      </c>
      <c r="AI398" s="17">
        <v>9.8378920517055199E-2</v>
      </c>
      <c r="AJ398" s="17">
        <v>7.5516620148464803E-2</v>
      </c>
      <c r="AK398" s="17">
        <v>7.1516272235538997E-2</v>
      </c>
      <c r="AL398" s="17">
        <v>0.140047813795253</v>
      </c>
      <c r="AM398" s="17">
        <v>0.116857805246142</v>
      </c>
      <c r="AN398" s="17">
        <v>9.42545379585982E-2</v>
      </c>
      <c r="AO398" s="17">
        <v>9.0882544938161405E-2</v>
      </c>
      <c r="AP398" s="17">
        <v>0.11433829329433901</v>
      </c>
      <c r="AQ398" s="17"/>
      <c r="AR398" s="17">
        <v>9.1470551398707897E-2</v>
      </c>
      <c r="AS398" s="17">
        <v>0.111799827777171</v>
      </c>
      <c r="AT398" s="17">
        <v>9.9071646923823198E-2</v>
      </c>
      <c r="AU398" s="17">
        <v>6.7727997635380302E-2</v>
      </c>
      <c r="AV398" s="17">
        <v>2.5661370121884901E-2</v>
      </c>
      <c r="AW398" s="17"/>
      <c r="AX398" s="17">
        <v>8.7797434377261702E-2</v>
      </c>
      <c r="AY398" s="17">
        <v>0.173685755108969</v>
      </c>
      <c r="AZ398" s="17">
        <v>0.114117087734306</v>
      </c>
      <c r="BA398" s="17"/>
      <c r="BB398" s="17">
        <v>0.10808881890250401</v>
      </c>
      <c r="BC398" s="17">
        <v>8.8067769114642702E-2</v>
      </c>
      <c r="BD398" s="17">
        <v>6.6194463975271303E-2</v>
      </c>
      <c r="BE398" s="17">
        <v>9.1462115365952307E-2</v>
      </c>
      <c r="BF398" s="17">
        <v>7.3132039614106706E-2</v>
      </c>
    </row>
    <row r="399" spans="2:58" x14ac:dyDescent="0.3">
      <c r="B399" t="s">
        <v>259</v>
      </c>
      <c r="C399" s="17">
        <v>9.9133545954273594E-2</v>
      </c>
      <c r="D399" s="17">
        <v>0.115281599768565</v>
      </c>
      <c r="E399" s="17">
        <v>8.3167750005889801E-2</v>
      </c>
      <c r="F399" s="17"/>
      <c r="G399" s="17">
        <v>0</v>
      </c>
      <c r="H399" s="17">
        <v>0.18273189561307801</v>
      </c>
      <c r="I399" s="17">
        <v>9.4497472817716699E-2</v>
      </c>
      <c r="J399" s="17">
        <v>8.9104178720270696E-2</v>
      </c>
      <c r="K399" s="17">
        <v>8.0802055963494102E-2</v>
      </c>
      <c r="L399" s="17">
        <v>0.14376982959804599</v>
      </c>
      <c r="M399" s="17"/>
      <c r="N399" s="17">
        <v>0</v>
      </c>
      <c r="O399" s="17">
        <v>2.7358949747171599E-2</v>
      </c>
      <c r="P399" s="17">
        <v>5.0189727616327999E-2</v>
      </c>
      <c r="Q399" s="17">
        <v>7.7860727078835498E-2</v>
      </c>
      <c r="R399" s="17">
        <v>6.6774897683261905E-2</v>
      </c>
      <c r="S399" s="17">
        <v>7.8102553668051897E-2</v>
      </c>
      <c r="T399" s="17">
        <v>9.8612019407083307E-2</v>
      </c>
      <c r="U399" s="17">
        <v>0.10051334996076</v>
      </c>
      <c r="V399" s="17">
        <v>8.9571951409861197E-2</v>
      </c>
      <c r="W399" s="17">
        <v>5.4584021694898698E-2</v>
      </c>
      <c r="X399" s="17">
        <v>7.7478142530892302E-2</v>
      </c>
      <c r="Y399" s="17">
        <v>8.6263884717521999E-2</v>
      </c>
      <c r="Z399" s="17">
        <v>0.170748653696638</v>
      </c>
      <c r="AA399" s="17">
        <v>0.125517680952479</v>
      </c>
      <c r="AB399" s="17">
        <v>0.123052846854696</v>
      </c>
      <c r="AC399" s="17">
        <v>0.160202435206132</v>
      </c>
      <c r="AD399" s="17"/>
      <c r="AE399" s="17">
        <v>0.13563230017757599</v>
      </c>
      <c r="AF399" s="17">
        <v>0.103914798655071</v>
      </c>
      <c r="AG399" s="17">
        <v>0.107315531830914</v>
      </c>
      <c r="AH399" s="17">
        <v>6.8546534112174998E-2</v>
      </c>
      <c r="AI399" s="17">
        <v>5.4344822299343898E-2</v>
      </c>
      <c r="AJ399" s="17">
        <v>9.4773138230418302E-2</v>
      </c>
      <c r="AK399" s="17">
        <v>7.2550818403589498E-2</v>
      </c>
      <c r="AL399" s="17">
        <v>8.7173705470804094E-2</v>
      </c>
      <c r="AM399" s="17">
        <v>0.11837831433597901</v>
      </c>
      <c r="AN399" s="17">
        <v>7.45256315174221E-2</v>
      </c>
      <c r="AO399" s="17">
        <v>0.12127264796283101</v>
      </c>
      <c r="AP399" s="17">
        <v>0.14984973317398301</v>
      </c>
      <c r="AQ399" s="17"/>
      <c r="AR399" s="17">
        <v>9.2466172779699707E-2</v>
      </c>
      <c r="AS399" s="17">
        <v>9.7200440992119094E-2</v>
      </c>
      <c r="AT399" s="17">
        <v>0.12607515655696899</v>
      </c>
      <c r="AU399" s="17">
        <v>9.3122985566492802E-2</v>
      </c>
      <c r="AV399" s="17">
        <v>2.5661370121884901E-2</v>
      </c>
      <c r="AW399" s="17"/>
      <c r="AX399" s="17">
        <v>8.3946362605878094E-2</v>
      </c>
      <c r="AY399" s="17">
        <v>0.14655362747263401</v>
      </c>
      <c r="AZ399" s="17">
        <v>0.12745211923882599</v>
      </c>
      <c r="BA399" s="17"/>
      <c r="BB399" s="17">
        <v>0.113694917312347</v>
      </c>
      <c r="BC399" s="17">
        <v>8.4595315193401494E-2</v>
      </c>
      <c r="BD399" s="17">
        <v>9.1756652403267802E-2</v>
      </c>
      <c r="BE399" s="17">
        <v>5.7981338572625801E-2</v>
      </c>
      <c r="BF399" s="17">
        <v>4.6841276871368201E-2</v>
      </c>
    </row>
    <row r="400" spans="2:58" x14ac:dyDescent="0.3">
      <c r="B400" t="s">
        <v>274</v>
      </c>
      <c r="C400" s="17">
        <v>9.7310369776640204E-2</v>
      </c>
      <c r="D400" s="17">
        <v>0.12709825702082</v>
      </c>
      <c r="E400" s="17">
        <v>6.7687997241365094E-2</v>
      </c>
      <c r="F400" s="17"/>
      <c r="G400" s="17">
        <v>7.6749095117846403E-2</v>
      </c>
      <c r="H400" s="17">
        <v>0.17238103927226001</v>
      </c>
      <c r="I400" s="17">
        <v>9.1077802875078398E-2</v>
      </c>
      <c r="J400" s="17">
        <v>7.2777781088930404E-2</v>
      </c>
      <c r="K400" s="17">
        <v>0.12502877493826001</v>
      </c>
      <c r="L400" s="17">
        <v>0.20087623661617099</v>
      </c>
      <c r="M400" s="17"/>
      <c r="N400" s="17">
        <v>0</v>
      </c>
      <c r="O400" s="17">
        <v>4.6403220490367797E-2</v>
      </c>
      <c r="P400" s="17">
        <v>6.3623813567244905E-2</v>
      </c>
      <c r="Q400" s="17">
        <v>0.100899466985322</v>
      </c>
      <c r="R400" s="17">
        <v>5.94441052725663E-2</v>
      </c>
      <c r="S400" s="17">
        <v>8.6890402730383107E-2</v>
      </c>
      <c r="T400" s="17">
        <v>5.3760491353576398E-2</v>
      </c>
      <c r="U400" s="17">
        <v>6.0045410392150597E-2</v>
      </c>
      <c r="V400" s="17">
        <v>7.2556474248859498E-2</v>
      </c>
      <c r="W400" s="17">
        <v>9.7787527763622401E-2</v>
      </c>
      <c r="X400" s="17">
        <v>9.2141354901716793E-2</v>
      </c>
      <c r="Y400" s="17">
        <v>8.7704179406275798E-2</v>
      </c>
      <c r="Z400" s="17">
        <v>0.145168137062926</v>
      </c>
      <c r="AA400" s="17">
        <v>8.8415465577993305E-2</v>
      </c>
      <c r="AB400" s="17">
        <v>0.147355671154074</v>
      </c>
      <c r="AC400" s="17">
        <v>0.17103048058192299</v>
      </c>
      <c r="AD400" s="17"/>
      <c r="AE400" s="17">
        <v>0.123674094933146</v>
      </c>
      <c r="AF400" s="17">
        <v>0.10986780740004</v>
      </c>
      <c r="AG400" s="17">
        <v>7.1722742379891194E-2</v>
      </c>
      <c r="AH400" s="17">
        <v>7.3520991084334006E-2</v>
      </c>
      <c r="AI400" s="17">
        <v>6.6999679734933607E-2</v>
      </c>
      <c r="AJ400" s="17">
        <v>6.2835863853380899E-2</v>
      </c>
      <c r="AK400" s="17">
        <v>9.7598562020990903E-2</v>
      </c>
      <c r="AL400" s="17">
        <v>0.13311514755911899</v>
      </c>
      <c r="AM400" s="17">
        <v>9.7984094733514895E-2</v>
      </c>
      <c r="AN400" s="17">
        <v>6.9703487663553401E-2</v>
      </c>
      <c r="AO400" s="17">
        <v>0.117620753789074</v>
      </c>
      <c r="AP400" s="17">
        <v>0.23330392486507601</v>
      </c>
      <c r="AQ400" s="17"/>
      <c r="AR400" s="17">
        <v>8.3147371292178002E-2</v>
      </c>
      <c r="AS400" s="17">
        <v>9.7935694594256495E-2</v>
      </c>
      <c r="AT400" s="17">
        <v>0.116792847227265</v>
      </c>
      <c r="AU400" s="17">
        <v>9.4987486361207601E-2</v>
      </c>
      <c r="AV400" s="17">
        <v>0.12686292555631501</v>
      </c>
      <c r="AW400" s="17"/>
      <c r="AX400" s="17">
        <v>8.2121974568895306E-2</v>
      </c>
      <c r="AY400" s="17">
        <v>0.18322852224529501</v>
      </c>
      <c r="AZ400" s="17">
        <v>0.10152328244146699</v>
      </c>
      <c r="BA400" s="17"/>
      <c r="BB400" s="17">
        <v>0.108528847975292</v>
      </c>
      <c r="BC400" s="17">
        <v>6.1185517190352201E-2</v>
      </c>
      <c r="BD400" s="17">
        <v>6.5156830762589102E-2</v>
      </c>
      <c r="BE400" s="17">
        <v>9.6556865619942797E-2</v>
      </c>
      <c r="BF400" s="17">
        <v>6.7161000392356507E-2</v>
      </c>
    </row>
    <row r="401" spans="2:58" x14ac:dyDescent="0.3">
      <c r="B401" t="s">
        <v>266</v>
      </c>
      <c r="C401" s="17">
        <v>9.6696508542530396E-2</v>
      </c>
      <c r="D401" s="17">
        <v>0.119539018873248</v>
      </c>
      <c r="E401" s="17">
        <v>7.4024961740480094E-2</v>
      </c>
      <c r="F401" s="17"/>
      <c r="G401" s="17">
        <v>0</v>
      </c>
      <c r="H401" s="17">
        <v>0.19850954551998501</v>
      </c>
      <c r="I401" s="17">
        <v>9.3353522768123795E-2</v>
      </c>
      <c r="J401" s="17">
        <v>7.7514773242924606E-2</v>
      </c>
      <c r="K401" s="17">
        <v>8.6608341884520296E-2</v>
      </c>
      <c r="L401" s="17">
        <v>0.160361478453585</v>
      </c>
      <c r="M401" s="17"/>
      <c r="N401" s="17">
        <v>0.1103589937083</v>
      </c>
      <c r="O401" s="17">
        <v>5.2618107852126499E-2</v>
      </c>
      <c r="P401" s="17">
        <v>6.7009604953707502E-2</v>
      </c>
      <c r="Q401" s="17">
        <v>6.6267988683444495E-2</v>
      </c>
      <c r="R401" s="17">
        <v>6.8498978615982503E-2</v>
      </c>
      <c r="S401" s="17">
        <v>7.0493571813271205E-2</v>
      </c>
      <c r="T401" s="17">
        <v>4.6835953732362802E-2</v>
      </c>
      <c r="U401" s="17">
        <v>8.4609921098992999E-2</v>
      </c>
      <c r="V401" s="17">
        <v>4.2236520030808002E-2</v>
      </c>
      <c r="W401" s="17">
        <v>7.6877402335283299E-2</v>
      </c>
      <c r="X401" s="17">
        <v>6.8706035312561101E-2</v>
      </c>
      <c r="Y401" s="17">
        <v>9.2371885245435506E-2</v>
      </c>
      <c r="Z401" s="17">
        <v>0.136899244775328</v>
      </c>
      <c r="AA401" s="17">
        <v>0.114333836955861</v>
      </c>
      <c r="AB401" s="17">
        <v>0.140511649750167</v>
      </c>
      <c r="AC401" s="17">
        <v>0.19537739504085899</v>
      </c>
      <c r="AD401" s="17"/>
      <c r="AE401" s="17">
        <v>0.12964916061072601</v>
      </c>
      <c r="AF401" s="17">
        <v>0.107727688074973</v>
      </c>
      <c r="AG401" s="17">
        <v>8.6735541823040094E-2</v>
      </c>
      <c r="AH401" s="17">
        <v>5.9695732634120098E-2</v>
      </c>
      <c r="AI401" s="17">
        <v>6.8159465958146898E-2</v>
      </c>
      <c r="AJ401" s="17">
        <v>5.8156672392068801E-2</v>
      </c>
      <c r="AK401" s="17">
        <v>0.114881931266565</v>
      </c>
      <c r="AL401" s="17">
        <v>0.15690341871327201</v>
      </c>
      <c r="AM401" s="17">
        <v>0.121126054979625</v>
      </c>
      <c r="AN401" s="17">
        <v>5.14885943737243E-2</v>
      </c>
      <c r="AO401" s="17">
        <v>0.13347233189132601</v>
      </c>
      <c r="AP401" s="17">
        <v>7.2082689119346496E-2</v>
      </c>
      <c r="AQ401" s="17"/>
      <c r="AR401" s="17">
        <v>6.8799809515006805E-2</v>
      </c>
      <c r="AS401" s="17">
        <v>0.10441764634939101</v>
      </c>
      <c r="AT401" s="17">
        <v>0.126541544633817</v>
      </c>
      <c r="AU401" s="17">
        <v>0.10721062307762</v>
      </c>
      <c r="AV401" s="17">
        <v>3.1020438357696099E-2</v>
      </c>
      <c r="AW401" s="17"/>
      <c r="AX401" s="17">
        <v>7.2501287709268503E-2</v>
      </c>
      <c r="AY401" s="17">
        <v>0.206144476011734</v>
      </c>
      <c r="AZ401" s="17">
        <v>0.1217627424067</v>
      </c>
      <c r="BA401" s="17"/>
      <c r="BB401" s="17">
        <v>0.11498230147230699</v>
      </c>
      <c r="BC401" s="17">
        <v>4.7577119594539197E-2</v>
      </c>
      <c r="BD401" s="17">
        <v>2.14898934765228E-2</v>
      </c>
      <c r="BE401" s="17">
        <v>6.0508941737201602E-2</v>
      </c>
      <c r="BF401" s="17">
        <v>7.1562524798358604E-2</v>
      </c>
    </row>
    <row r="402" spans="2:58" x14ac:dyDescent="0.3">
      <c r="B402" t="s">
        <v>260</v>
      </c>
      <c r="C402" s="17">
        <v>8.8665020355914198E-2</v>
      </c>
      <c r="D402" s="17">
        <v>0.118145864334894</v>
      </c>
      <c r="E402" s="17">
        <v>5.9332738432252098E-2</v>
      </c>
      <c r="F402" s="17"/>
      <c r="G402" s="17">
        <v>0</v>
      </c>
      <c r="H402" s="17">
        <v>0.18249098660351301</v>
      </c>
      <c r="I402" s="17">
        <v>8.1580636485748606E-2</v>
      </c>
      <c r="J402" s="17">
        <v>7.3203154467060799E-2</v>
      </c>
      <c r="K402" s="17">
        <v>9.3224955504755597E-2</v>
      </c>
      <c r="L402" s="17">
        <v>8.4142431243854093E-2</v>
      </c>
      <c r="M402" s="17"/>
      <c r="N402" s="17">
        <v>0</v>
      </c>
      <c r="O402" s="17">
        <v>2.7358949747171599E-2</v>
      </c>
      <c r="P402" s="17">
        <v>5.5673055704429597E-2</v>
      </c>
      <c r="Q402" s="17">
        <v>7.2504729650736496E-2</v>
      </c>
      <c r="R402" s="17">
        <v>4.3950782184391197E-2</v>
      </c>
      <c r="S402" s="17">
        <v>4.0823436355811898E-2</v>
      </c>
      <c r="T402" s="17">
        <v>5.9393945114962501E-2</v>
      </c>
      <c r="U402" s="17">
        <v>5.8653735746813103E-2</v>
      </c>
      <c r="V402" s="17">
        <v>8.3126105880652598E-2</v>
      </c>
      <c r="W402" s="17">
        <v>5.00592579616451E-2</v>
      </c>
      <c r="X402" s="17">
        <v>7.2262541182908896E-2</v>
      </c>
      <c r="Y402" s="17">
        <v>8.8799552744009205E-2</v>
      </c>
      <c r="Z402" s="17">
        <v>0.16272708229829699</v>
      </c>
      <c r="AA402" s="17">
        <v>0.107289926676376</v>
      </c>
      <c r="AB402" s="17">
        <v>0.14900501966510399</v>
      </c>
      <c r="AC402" s="17">
        <v>0.15734297690989599</v>
      </c>
      <c r="AD402" s="17"/>
      <c r="AE402" s="17">
        <v>0.15209485339530401</v>
      </c>
      <c r="AF402" s="17">
        <v>6.9908488056695403E-2</v>
      </c>
      <c r="AG402" s="17">
        <v>8.4478375211241602E-2</v>
      </c>
      <c r="AH402" s="17">
        <v>8.8524199144900395E-2</v>
      </c>
      <c r="AI402" s="17">
        <v>4.50603837981823E-2</v>
      </c>
      <c r="AJ402" s="17">
        <v>7.2174243709995298E-2</v>
      </c>
      <c r="AK402" s="17">
        <v>9.9265496524927804E-2</v>
      </c>
      <c r="AL402" s="17">
        <v>9.7403440088428397E-2</v>
      </c>
      <c r="AM402" s="17">
        <v>9.4354802990331901E-2</v>
      </c>
      <c r="AN402" s="17">
        <v>5.2706419408841299E-2</v>
      </c>
      <c r="AO402" s="17">
        <v>8.2045628847101898E-2</v>
      </c>
      <c r="AP402" s="17">
        <v>9.5524160345042103E-2</v>
      </c>
      <c r="AQ402" s="17"/>
      <c r="AR402" s="17">
        <v>7.5101481363317998E-2</v>
      </c>
      <c r="AS402" s="17">
        <v>9.6608194787256602E-2</v>
      </c>
      <c r="AT402" s="17">
        <v>9.64053955197504E-2</v>
      </c>
      <c r="AU402" s="17">
        <v>7.9077824412283906E-2</v>
      </c>
      <c r="AV402" s="17">
        <v>4.5562139379665502E-2</v>
      </c>
      <c r="AW402" s="17"/>
      <c r="AX402" s="17">
        <v>7.49812869818475E-2</v>
      </c>
      <c r="AY402" s="17">
        <v>0.15941144534117899</v>
      </c>
      <c r="AZ402" s="17">
        <v>0.103706298548915</v>
      </c>
      <c r="BA402" s="17"/>
      <c r="BB402" s="17">
        <v>0.103869391261495</v>
      </c>
      <c r="BC402" s="17">
        <v>6.5736231691540706E-2</v>
      </c>
      <c r="BD402" s="17">
        <v>3.91059660795448E-2</v>
      </c>
      <c r="BE402" s="17">
        <v>3.9961654500580597E-2</v>
      </c>
      <c r="BF402" s="17">
        <v>5.90069409310683E-2</v>
      </c>
    </row>
    <row r="403" spans="2:58" x14ac:dyDescent="0.3">
      <c r="B403" t="s">
        <v>269</v>
      </c>
      <c r="C403" s="17">
        <v>7.95066518329548E-2</v>
      </c>
      <c r="D403" s="17">
        <v>0.106579266101853</v>
      </c>
      <c r="E403" s="17">
        <v>5.2566642412187503E-2</v>
      </c>
      <c r="F403" s="17"/>
      <c r="G403" s="17">
        <v>5.1988030780450202E-2</v>
      </c>
      <c r="H403" s="17">
        <v>0.15378188638999199</v>
      </c>
      <c r="I403" s="17">
        <v>7.4143754574728299E-2</v>
      </c>
      <c r="J403" s="17">
        <v>6.50025393352852E-2</v>
      </c>
      <c r="K403" s="17">
        <v>9.1926500926962904E-2</v>
      </c>
      <c r="L403" s="17">
        <v>3.99387594067903E-2</v>
      </c>
      <c r="M403" s="17"/>
      <c r="N403" s="17">
        <v>0</v>
      </c>
      <c r="O403" s="17">
        <v>0</v>
      </c>
      <c r="P403" s="17">
        <v>4.7086451897690798E-2</v>
      </c>
      <c r="Q403" s="17">
        <v>6.6267988683444495E-2</v>
      </c>
      <c r="R403" s="17">
        <v>5.2927290896749503E-2</v>
      </c>
      <c r="S403" s="17">
        <v>5.6601562154264998E-2</v>
      </c>
      <c r="T403" s="17">
        <v>7.8505452352342603E-2</v>
      </c>
      <c r="U403" s="17">
        <v>6.0284914476022897E-2</v>
      </c>
      <c r="V403" s="17">
        <v>6.9260576705871796E-2</v>
      </c>
      <c r="W403" s="17">
        <v>4.6570787424890701E-2</v>
      </c>
      <c r="X403" s="17">
        <v>7.66252270342032E-2</v>
      </c>
      <c r="Y403" s="17">
        <v>7.1760847269472405E-2</v>
      </c>
      <c r="Z403" s="17">
        <v>6.5312086982500503E-2</v>
      </c>
      <c r="AA403" s="17">
        <v>0.115741353635905</v>
      </c>
      <c r="AB403" s="17">
        <v>0.13534716730306101</v>
      </c>
      <c r="AC403" s="17">
        <v>0.13855890851092101</v>
      </c>
      <c r="AD403" s="17"/>
      <c r="AE403" s="17">
        <v>0.10409221122166901</v>
      </c>
      <c r="AF403" s="17">
        <v>8.1245535256345799E-2</v>
      </c>
      <c r="AG403" s="17">
        <v>7.37043975851331E-2</v>
      </c>
      <c r="AH403" s="17">
        <v>5.4305902339233401E-2</v>
      </c>
      <c r="AI403" s="17">
        <v>7.1205366452925495E-2</v>
      </c>
      <c r="AJ403" s="17">
        <v>6.3415622222105505E-2</v>
      </c>
      <c r="AK403" s="17">
        <v>3.9902627145491497E-2</v>
      </c>
      <c r="AL403" s="17">
        <v>0.13064180219164701</v>
      </c>
      <c r="AM403" s="17">
        <v>8.9128386138943305E-2</v>
      </c>
      <c r="AN403" s="17">
        <v>7.4229443401192099E-2</v>
      </c>
      <c r="AO403" s="17">
        <v>9.4052588118516897E-2</v>
      </c>
      <c r="AP403" s="17">
        <v>0.110767971676831</v>
      </c>
      <c r="AQ403" s="17"/>
      <c r="AR403" s="17">
        <v>7.6540028794641696E-2</v>
      </c>
      <c r="AS403" s="17">
        <v>8.2238238266355596E-2</v>
      </c>
      <c r="AT403" s="17">
        <v>9.2657790330713002E-2</v>
      </c>
      <c r="AU403" s="17">
        <v>4.3452719156922899E-2</v>
      </c>
      <c r="AV403" s="17">
        <v>2.5661370121884901E-2</v>
      </c>
      <c r="AW403" s="17"/>
      <c r="AX403" s="17">
        <v>7.0432320616404503E-2</v>
      </c>
      <c r="AY403" s="17">
        <v>0.13653729335065001</v>
      </c>
      <c r="AZ403" s="17">
        <v>8.8566947698901402E-2</v>
      </c>
      <c r="BA403" s="17"/>
      <c r="BB403" s="17">
        <v>9.3125725171495893E-2</v>
      </c>
      <c r="BC403" s="17">
        <v>3.5683018366509299E-2</v>
      </c>
      <c r="BD403" s="17">
        <v>2.3608407170881002E-2</v>
      </c>
      <c r="BE403" s="17">
        <v>6.2672733375311901E-2</v>
      </c>
      <c r="BF403" s="17">
        <v>6.0794664742990202E-2</v>
      </c>
    </row>
    <row r="404" spans="2:58" x14ac:dyDescent="0.3">
      <c r="B404" t="s">
        <v>268</v>
      </c>
      <c r="C404" s="17">
        <v>7.4049364697644005E-2</v>
      </c>
      <c r="D404" s="17">
        <v>9.8766497430917602E-2</v>
      </c>
      <c r="E404" s="17">
        <v>4.9456212667187797E-2</v>
      </c>
      <c r="F404" s="17"/>
      <c r="G404" s="17">
        <v>0.15286929165417501</v>
      </c>
      <c r="H404" s="17">
        <v>0.16077003650932201</v>
      </c>
      <c r="I404" s="17">
        <v>6.3891342670500104E-2</v>
      </c>
      <c r="J404" s="17">
        <v>6.2950325958851194E-2</v>
      </c>
      <c r="K404" s="17">
        <v>6.5791301645738598E-2</v>
      </c>
      <c r="L404" s="17">
        <v>0.116468119305946</v>
      </c>
      <c r="M404" s="17"/>
      <c r="N404" s="17">
        <v>0</v>
      </c>
      <c r="O404" s="17">
        <v>1.9621767396266299E-2</v>
      </c>
      <c r="P404" s="17">
        <v>2.6504115716457201E-2</v>
      </c>
      <c r="Q404" s="17">
        <v>6.1511586087500902E-2</v>
      </c>
      <c r="R404" s="17">
        <v>5.79433225484439E-2</v>
      </c>
      <c r="S404" s="17">
        <v>4.8032221644829898E-2</v>
      </c>
      <c r="T404" s="17">
        <v>4.2193745227825298E-2</v>
      </c>
      <c r="U404" s="17">
        <v>5.3176680235685198E-2</v>
      </c>
      <c r="V404" s="17">
        <v>5.54663218755976E-2</v>
      </c>
      <c r="W404" s="17">
        <v>8.2044127325729702E-2</v>
      </c>
      <c r="X404" s="17">
        <v>6.3471671609929503E-2</v>
      </c>
      <c r="Y404" s="17">
        <v>3.7606933783667897E-2</v>
      </c>
      <c r="Z404" s="17">
        <v>0.12672862024339801</v>
      </c>
      <c r="AA404" s="17">
        <v>5.2360475106539198E-2</v>
      </c>
      <c r="AB404" s="17">
        <v>0.17300819995656899</v>
      </c>
      <c r="AC404" s="17">
        <v>0.13923172134178599</v>
      </c>
      <c r="AD404" s="17"/>
      <c r="AE404" s="17">
        <v>0.14180537560511799</v>
      </c>
      <c r="AF404" s="17">
        <v>6.3887679976483494E-2</v>
      </c>
      <c r="AG404" s="17">
        <v>7.3548005638378003E-2</v>
      </c>
      <c r="AH404" s="17">
        <v>6.6863674298797304E-2</v>
      </c>
      <c r="AI404" s="17">
        <v>2.67398265121199E-2</v>
      </c>
      <c r="AJ404" s="17">
        <v>7.5752003787792399E-2</v>
      </c>
      <c r="AK404" s="17">
        <v>6.5630461626825898E-2</v>
      </c>
      <c r="AL404" s="17">
        <v>0.109591769320664</v>
      </c>
      <c r="AM404" s="17">
        <v>7.0138843227150499E-2</v>
      </c>
      <c r="AN404" s="17">
        <v>3.8392033053994003E-2</v>
      </c>
      <c r="AO404" s="17">
        <v>5.3705240480033299E-2</v>
      </c>
      <c r="AP404" s="17">
        <v>6.1069737124288599E-2</v>
      </c>
      <c r="AQ404" s="17"/>
      <c r="AR404" s="17">
        <v>5.8376592120244299E-2</v>
      </c>
      <c r="AS404" s="17">
        <v>8.0510916151387099E-2</v>
      </c>
      <c r="AT404" s="17">
        <v>9.6373794460328205E-2</v>
      </c>
      <c r="AU404" s="17">
        <v>3.9282110863559497E-2</v>
      </c>
      <c r="AV404" s="17">
        <v>3.1735777728288499E-2</v>
      </c>
      <c r="AW404" s="17"/>
      <c r="AX404" s="17">
        <v>6.0399380121045697E-2</v>
      </c>
      <c r="AY404" s="17">
        <v>0.14130352499372001</v>
      </c>
      <c r="AZ404" s="17">
        <v>9.7161499755321207E-2</v>
      </c>
      <c r="BA404" s="17"/>
      <c r="BB404" s="17">
        <v>8.8757138871796801E-2</v>
      </c>
      <c r="BC404" s="17">
        <v>5.8844026852079998E-2</v>
      </c>
      <c r="BD404" s="17">
        <v>1.5488225191647101E-2</v>
      </c>
      <c r="BE404" s="17">
        <v>2.9034713318812602E-2</v>
      </c>
      <c r="BF404" s="17">
        <v>3.7470984762648901E-2</v>
      </c>
    </row>
    <row r="405" spans="2:58" x14ac:dyDescent="0.3">
      <c r="B405" t="s">
        <v>254</v>
      </c>
      <c r="C405" s="17">
        <v>7.1308415931436206E-2</v>
      </c>
      <c r="D405" s="17">
        <v>9.4246165054918105E-2</v>
      </c>
      <c r="E405" s="17">
        <v>4.8490888979388899E-2</v>
      </c>
      <c r="F405" s="17"/>
      <c r="G405" s="17">
        <v>0.171699319019958</v>
      </c>
      <c r="H405" s="17">
        <v>0.103084302724553</v>
      </c>
      <c r="I405" s="17">
        <v>7.8210678708659997E-2</v>
      </c>
      <c r="J405" s="17">
        <v>5.7333439758432102E-2</v>
      </c>
      <c r="K405" s="17">
        <v>6.15361563105827E-2</v>
      </c>
      <c r="L405" s="17">
        <v>9.0028096570761704E-2</v>
      </c>
      <c r="M405" s="17"/>
      <c r="N405" s="17">
        <v>0.1103589937083</v>
      </c>
      <c r="O405" s="17">
        <v>7.9183613189713106E-2</v>
      </c>
      <c r="P405" s="17">
        <v>3.5770695491908602E-2</v>
      </c>
      <c r="Q405" s="17">
        <v>5.9662270729608897E-2</v>
      </c>
      <c r="R405" s="17">
        <v>6.2539870511697307E-2</v>
      </c>
      <c r="S405" s="17">
        <v>6.9297395203506404E-2</v>
      </c>
      <c r="T405" s="17">
        <v>3.1397588527408898E-2</v>
      </c>
      <c r="U405" s="17">
        <v>6.6674444770537605E-2</v>
      </c>
      <c r="V405" s="17">
        <v>3.08741708719363E-2</v>
      </c>
      <c r="W405" s="17">
        <v>4.4639927734566397E-2</v>
      </c>
      <c r="X405" s="17">
        <v>9.0299122759226899E-2</v>
      </c>
      <c r="Y405" s="17">
        <v>6.5395759101049597E-2</v>
      </c>
      <c r="Z405" s="17">
        <v>8.8318407334105703E-2</v>
      </c>
      <c r="AA405" s="17">
        <v>7.7015150184583603E-2</v>
      </c>
      <c r="AB405" s="17">
        <v>9.7982668848305102E-2</v>
      </c>
      <c r="AC405" s="17">
        <v>0.113499829416117</v>
      </c>
      <c r="AD405" s="17"/>
      <c r="AE405" s="17">
        <v>0.119810295964297</v>
      </c>
      <c r="AF405" s="17">
        <v>7.8121658719694606E-2</v>
      </c>
      <c r="AG405" s="17">
        <v>6.2893147472071101E-2</v>
      </c>
      <c r="AH405" s="17">
        <v>3.82871591965014E-2</v>
      </c>
      <c r="AI405" s="17">
        <v>2.8633567196610501E-2</v>
      </c>
      <c r="AJ405" s="17">
        <v>7.4447032577645497E-2</v>
      </c>
      <c r="AK405" s="17">
        <v>5.5648224764788999E-2</v>
      </c>
      <c r="AL405" s="17">
        <v>6.6403087648980993E-2</v>
      </c>
      <c r="AM405" s="17">
        <v>0.103316914627439</v>
      </c>
      <c r="AN405" s="17">
        <v>3.8095844937763898E-2</v>
      </c>
      <c r="AO405" s="17">
        <v>4.7122656387798202E-2</v>
      </c>
      <c r="AP405" s="17">
        <v>9.8698003022881606E-2</v>
      </c>
      <c r="AQ405" s="17"/>
      <c r="AR405" s="17">
        <v>5.74735821511961E-2</v>
      </c>
      <c r="AS405" s="17">
        <v>8.7757559270927807E-2</v>
      </c>
      <c r="AT405" s="17">
        <v>6.4980309343397699E-2</v>
      </c>
      <c r="AU405" s="17">
        <v>3.7090192141199997E-2</v>
      </c>
      <c r="AV405" s="17">
        <v>0</v>
      </c>
      <c r="AW405" s="17"/>
      <c r="AX405" s="17">
        <v>5.0175632204918899E-2</v>
      </c>
      <c r="AY405" s="17">
        <v>0.157685923371509</v>
      </c>
      <c r="AZ405" s="17">
        <v>0.10614355245566801</v>
      </c>
      <c r="BA405" s="17"/>
      <c r="BB405" s="17">
        <v>8.65677656009433E-2</v>
      </c>
      <c r="BC405" s="17">
        <v>3.3779992558836902E-2</v>
      </c>
      <c r="BD405" s="17">
        <v>4.2680749032609502E-2</v>
      </c>
      <c r="BE405" s="17">
        <v>3.0418375744401E-2</v>
      </c>
      <c r="BF405" s="17">
        <v>4.6890315670137503E-2</v>
      </c>
    </row>
    <row r="406" spans="2:58" x14ac:dyDescent="0.3">
      <c r="B406" t="s">
        <v>256</v>
      </c>
      <c r="C406" s="17">
        <v>6.5053114985418603E-2</v>
      </c>
      <c r="D406" s="17">
        <v>9.1523322196603099E-2</v>
      </c>
      <c r="E406" s="17">
        <v>3.8687256298382197E-2</v>
      </c>
      <c r="F406" s="17"/>
      <c r="G406" s="17">
        <v>0.16447450022002599</v>
      </c>
      <c r="H406" s="17">
        <v>0.13542216555141801</v>
      </c>
      <c r="I406" s="17">
        <v>5.72086882475615E-2</v>
      </c>
      <c r="J406" s="17">
        <v>4.77904410831307E-2</v>
      </c>
      <c r="K406" s="17">
        <v>7.0549535417449002E-2</v>
      </c>
      <c r="L406" s="17">
        <v>0.18462534252068499</v>
      </c>
      <c r="M406" s="17"/>
      <c r="N406" s="17">
        <v>0.1103589937083</v>
      </c>
      <c r="O406" s="17">
        <v>0</v>
      </c>
      <c r="P406" s="17">
        <v>7.5420332030255305E-2</v>
      </c>
      <c r="Q406" s="17">
        <v>6.5018728560762101E-2</v>
      </c>
      <c r="R406" s="17">
        <v>3.9625248460361202E-2</v>
      </c>
      <c r="S406" s="17">
        <v>5.6092512740225101E-2</v>
      </c>
      <c r="T406" s="17">
        <v>1.0914264384104101E-2</v>
      </c>
      <c r="U406" s="17">
        <v>6.5963507739263502E-2</v>
      </c>
      <c r="V406" s="17">
        <v>3.1326280994281801E-2</v>
      </c>
      <c r="W406" s="17">
        <v>6.2627284587849705E-2</v>
      </c>
      <c r="X406" s="17">
        <v>5.5485009888635903E-2</v>
      </c>
      <c r="Y406" s="17">
        <v>5.5606477985608603E-2</v>
      </c>
      <c r="Z406" s="17">
        <v>0.117775479551174</v>
      </c>
      <c r="AA406" s="17">
        <v>4.5485283262192401E-2</v>
      </c>
      <c r="AB406" s="17">
        <v>6.7643575111101403E-2</v>
      </c>
      <c r="AC406" s="17">
        <v>0.13645942241435699</v>
      </c>
      <c r="AD406" s="17"/>
      <c r="AE406" s="17">
        <v>0.118675986459681</v>
      </c>
      <c r="AF406" s="17">
        <v>6.2972279130579303E-2</v>
      </c>
      <c r="AG406" s="17">
        <v>8.3629529426700405E-2</v>
      </c>
      <c r="AH406" s="17">
        <v>6.0459316307801499E-2</v>
      </c>
      <c r="AI406" s="17">
        <v>3.2978364518502903E-2</v>
      </c>
      <c r="AJ406" s="17">
        <v>6.5344036360358695E-2</v>
      </c>
      <c r="AK406" s="17">
        <v>5.0537628536902399E-2</v>
      </c>
      <c r="AL406" s="17">
        <v>5.6997076045375003E-2</v>
      </c>
      <c r="AM406" s="17">
        <v>5.6330210480166398E-2</v>
      </c>
      <c r="AN406" s="17">
        <v>2.0177139764164902E-2</v>
      </c>
      <c r="AO406" s="17">
        <v>7.8393734673344595E-2</v>
      </c>
      <c r="AP406" s="17">
        <v>5.6442398847889499E-2</v>
      </c>
      <c r="AQ406" s="17"/>
      <c r="AR406" s="17">
        <v>4.1251936932470597E-2</v>
      </c>
      <c r="AS406" s="17">
        <v>6.9241306064916394E-2</v>
      </c>
      <c r="AT406" s="17">
        <v>9.4983012968153396E-2</v>
      </c>
      <c r="AU406" s="17">
        <v>7.5942258920607505E-2</v>
      </c>
      <c r="AV406" s="17">
        <v>2.5661370121884901E-2</v>
      </c>
      <c r="AW406" s="17"/>
      <c r="AX406" s="17">
        <v>4.6125984766488902E-2</v>
      </c>
      <c r="AY406" s="17">
        <v>0.13992250036790499</v>
      </c>
      <c r="AZ406" s="17">
        <v>0.10100507821278699</v>
      </c>
      <c r="BA406" s="17"/>
      <c r="BB406" s="17">
        <v>7.8994614024102003E-2</v>
      </c>
      <c r="BC406" s="17">
        <v>1.2866081869471999E-2</v>
      </c>
      <c r="BD406" s="17">
        <v>3.6558872570154402E-2</v>
      </c>
      <c r="BE406" s="17">
        <v>5.30510149798308E-2</v>
      </c>
      <c r="BF406" s="17">
        <v>4.2941093771972597E-2</v>
      </c>
    </row>
    <row r="407" spans="2:58" x14ac:dyDescent="0.3">
      <c r="B407" t="s">
        <v>262</v>
      </c>
      <c r="C407" s="17">
        <v>6.4531625717267602E-2</v>
      </c>
      <c r="D407" s="17">
        <v>9.5680235466544902E-2</v>
      </c>
      <c r="E407" s="17">
        <v>3.3481828850736702E-2</v>
      </c>
      <c r="F407" s="17"/>
      <c r="G407" s="17">
        <v>0.20998080668397201</v>
      </c>
      <c r="H407" s="17">
        <v>0.163946302708841</v>
      </c>
      <c r="I407" s="17">
        <v>6.4160210933011094E-2</v>
      </c>
      <c r="J407" s="17">
        <v>3.8300421029772297E-2</v>
      </c>
      <c r="K407" s="17">
        <v>4.9755018790828803E-2</v>
      </c>
      <c r="L407" s="17">
        <v>0.184505908596138</v>
      </c>
      <c r="M407" s="17"/>
      <c r="N407" s="17">
        <v>0</v>
      </c>
      <c r="O407" s="17">
        <v>5.0563258779386999E-2</v>
      </c>
      <c r="P407" s="17">
        <v>6.7443654518528198E-2</v>
      </c>
      <c r="Q407" s="17">
        <v>2.2134498820845599E-2</v>
      </c>
      <c r="R407" s="17">
        <v>4.0648080526385098E-2</v>
      </c>
      <c r="S407" s="17">
        <v>3.5898537661740199E-2</v>
      </c>
      <c r="T407" s="17">
        <v>1.2709859843325099E-2</v>
      </c>
      <c r="U407" s="17">
        <v>7.7049739231013104E-2</v>
      </c>
      <c r="V407" s="17">
        <v>1.59421773580215E-2</v>
      </c>
      <c r="W407" s="17">
        <v>5.8295510951378297E-2</v>
      </c>
      <c r="X407" s="17">
        <v>5.4012038966007897E-2</v>
      </c>
      <c r="Y407" s="17">
        <v>6.24505428154601E-2</v>
      </c>
      <c r="Z407" s="17">
        <v>8.8926501807252797E-2</v>
      </c>
      <c r="AA407" s="17">
        <v>3.9297918077600399E-2</v>
      </c>
      <c r="AB407" s="17">
        <v>9.8543040758598502E-2</v>
      </c>
      <c r="AC407" s="17">
        <v>0.15579028188639699</v>
      </c>
      <c r="AD407" s="17"/>
      <c r="AE407" s="17">
        <v>0.13100040555390699</v>
      </c>
      <c r="AF407" s="17">
        <v>3.7401253187717698E-2</v>
      </c>
      <c r="AG407" s="17">
        <v>6.1209315238256998E-2</v>
      </c>
      <c r="AH407" s="17">
        <v>4.6361702828559698E-2</v>
      </c>
      <c r="AI407" s="17">
        <v>2.67398265121199E-2</v>
      </c>
      <c r="AJ407" s="17">
        <v>5.86474427367338E-2</v>
      </c>
      <c r="AK407" s="17">
        <v>4.9013520077905499E-2</v>
      </c>
      <c r="AL407" s="17">
        <v>7.5264791287729504E-2</v>
      </c>
      <c r="AM407" s="17">
        <v>7.6054935591026204E-2</v>
      </c>
      <c r="AN407" s="17">
        <v>4.27659435848739E-2</v>
      </c>
      <c r="AO407" s="17">
        <v>4.3723790429234299E-2</v>
      </c>
      <c r="AP407" s="17">
        <v>0.12676681252497601</v>
      </c>
      <c r="AQ407" s="17"/>
      <c r="AR407" s="17">
        <v>5.4917292345265697E-2</v>
      </c>
      <c r="AS407" s="17">
        <v>7.1636945014678599E-2</v>
      </c>
      <c r="AT407" s="17">
        <v>7.4187051812032806E-2</v>
      </c>
      <c r="AU407" s="17">
        <v>2.8008230336677199E-2</v>
      </c>
      <c r="AV407" s="17">
        <v>3.1020438357696099E-2</v>
      </c>
      <c r="AW407" s="17"/>
      <c r="AX407" s="17">
        <v>5.0821989741910503E-2</v>
      </c>
      <c r="AY407" s="17">
        <v>0.14036872444421999</v>
      </c>
      <c r="AZ407" s="17">
        <v>8.2287794662248198E-2</v>
      </c>
      <c r="BA407" s="17"/>
      <c r="BB407" s="17">
        <v>7.4926627152543404E-2</v>
      </c>
      <c r="BC407" s="17">
        <v>2.6953722956744201E-2</v>
      </c>
      <c r="BD407" s="17">
        <v>0</v>
      </c>
      <c r="BE407" s="17">
        <v>4.8540373778015802E-2</v>
      </c>
      <c r="BF407" s="17">
        <v>6.36196024575299E-2</v>
      </c>
    </row>
    <row r="408" spans="2:58" x14ac:dyDescent="0.3">
      <c r="B408" t="s">
        <v>264</v>
      </c>
      <c r="C408" s="17">
        <v>6.2378551197095303E-2</v>
      </c>
      <c r="D408" s="17">
        <v>8.4793680854706593E-2</v>
      </c>
      <c r="E408" s="17">
        <v>4.00663305796123E-2</v>
      </c>
      <c r="F408" s="17"/>
      <c r="G408" s="17">
        <v>0</v>
      </c>
      <c r="H408" s="17">
        <v>0.138243531924402</v>
      </c>
      <c r="I408" s="17">
        <v>5.3256318101632998E-2</v>
      </c>
      <c r="J408" s="17">
        <v>5.2250658688719802E-2</v>
      </c>
      <c r="K408" s="17">
        <v>6.08974464376002E-2</v>
      </c>
      <c r="L408" s="17">
        <v>0.122278320828481</v>
      </c>
      <c r="M408" s="17"/>
      <c r="N408" s="17">
        <v>0</v>
      </c>
      <c r="O408" s="17">
        <v>1.9621767396266299E-2</v>
      </c>
      <c r="P408" s="17">
        <v>5.4002153995109901E-2</v>
      </c>
      <c r="Q408" s="17">
        <v>3.4340270966653097E-2</v>
      </c>
      <c r="R408" s="17">
        <v>4.0760425225208903E-2</v>
      </c>
      <c r="S408" s="17">
        <v>3.5861733084022698E-2</v>
      </c>
      <c r="T408" s="17">
        <v>2.6320984298590901E-2</v>
      </c>
      <c r="U408" s="17">
        <v>6.9496860658220305E-2</v>
      </c>
      <c r="V408" s="17">
        <v>2.63047904706235E-2</v>
      </c>
      <c r="W408" s="17">
        <v>5.4278999809367803E-2</v>
      </c>
      <c r="X408" s="17">
        <v>0.10045571461052399</v>
      </c>
      <c r="Y408" s="17">
        <v>5.7973125731401398E-2</v>
      </c>
      <c r="Z408" s="17">
        <v>8.3471955762334807E-2</v>
      </c>
      <c r="AA408" s="17">
        <v>4.8916066764103303E-2</v>
      </c>
      <c r="AB408" s="17">
        <v>9.9642026195169195E-2</v>
      </c>
      <c r="AC408" s="17">
        <v>0.100841321667276</v>
      </c>
      <c r="AD408" s="17"/>
      <c r="AE408" s="17">
        <v>0.138411115468628</v>
      </c>
      <c r="AF408" s="17">
        <v>4.5256711187717902E-2</v>
      </c>
      <c r="AG408" s="17">
        <v>5.39444331044494E-2</v>
      </c>
      <c r="AH408" s="17">
        <v>2.4713852154771801E-2</v>
      </c>
      <c r="AI408" s="17">
        <v>5.0866337167013297E-2</v>
      </c>
      <c r="AJ408" s="17">
        <v>4.5833072715638197E-2</v>
      </c>
      <c r="AK408" s="17">
        <v>6.0390702521278698E-2</v>
      </c>
      <c r="AL408" s="17">
        <v>9.0470773852294295E-2</v>
      </c>
      <c r="AM408" s="17">
        <v>4.7083677833177399E-2</v>
      </c>
      <c r="AN408" s="17">
        <v>5.1360535180655302E-2</v>
      </c>
      <c r="AO408" s="17">
        <v>5.5730749700649299E-2</v>
      </c>
      <c r="AP408" s="17">
        <v>6.2523232722848293E-2</v>
      </c>
      <c r="AQ408" s="17"/>
      <c r="AR408" s="17">
        <v>4.73030158007966E-2</v>
      </c>
      <c r="AS408" s="17">
        <v>6.3711911517710898E-2</v>
      </c>
      <c r="AT408" s="17">
        <v>9.4343488582488796E-2</v>
      </c>
      <c r="AU408" s="17">
        <v>4.0305302800307301E-2</v>
      </c>
      <c r="AV408" s="17">
        <v>2.5661370121884901E-2</v>
      </c>
      <c r="AW408" s="17"/>
      <c r="AX408" s="17">
        <v>4.6507114381414298E-2</v>
      </c>
      <c r="AY408" s="17">
        <v>0.122545215673354</v>
      </c>
      <c r="AZ408" s="17">
        <v>8.3649857645641507E-2</v>
      </c>
      <c r="BA408" s="17"/>
      <c r="BB408" s="17">
        <v>7.3520076095528103E-2</v>
      </c>
      <c r="BC408" s="17">
        <v>4.0091695535437698E-2</v>
      </c>
      <c r="BD408" s="17">
        <v>2.14898934765228E-2</v>
      </c>
      <c r="BE408" s="17">
        <v>4.4710405739983999E-2</v>
      </c>
      <c r="BF408" s="17">
        <v>3.2585837660923898E-2</v>
      </c>
    </row>
    <row r="409" spans="2:58" x14ac:dyDescent="0.3">
      <c r="B409" t="s">
        <v>265</v>
      </c>
      <c r="C409" s="17">
        <v>5.6190982494132902E-2</v>
      </c>
      <c r="D409" s="17">
        <v>7.6237772094199505E-2</v>
      </c>
      <c r="E409" s="17">
        <v>3.6237033214989799E-2</v>
      </c>
      <c r="F409" s="17"/>
      <c r="G409" s="17">
        <v>7.6749095117846403E-2</v>
      </c>
      <c r="H409" s="17">
        <v>7.5289118149107701E-2</v>
      </c>
      <c r="I409" s="17">
        <v>6.17757027662049E-2</v>
      </c>
      <c r="J409" s="17">
        <v>4.7646202097112997E-2</v>
      </c>
      <c r="K409" s="17">
        <v>4.6036060941897501E-2</v>
      </c>
      <c r="L409" s="17">
        <v>8.4142431243854093E-2</v>
      </c>
      <c r="M409" s="17"/>
      <c r="N409" s="17">
        <v>0</v>
      </c>
      <c r="O409" s="17">
        <v>2.61493031319464E-2</v>
      </c>
      <c r="P409" s="17">
        <v>1.56110395898937E-2</v>
      </c>
      <c r="Q409" s="17">
        <v>3.4629167151041799E-2</v>
      </c>
      <c r="R409" s="17">
        <v>2.7988389083814898E-2</v>
      </c>
      <c r="S409" s="17">
        <v>3.7783518990203997E-2</v>
      </c>
      <c r="T409" s="17">
        <v>2.80746827432771E-2</v>
      </c>
      <c r="U409" s="17">
        <v>4.0327563656961503E-2</v>
      </c>
      <c r="V409" s="17">
        <v>2.5909474585994199E-2</v>
      </c>
      <c r="W409" s="17">
        <v>3.9115094329053801E-2</v>
      </c>
      <c r="X409" s="17">
        <v>5.4409791265797099E-2</v>
      </c>
      <c r="Y409" s="17">
        <v>7.9373764091067001E-2</v>
      </c>
      <c r="Z409" s="17">
        <v>7.0333149787929206E-2</v>
      </c>
      <c r="AA409" s="17">
        <v>4.6670843557898301E-2</v>
      </c>
      <c r="AB409" s="17">
        <v>9.9935498193264596E-2</v>
      </c>
      <c r="AC409" s="17">
        <v>0.118191142421913</v>
      </c>
      <c r="AD409" s="17"/>
      <c r="AE409" s="17">
        <v>0.12209036126095001</v>
      </c>
      <c r="AF409" s="17">
        <v>4.8376313754230099E-2</v>
      </c>
      <c r="AG409" s="17">
        <v>8.3905040833257005E-2</v>
      </c>
      <c r="AH409" s="17">
        <v>1.8070216927606901E-2</v>
      </c>
      <c r="AI409" s="17">
        <v>3.18262047082149E-2</v>
      </c>
      <c r="AJ409" s="17">
        <v>3.76978941558547E-2</v>
      </c>
      <c r="AK409" s="17">
        <v>3.5554588163054797E-2</v>
      </c>
      <c r="AL409" s="17">
        <v>6.3929742281508994E-2</v>
      </c>
      <c r="AM409" s="17">
        <v>4.3844460665273997E-2</v>
      </c>
      <c r="AN409" s="17">
        <v>2.81553691137965E-2</v>
      </c>
      <c r="AO409" s="17">
        <v>7.6368225452728505E-2</v>
      </c>
      <c r="AP409" s="17">
        <v>7.6710027395745603E-2</v>
      </c>
      <c r="AQ409" s="17"/>
      <c r="AR409" s="17">
        <v>3.0543104320720001E-2</v>
      </c>
      <c r="AS409" s="17">
        <v>6.8483219162269598E-2</v>
      </c>
      <c r="AT409" s="17">
        <v>6.5751511178372399E-2</v>
      </c>
      <c r="AU409" s="17">
        <v>5.5677193139654503E-2</v>
      </c>
      <c r="AV409" s="17">
        <v>4.5562139379665502E-2</v>
      </c>
      <c r="AW409" s="17"/>
      <c r="AX409" s="17">
        <v>4.4001037930132103E-2</v>
      </c>
      <c r="AY409" s="17">
        <v>0.119376634368041</v>
      </c>
      <c r="AZ409" s="17">
        <v>7.0558343440153604E-2</v>
      </c>
      <c r="BA409" s="17"/>
      <c r="BB409" s="17">
        <v>6.7659798150248293E-2</v>
      </c>
      <c r="BC409" s="17">
        <v>4.1432734806159298E-2</v>
      </c>
      <c r="BD409" s="17">
        <v>2.14898934765228E-2</v>
      </c>
      <c r="BE409" s="17">
        <v>1.2079750686453001E-2</v>
      </c>
      <c r="BF409" s="17">
        <v>3.6442430494500203E-2</v>
      </c>
    </row>
    <row r="410" spans="2:58" x14ac:dyDescent="0.3">
      <c r="B410" t="s">
        <v>263</v>
      </c>
      <c r="C410" s="17">
        <v>5.1962469047438398E-2</v>
      </c>
      <c r="D410" s="17">
        <v>7.8941206542225806E-2</v>
      </c>
      <c r="E410" s="17">
        <v>2.5061475304821501E-2</v>
      </c>
      <c r="F410" s="17"/>
      <c r="G410" s="17">
        <v>0</v>
      </c>
      <c r="H410" s="17">
        <v>0.111259804624256</v>
      </c>
      <c r="I410" s="17">
        <v>5.4936493121513399E-2</v>
      </c>
      <c r="J410" s="17">
        <v>3.6893080091007301E-2</v>
      </c>
      <c r="K410" s="17">
        <v>4.30261766702199E-2</v>
      </c>
      <c r="L410" s="17">
        <v>8.4142431243854093E-2</v>
      </c>
      <c r="M410" s="17"/>
      <c r="N410" s="17">
        <v>0</v>
      </c>
      <c r="O410" s="17">
        <v>6.7857236476158503E-2</v>
      </c>
      <c r="P410" s="17">
        <v>2.58236855178984E-2</v>
      </c>
      <c r="Q410" s="17">
        <v>4.0389378723056098E-2</v>
      </c>
      <c r="R410" s="17">
        <v>7.3062116828613603E-3</v>
      </c>
      <c r="S410" s="17">
        <v>3.4435103193274801E-2</v>
      </c>
      <c r="T410" s="17">
        <v>2.3262118330684201E-2</v>
      </c>
      <c r="U410" s="17">
        <v>0.10609224324121599</v>
      </c>
      <c r="V410" s="17">
        <v>1.71051512587348E-2</v>
      </c>
      <c r="W410" s="17">
        <v>2.8719065373695101E-2</v>
      </c>
      <c r="X410" s="17">
        <v>3.2330576252729198E-2</v>
      </c>
      <c r="Y410" s="17">
        <v>3.4353370334692997E-2</v>
      </c>
      <c r="Z410" s="17">
        <v>8.2692852456604696E-2</v>
      </c>
      <c r="AA410" s="17">
        <v>6.0549400060386498E-2</v>
      </c>
      <c r="AB410" s="17">
        <v>0.14090772429543799</v>
      </c>
      <c r="AC410" s="17">
        <v>8.9562489074676399E-2</v>
      </c>
      <c r="AD410" s="17"/>
      <c r="AE410" s="17">
        <v>0.115957943282869</v>
      </c>
      <c r="AF410" s="17">
        <v>3.3498000217805898E-2</v>
      </c>
      <c r="AG410" s="17">
        <v>3.8528550565339402E-2</v>
      </c>
      <c r="AH410" s="17">
        <v>3.3693990368154798E-2</v>
      </c>
      <c r="AI410" s="17">
        <v>1.4533075917081299E-2</v>
      </c>
      <c r="AJ410" s="17">
        <v>3.3152316420554301E-2</v>
      </c>
      <c r="AK410" s="17">
        <v>3.1981763561444498E-2</v>
      </c>
      <c r="AL410" s="17">
        <v>4.2335401445667803E-2</v>
      </c>
      <c r="AM410" s="17">
        <v>5.0135447677103803E-2</v>
      </c>
      <c r="AN410" s="17">
        <v>6.0836693965231697E-2</v>
      </c>
      <c r="AO410" s="17">
        <v>8.7001827986195698E-2</v>
      </c>
      <c r="AP410" s="17">
        <v>5.6442398847889499E-2</v>
      </c>
      <c r="AQ410" s="17"/>
      <c r="AR410" s="17">
        <v>3.7005499557759503E-2</v>
      </c>
      <c r="AS410" s="17">
        <v>5.8532133382287702E-2</v>
      </c>
      <c r="AT410" s="17">
        <v>6.4034570197711194E-2</v>
      </c>
      <c r="AU410" s="17">
        <v>5.3425052537912902E-2</v>
      </c>
      <c r="AV410" s="17">
        <v>0</v>
      </c>
      <c r="AW410" s="17"/>
      <c r="AX410" s="17">
        <v>3.1597286297853598E-2</v>
      </c>
      <c r="AY410" s="17">
        <v>0.122163545611776</v>
      </c>
      <c r="AZ410" s="17">
        <v>9.3163683878161499E-2</v>
      </c>
      <c r="BA410" s="17"/>
      <c r="BB410" s="17">
        <v>6.2562729874767506E-2</v>
      </c>
      <c r="BC410" s="17">
        <v>4.0202825647121299E-2</v>
      </c>
      <c r="BD410" s="17">
        <v>2.14898934765228E-2</v>
      </c>
      <c r="BE410" s="17">
        <v>1.7873809469897001E-2</v>
      </c>
      <c r="BF410" s="17">
        <v>2.50879004417221E-2</v>
      </c>
    </row>
    <row r="411" spans="2:58" x14ac:dyDescent="0.3">
      <c r="B411" t="s">
        <v>219</v>
      </c>
      <c r="C411" s="17">
        <v>3.3693386344210499E-3</v>
      </c>
      <c r="D411" s="17">
        <v>4.4209696170652698E-3</v>
      </c>
      <c r="E411" s="17">
        <v>2.3234190992710898E-3</v>
      </c>
      <c r="F411" s="17"/>
      <c r="G411" s="17">
        <v>0</v>
      </c>
      <c r="H411" s="17">
        <v>0</v>
      </c>
      <c r="I411" s="17">
        <v>8.1059234307238805E-4</v>
      </c>
      <c r="J411" s="17">
        <v>8.0408545011061601E-3</v>
      </c>
      <c r="K411" s="17">
        <v>0</v>
      </c>
      <c r="L411" s="17">
        <v>0</v>
      </c>
      <c r="M411" s="17"/>
      <c r="N411" s="17">
        <v>0</v>
      </c>
      <c r="O411" s="17">
        <v>0</v>
      </c>
      <c r="P411" s="17">
        <v>0</v>
      </c>
      <c r="Q411" s="17">
        <v>0</v>
      </c>
      <c r="R411" s="17">
        <v>6.0452115909306898E-3</v>
      </c>
      <c r="S411" s="17">
        <v>3.9631734682188096E-3</v>
      </c>
      <c r="T411" s="17">
        <v>0</v>
      </c>
      <c r="U411" s="17">
        <v>1.0169328816677601E-2</v>
      </c>
      <c r="V411" s="17">
        <v>0</v>
      </c>
      <c r="W411" s="17">
        <v>0</v>
      </c>
      <c r="X411" s="17">
        <v>1.15778278532505E-2</v>
      </c>
      <c r="Y411" s="17">
        <v>5.2663141171887303E-3</v>
      </c>
      <c r="Z411" s="17">
        <v>0</v>
      </c>
      <c r="AA411" s="17">
        <v>0</v>
      </c>
      <c r="AB411" s="17">
        <v>0</v>
      </c>
      <c r="AC411" s="17">
        <v>4.0411413550252902E-3</v>
      </c>
      <c r="AD411" s="17"/>
      <c r="AE411" s="17">
        <v>3.3293810192200801E-3</v>
      </c>
      <c r="AF411" s="17">
        <v>1.08357449563259E-2</v>
      </c>
      <c r="AG411" s="17">
        <v>4.7610243728030896E-3</v>
      </c>
      <c r="AH411" s="17">
        <v>0</v>
      </c>
      <c r="AI411" s="17">
        <v>0</v>
      </c>
      <c r="AJ411" s="17">
        <v>6.3403781475419602E-3</v>
      </c>
      <c r="AK411" s="17">
        <v>6.77753073182357E-3</v>
      </c>
      <c r="AL411" s="17">
        <v>0</v>
      </c>
      <c r="AM411" s="17">
        <v>0</v>
      </c>
      <c r="AN411" s="17">
        <v>0</v>
      </c>
      <c r="AO411" s="17">
        <v>0</v>
      </c>
      <c r="AP411" s="17">
        <v>0</v>
      </c>
      <c r="AQ411" s="17"/>
      <c r="AR411" s="17">
        <v>5.13651869600953E-3</v>
      </c>
      <c r="AS411" s="17">
        <v>3.9505445884198201E-3</v>
      </c>
      <c r="AT411" s="17">
        <v>0</v>
      </c>
      <c r="AU411" s="17">
        <v>0</v>
      </c>
      <c r="AV411" s="17">
        <v>0</v>
      </c>
      <c r="AW411" s="17"/>
      <c r="AX411" s="17">
        <v>4.3611997593398901E-3</v>
      </c>
      <c r="AY411" s="17">
        <v>0</v>
      </c>
      <c r="AZ411" s="17">
        <v>5.0308682192372299E-3</v>
      </c>
      <c r="BA411" s="17"/>
      <c r="BB411" s="17">
        <v>2.1687511325434099E-3</v>
      </c>
      <c r="BC411" s="17">
        <v>2.7663368697482798E-3</v>
      </c>
      <c r="BD411" s="17">
        <v>0</v>
      </c>
      <c r="BE411" s="17">
        <v>7.0334419105321502E-3</v>
      </c>
      <c r="BF411" s="17">
        <v>1.0763912826168001E-2</v>
      </c>
    </row>
    <row r="412" spans="2:58" x14ac:dyDescent="0.3">
      <c r="B412" t="s">
        <v>150</v>
      </c>
      <c r="C412" s="17">
        <v>0.36922989901377701</v>
      </c>
      <c r="D412" s="17">
        <v>0.31658510966215903</v>
      </c>
      <c r="E412" s="17">
        <v>0.420666870970896</v>
      </c>
      <c r="F412" s="17"/>
      <c r="G412" s="17">
        <v>0.23127108288932099</v>
      </c>
      <c r="H412" s="17">
        <v>0.21476175555546501</v>
      </c>
      <c r="I412" s="17">
        <v>0.32916697517166299</v>
      </c>
      <c r="J412" s="17">
        <v>0.42620854790068002</v>
      </c>
      <c r="K412" s="17">
        <v>0.42194046683075997</v>
      </c>
      <c r="L412" s="17">
        <v>0.53585420156541497</v>
      </c>
      <c r="M412" s="17"/>
      <c r="N412" s="17">
        <v>0.74663759467149104</v>
      </c>
      <c r="O412" s="17">
        <v>0.51997809189955002</v>
      </c>
      <c r="P412" s="17">
        <v>0.44130570534267599</v>
      </c>
      <c r="Q412" s="17">
        <v>0.39276884861377398</v>
      </c>
      <c r="R412" s="17">
        <v>0.43412147253569799</v>
      </c>
      <c r="S412" s="17">
        <v>0.41853847398759603</v>
      </c>
      <c r="T412" s="17">
        <v>0.406449486880472</v>
      </c>
      <c r="U412" s="17">
        <v>0.35412764408242098</v>
      </c>
      <c r="V412" s="17">
        <v>0.40875175764472599</v>
      </c>
      <c r="W412" s="17">
        <v>0.403675331555779</v>
      </c>
      <c r="X412" s="17">
        <v>0.34799989168515899</v>
      </c>
      <c r="Y412" s="17">
        <v>0.34633560268097102</v>
      </c>
      <c r="Z412" s="17">
        <v>0.39212027158910701</v>
      </c>
      <c r="AA412" s="17">
        <v>0.41635973697277301</v>
      </c>
      <c r="AB412" s="17">
        <v>0.214787163629516</v>
      </c>
      <c r="AC412" s="17">
        <v>0.25956875133215601</v>
      </c>
      <c r="AD412" s="17"/>
      <c r="AE412" s="17">
        <v>0.21380837319027801</v>
      </c>
      <c r="AF412" s="17">
        <v>0.34746600220912899</v>
      </c>
      <c r="AG412" s="17">
        <v>0.393927944819985</v>
      </c>
      <c r="AH412" s="17">
        <v>0.46370300725179497</v>
      </c>
      <c r="AI412" s="17">
        <v>0.469204028767293</v>
      </c>
      <c r="AJ412" s="17">
        <v>0.36843887878791598</v>
      </c>
      <c r="AK412" s="17">
        <v>0.37615582739769798</v>
      </c>
      <c r="AL412" s="17">
        <v>0.348720026444378</v>
      </c>
      <c r="AM412" s="17">
        <v>0.35950884630681701</v>
      </c>
      <c r="AN412" s="17">
        <v>0.44563892311028802</v>
      </c>
      <c r="AO412" s="17">
        <v>0.37378571898597701</v>
      </c>
      <c r="AP412" s="17">
        <v>0.414447946471449</v>
      </c>
      <c r="AQ412" s="17"/>
      <c r="AR412" s="17">
        <v>0.384468461092415</v>
      </c>
      <c r="AS412" s="17">
        <v>0.35945947430109498</v>
      </c>
      <c r="AT412" s="17">
        <v>0.34512081736214001</v>
      </c>
      <c r="AU412" s="17">
        <v>0.41922395760242898</v>
      </c>
      <c r="AV412" s="17">
        <v>0.48036602080061902</v>
      </c>
      <c r="AW412" s="17"/>
      <c r="AX412" s="17">
        <v>0.403001567038268</v>
      </c>
      <c r="AY412" s="17">
        <v>0.19725802459066599</v>
      </c>
      <c r="AZ412" s="17">
        <v>0.30977500402937402</v>
      </c>
      <c r="BA412" s="17"/>
      <c r="BB412" s="17">
        <v>0.34421731644863102</v>
      </c>
      <c r="BC412" s="17">
        <v>0.37025071146257799</v>
      </c>
      <c r="BD412" s="17">
        <v>0.37094285076935501</v>
      </c>
      <c r="BE412" s="17">
        <v>0.43740390970315202</v>
      </c>
      <c r="BF412" s="17">
        <v>0.49252410908069399</v>
      </c>
    </row>
    <row r="413" spans="2:58" x14ac:dyDescent="0.3">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row>
    <row r="414" spans="2:58" x14ac:dyDescent="0.3">
      <c r="B414" s="6" t="s">
        <v>282</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row>
    <row r="415" spans="2:58" x14ac:dyDescent="0.3">
      <c r="B415" s="24" t="s">
        <v>90</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row>
    <row r="416" spans="2:58" x14ac:dyDescent="0.3">
      <c r="B416" t="s">
        <v>277</v>
      </c>
      <c r="C416" s="17">
        <v>0.25603333222518598</v>
      </c>
      <c r="D416" s="17">
        <v>0.21865863562793</v>
      </c>
      <c r="E416" s="17">
        <v>0.29395473298704</v>
      </c>
      <c r="F416" s="17"/>
      <c r="G416" s="17">
        <v>0.170821211836193</v>
      </c>
      <c r="H416" s="17">
        <v>0.34007360083786498</v>
      </c>
      <c r="I416" s="17">
        <v>0.26355746925913998</v>
      </c>
      <c r="J416" s="17">
        <v>0.253551060451292</v>
      </c>
      <c r="K416" s="17">
        <v>0.19891485141646301</v>
      </c>
      <c r="L416" s="17">
        <v>0.10355465832764101</v>
      </c>
      <c r="M416" s="17"/>
      <c r="N416" s="17">
        <v>0.37773308096977798</v>
      </c>
      <c r="O416" s="17">
        <v>0.25347849719651899</v>
      </c>
      <c r="P416" s="17">
        <v>0.286419725992754</v>
      </c>
      <c r="Q416" s="17">
        <v>0.316500468049982</v>
      </c>
      <c r="R416" s="17">
        <v>0.30192378360335898</v>
      </c>
      <c r="S416" s="17">
        <v>0.21914233341942599</v>
      </c>
      <c r="T416" s="17">
        <v>0.25099213673856802</v>
      </c>
      <c r="U416" s="17">
        <v>0.22229953515155201</v>
      </c>
      <c r="V416" s="17">
        <v>0.22400713691420601</v>
      </c>
      <c r="W416" s="17">
        <v>0.18086414079404001</v>
      </c>
      <c r="X416" s="17">
        <v>0.27833245725209499</v>
      </c>
      <c r="Y416" s="17">
        <v>0.273595781231668</v>
      </c>
      <c r="Z416" s="17">
        <v>0.24237975335567899</v>
      </c>
      <c r="AA416" s="17">
        <v>0.26498096674327698</v>
      </c>
      <c r="AB416" s="17">
        <v>0.26955196605287601</v>
      </c>
      <c r="AC416" s="17">
        <v>0.271015886886528</v>
      </c>
      <c r="AD416" s="17"/>
      <c r="AE416" s="17">
        <v>0.255305498622942</v>
      </c>
      <c r="AF416" s="17">
        <v>0.26580952825946902</v>
      </c>
      <c r="AG416" s="17">
        <v>0.27151666498625998</v>
      </c>
      <c r="AH416" s="17">
        <v>0.26934696832201199</v>
      </c>
      <c r="AI416" s="17">
        <v>0.27880499000822401</v>
      </c>
      <c r="AJ416" s="17">
        <v>0.25507945185327502</v>
      </c>
      <c r="AK416" s="17">
        <v>0.258975342208349</v>
      </c>
      <c r="AL416" s="17">
        <v>0.269348965894604</v>
      </c>
      <c r="AM416" s="17">
        <v>0.28214177944795199</v>
      </c>
      <c r="AN416" s="17">
        <v>0.18648982315346899</v>
      </c>
      <c r="AO416" s="17">
        <v>0.22849915248031599</v>
      </c>
      <c r="AP416" s="17">
        <v>0.218435164700617</v>
      </c>
      <c r="AQ416" s="17"/>
      <c r="AR416" s="17">
        <v>0.26153140405181502</v>
      </c>
      <c r="AS416" s="17">
        <v>0.24353442861829899</v>
      </c>
      <c r="AT416" s="17">
        <v>0.29130597025914501</v>
      </c>
      <c r="AU416" s="17">
        <v>0.238562862688769</v>
      </c>
      <c r="AV416" s="17">
        <v>0.22178227962024</v>
      </c>
      <c r="AW416" s="17"/>
      <c r="AX416" s="17">
        <v>0.258661421245787</v>
      </c>
      <c r="AY416" s="17">
        <v>0.26823927514960899</v>
      </c>
      <c r="AZ416" s="17">
        <v>0.23217506944702099</v>
      </c>
      <c r="BA416" s="17"/>
      <c r="BB416" s="17">
        <v>0.249312316411263</v>
      </c>
      <c r="BC416" s="17">
        <v>0.25217170109257298</v>
      </c>
      <c r="BD416" s="17">
        <v>0.242724858413536</v>
      </c>
      <c r="BE416" s="17">
        <v>0.26021551800017201</v>
      </c>
      <c r="BF416" s="17">
        <v>0.30992042304345202</v>
      </c>
    </row>
    <row r="417" spans="2:58" x14ac:dyDescent="0.3">
      <c r="B417" t="s">
        <v>278</v>
      </c>
      <c r="C417" s="17">
        <v>0.32171502660475698</v>
      </c>
      <c r="D417" s="17">
        <v>0.33182354901481798</v>
      </c>
      <c r="E417" s="17">
        <v>0.31124110863957599</v>
      </c>
      <c r="F417" s="17"/>
      <c r="G417" s="17">
        <v>0.71927168963129395</v>
      </c>
      <c r="H417" s="17">
        <v>0.31949507196492</v>
      </c>
      <c r="I417" s="17">
        <v>0.33572085225040699</v>
      </c>
      <c r="J417" s="17">
        <v>0.31713258698413099</v>
      </c>
      <c r="K417" s="17">
        <v>0.28395635003676301</v>
      </c>
      <c r="L417" s="17">
        <v>0.236475076494959</v>
      </c>
      <c r="M417" s="17"/>
      <c r="N417" s="17">
        <v>0.14300341162020899</v>
      </c>
      <c r="O417" s="17">
        <v>0.234264709779299</v>
      </c>
      <c r="P417" s="17">
        <v>0.29684942476238302</v>
      </c>
      <c r="Q417" s="17">
        <v>0.240448872218821</v>
      </c>
      <c r="R417" s="17">
        <v>0.285580843124151</v>
      </c>
      <c r="S417" s="17">
        <v>0.32640283496839301</v>
      </c>
      <c r="T417" s="17">
        <v>0.31834191420061497</v>
      </c>
      <c r="U417" s="17">
        <v>0.29300980320716802</v>
      </c>
      <c r="V417" s="17">
        <v>0.28438188529355302</v>
      </c>
      <c r="W417" s="17">
        <v>0.347905759336881</v>
      </c>
      <c r="X417" s="17">
        <v>0.381383971796322</v>
      </c>
      <c r="Y417" s="17">
        <v>0.35328933121657502</v>
      </c>
      <c r="Z417" s="17">
        <v>0.30572149938939203</v>
      </c>
      <c r="AA417" s="17">
        <v>0.31243795177871198</v>
      </c>
      <c r="AB417" s="17">
        <v>0.40070094964583902</v>
      </c>
      <c r="AC417" s="17">
        <v>0.33705923822265099</v>
      </c>
      <c r="AD417" s="17"/>
      <c r="AE417" s="17">
        <v>0.34817881721286598</v>
      </c>
      <c r="AF417" s="17">
        <v>0.31409975243382798</v>
      </c>
      <c r="AG417" s="17">
        <v>0.31491995227853797</v>
      </c>
      <c r="AH417" s="17">
        <v>0.286341209257851</v>
      </c>
      <c r="AI417" s="17">
        <v>0.36409532553767998</v>
      </c>
      <c r="AJ417" s="17">
        <v>0.29503986242258701</v>
      </c>
      <c r="AK417" s="17">
        <v>0.25819240876941202</v>
      </c>
      <c r="AL417" s="17">
        <v>0.28867791618009397</v>
      </c>
      <c r="AM417" s="17">
        <v>0.31968007317407099</v>
      </c>
      <c r="AN417" s="17">
        <v>0.33686298440280898</v>
      </c>
      <c r="AO417" s="17">
        <v>0.36810831559160301</v>
      </c>
      <c r="AP417" s="17">
        <v>0.43570232035456802</v>
      </c>
      <c r="AQ417" s="17"/>
      <c r="AR417" s="17">
        <v>0.27460331960986201</v>
      </c>
      <c r="AS417" s="17">
        <v>0.32859484847041898</v>
      </c>
      <c r="AT417" s="17">
        <v>0.34684186910057402</v>
      </c>
      <c r="AU417" s="17">
        <v>0.440003829730025</v>
      </c>
      <c r="AV417" s="17">
        <v>0.34751046168794397</v>
      </c>
      <c r="AW417" s="17"/>
      <c r="AX417" s="17">
        <v>0.32373011863742901</v>
      </c>
      <c r="AY417" s="17">
        <v>0.32200857574570002</v>
      </c>
      <c r="AZ417" s="17">
        <v>0.32661544810140503</v>
      </c>
      <c r="BA417" s="17"/>
      <c r="BB417" s="17">
        <v>0.33481288453309599</v>
      </c>
      <c r="BC417" s="17">
        <v>0.31291099418652302</v>
      </c>
      <c r="BD417" s="17">
        <v>0.40461064114658002</v>
      </c>
      <c r="BE417" s="17">
        <v>0.30104812758767202</v>
      </c>
      <c r="BF417" s="17">
        <v>0.22866236191167499</v>
      </c>
    </row>
    <row r="418" spans="2:58" x14ac:dyDescent="0.3">
      <c r="B418" t="s">
        <v>279</v>
      </c>
      <c r="C418" s="17">
        <v>0.187404114551247</v>
      </c>
      <c r="D418" s="17">
        <v>0.211623147400235</v>
      </c>
      <c r="E418" s="17">
        <v>0.163535686419646</v>
      </c>
      <c r="F418" s="17"/>
      <c r="G418" s="17">
        <v>0.109907098532513</v>
      </c>
      <c r="H418" s="17">
        <v>0.16240965092267201</v>
      </c>
      <c r="I418" s="17">
        <v>0.19417358564996601</v>
      </c>
      <c r="J418" s="17">
        <v>0.18776467587507201</v>
      </c>
      <c r="K418" s="17">
        <v>0.17668379928575401</v>
      </c>
      <c r="L418" s="17">
        <v>0.27333484084057702</v>
      </c>
      <c r="M418" s="17"/>
      <c r="N418" s="17">
        <v>0.26098631253348797</v>
      </c>
      <c r="O418" s="17">
        <v>9.8937790389984903E-2</v>
      </c>
      <c r="P418" s="17">
        <v>0.15689548733695999</v>
      </c>
      <c r="Q418" s="17">
        <v>0.20362624704139301</v>
      </c>
      <c r="R418" s="17">
        <v>0.12893345634422099</v>
      </c>
      <c r="S418" s="17">
        <v>0.159708157932304</v>
      </c>
      <c r="T418" s="17">
        <v>0.204527188389098</v>
      </c>
      <c r="U418" s="17">
        <v>0.21247056114811699</v>
      </c>
      <c r="V418" s="17">
        <v>0.25479357613173398</v>
      </c>
      <c r="W418" s="17">
        <v>0.22195923917593599</v>
      </c>
      <c r="X418" s="17">
        <v>0.149873024041491</v>
      </c>
      <c r="Y418" s="17">
        <v>0.175506501250733</v>
      </c>
      <c r="Z418" s="17">
        <v>0.17890807887226101</v>
      </c>
      <c r="AA418" s="17">
        <v>0.15174049554964</v>
      </c>
      <c r="AB418" s="17">
        <v>0.19768817554224299</v>
      </c>
      <c r="AC418" s="17">
        <v>0.23012820806242601</v>
      </c>
      <c r="AD418" s="17"/>
      <c r="AE418" s="17">
        <v>0.207584671005142</v>
      </c>
      <c r="AF418" s="17">
        <v>0.16285579131293601</v>
      </c>
      <c r="AG418" s="17">
        <v>0.15997076356790799</v>
      </c>
      <c r="AH418" s="17">
        <v>0.188346650640971</v>
      </c>
      <c r="AI418" s="17">
        <v>0.136025457882642</v>
      </c>
      <c r="AJ418" s="17">
        <v>0.24963858416791199</v>
      </c>
      <c r="AK418" s="17">
        <v>0.17795968237551199</v>
      </c>
      <c r="AL418" s="17">
        <v>0.18516553286955001</v>
      </c>
      <c r="AM418" s="17">
        <v>0.165168141802644</v>
      </c>
      <c r="AN418" s="17">
        <v>0.22498683452423399</v>
      </c>
      <c r="AO418" s="17">
        <v>0.169961385745657</v>
      </c>
      <c r="AP418" s="17">
        <v>0.229372259969715</v>
      </c>
      <c r="AQ418" s="17"/>
      <c r="AR418" s="17">
        <v>0.18919920827553599</v>
      </c>
      <c r="AS418" s="17">
        <v>0.197199071610654</v>
      </c>
      <c r="AT418" s="17">
        <v>0.15565966383080901</v>
      </c>
      <c r="AU418" s="17">
        <v>0.15257982873661299</v>
      </c>
      <c r="AV418" s="17">
        <v>0.27443634987702598</v>
      </c>
      <c r="AW418" s="17"/>
      <c r="AX418" s="17">
        <v>0.171938135874383</v>
      </c>
      <c r="AY418" s="17">
        <v>0.218746117366515</v>
      </c>
      <c r="AZ418" s="17">
        <v>0.21690500565242701</v>
      </c>
      <c r="BA418" s="17"/>
      <c r="BB418" s="17">
        <v>0.18550665180863399</v>
      </c>
      <c r="BC418" s="17">
        <v>0.18305627761111901</v>
      </c>
      <c r="BD418" s="17">
        <v>0.14865869195788101</v>
      </c>
      <c r="BE418" s="17">
        <v>0.20828988935724499</v>
      </c>
      <c r="BF418" s="17">
        <v>0.20002358811967499</v>
      </c>
    </row>
    <row r="419" spans="2:58" x14ac:dyDescent="0.3">
      <c r="B419" t="s">
        <v>280</v>
      </c>
      <c r="C419" s="17">
        <v>4.9502174117416302E-2</v>
      </c>
      <c r="D419" s="17">
        <v>6.13331337711365E-2</v>
      </c>
      <c r="E419" s="17">
        <v>3.7758604659623697E-2</v>
      </c>
      <c r="F419" s="17"/>
      <c r="G419" s="17">
        <v>0</v>
      </c>
      <c r="H419" s="17">
        <v>7.7353235574945597E-2</v>
      </c>
      <c r="I419" s="17">
        <v>3.9606831351376402E-2</v>
      </c>
      <c r="J419" s="17">
        <v>4.3847209390746301E-2</v>
      </c>
      <c r="K419" s="17">
        <v>7.7677096981882895E-2</v>
      </c>
      <c r="L419" s="17">
        <v>6.9282366561216197E-2</v>
      </c>
      <c r="M419" s="17"/>
      <c r="N419" s="17">
        <v>0.1103589937083</v>
      </c>
      <c r="O419" s="17">
        <v>5.22392618291087E-2</v>
      </c>
      <c r="P419" s="17">
        <v>2.4797643304993199E-2</v>
      </c>
      <c r="Q419" s="17">
        <v>3.1586679628817803E-2</v>
      </c>
      <c r="R419" s="17">
        <v>4.54198576856083E-2</v>
      </c>
      <c r="S419" s="17">
        <v>7.3591834748240006E-2</v>
      </c>
      <c r="T419" s="17">
        <v>2.1069284233265401E-2</v>
      </c>
      <c r="U419" s="17">
        <v>6.7946454682865504E-2</v>
      </c>
      <c r="V419" s="17">
        <v>4.8214465129251698E-2</v>
      </c>
      <c r="W419" s="17">
        <v>4.6179194064548498E-2</v>
      </c>
      <c r="X419" s="17">
        <v>2.2697146686278799E-2</v>
      </c>
      <c r="Y419" s="17">
        <v>5.2994390231326197E-2</v>
      </c>
      <c r="Z419" s="17">
        <v>5.76032685789125E-2</v>
      </c>
      <c r="AA419" s="17">
        <v>6.3017585142229299E-2</v>
      </c>
      <c r="AB419" s="17">
        <v>5.1396671694431899E-2</v>
      </c>
      <c r="AC419" s="17">
        <v>6.2805531356031799E-2</v>
      </c>
      <c r="AD419" s="17"/>
      <c r="AE419" s="17">
        <v>4.4138843204785602E-2</v>
      </c>
      <c r="AF419" s="17">
        <v>5.7516724400954303E-2</v>
      </c>
      <c r="AG419" s="17">
        <v>5.7558788721283498E-2</v>
      </c>
      <c r="AH419" s="17">
        <v>5.0728268593052503E-2</v>
      </c>
      <c r="AI419" s="17">
        <v>4.3166643113691797E-2</v>
      </c>
      <c r="AJ419" s="17">
        <v>4.6667276647129899E-2</v>
      </c>
      <c r="AK419" s="17">
        <v>5.2946744092801701E-2</v>
      </c>
      <c r="AL419" s="17">
        <v>0.100730065681915</v>
      </c>
      <c r="AM419" s="17">
        <v>4.8219113441292101E-2</v>
      </c>
      <c r="AN419" s="17">
        <v>5.3002607525071299E-2</v>
      </c>
      <c r="AO419" s="17">
        <v>1.49600723577058E-2</v>
      </c>
      <c r="AP419" s="17">
        <v>1.2069968653949201E-2</v>
      </c>
      <c r="AQ419" s="17"/>
      <c r="AR419" s="17">
        <v>5.5169304788812303E-2</v>
      </c>
      <c r="AS419" s="17">
        <v>5.4415728892417498E-2</v>
      </c>
      <c r="AT419" s="17">
        <v>4.0739100552989703E-2</v>
      </c>
      <c r="AU419" s="17">
        <v>1.5241494392323701E-2</v>
      </c>
      <c r="AV419" s="17">
        <v>0</v>
      </c>
      <c r="AW419" s="17"/>
      <c r="AX419" s="17">
        <v>3.8527571196739802E-2</v>
      </c>
      <c r="AY419" s="17">
        <v>9.6732961503321793E-2</v>
      </c>
      <c r="AZ419" s="17">
        <v>5.33049444586918E-2</v>
      </c>
      <c r="BA419" s="17"/>
      <c r="BB419" s="17">
        <v>5.3268633019805799E-2</v>
      </c>
      <c r="BC419" s="17">
        <v>3.8572496403459798E-2</v>
      </c>
      <c r="BD419" s="17">
        <v>4.7171991318046502E-2</v>
      </c>
      <c r="BE419" s="17">
        <v>3.3175416210908699E-2</v>
      </c>
      <c r="BF419" s="17">
        <v>5.0153498693042101E-2</v>
      </c>
    </row>
    <row r="420" spans="2:58" x14ac:dyDescent="0.3">
      <c r="B420" t="s">
        <v>281</v>
      </c>
      <c r="C420" s="17">
        <v>5.9686561307431801E-2</v>
      </c>
      <c r="D420" s="17">
        <v>5.0357535920905902E-2</v>
      </c>
      <c r="E420" s="17">
        <v>6.8146114767186794E-2</v>
      </c>
      <c r="F420" s="17"/>
      <c r="G420" s="17">
        <v>0</v>
      </c>
      <c r="H420" s="17">
        <v>3.46283065477253E-2</v>
      </c>
      <c r="I420" s="17">
        <v>6.56485775870886E-2</v>
      </c>
      <c r="J420" s="17">
        <v>5.9968037414306799E-2</v>
      </c>
      <c r="K420" s="17">
        <v>6.5437127137305207E-2</v>
      </c>
      <c r="L420" s="17">
        <v>3.18448709968122E-2</v>
      </c>
      <c r="M420" s="17"/>
      <c r="N420" s="17">
        <v>0</v>
      </c>
      <c r="O420" s="17">
        <v>0.176060366969646</v>
      </c>
      <c r="P420" s="17">
        <v>9.9275767392129399E-2</v>
      </c>
      <c r="Q420" s="17">
        <v>0.109869784208339</v>
      </c>
      <c r="R420" s="17">
        <v>8.1631608779207901E-2</v>
      </c>
      <c r="S420" s="17">
        <v>5.0290639165062698E-2</v>
      </c>
      <c r="T420" s="17">
        <v>4.5259327915297701E-2</v>
      </c>
      <c r="U420" s="17">
        <v>4.0797489235195702E-2</v>
      </c>
      <c r="V420" s="17">
        <v>6.3163447976635603E-2</v>
      </c>
      <c r="W420" s="17">
        <v>8.6067752892938901E-2</v>
      </c>
      <c r="X420" s="17">
        <v>4.4357496852673102E-2</v>
      </c>
      <c r="Y420" s="17">
        <v>5.0983780117410803E-2</v>
      </c>
      <c r="Z420" s="17">
        <v>7.6260446513331595E-2</v>
      </c>
      <c r="AA420" s="17">
        <v>4.9031953194985801E-2</v>
      </c>
      <c r="AB420" s="17">
        <v>1.22174084925752E-2</v>
      </c>
      <c r="AC420" s="17">
        <v>4.8259385729648503E-2</v>
      </c>
      <c r="AD420" s="17"/>
      <c r="AE420" s="17">
        <v>7.0471962137933206E-2</v>
      </c>
      <c r="AF420" s="17">
        <v>5.9298705320863898E-2</v>
      </c>
      <c r="AG420" s="17">
        <v>4.2716240560157999E-2</v>
      </c>
      <c r="AH420" s="17">
        <v>7.27710889690244E-2</v>
      </c>
      <c r="AI420" s="17">
        <v>3.3859055996605998E-2</v>
      </c>
      <c r="AJ420" s="17">
        <v>5.68860544296814E-2</v>
      </c>
      <c r="AK420" s="17">
        <v>5.73288224360054E-2</v>
      </c>
      <c r="AL420" s="17">
        <v>6.6403087648980993E-2</v>
      </c>
      <c r="AM420" s="17">
        <v>6.2615446921301096E-2</v>
      </c>
      <c r="AN420" s="17">
        <v>8.3584540152594602E-2</v>
      </c>
      <c r="AO420" s="17">
        <v>3.4669944244110198E-2</v>
      </c>
      <c r="AP420" s="17">
        <v>4.2255604174992099E-2</v>
      </c>
      <c r="AQ420" s="17"/>
      <c r="AR420" s="17">
        <v>6.2006104415898503E-2</v>
      </c>
      <c r="AS420" s="17">
        <v>5.6922906961644398E-2</v>
      </c>
      <c r="AT420" s="17">
        <v>5.6156587579467898E-2</v>
      </c>
      <c r="AU420" s="17">
        <v>7.1546490584829606E-2</v>
      </c>
      <c r="AV420" s="17">
        <v>9.7300518084065396E-2</v>
      </c>
      <c r="AW420" s="17"/>
      <c r="AX420" s="17">
        <v>6.3656538045191099E-2</v>
      </c>
      <c r="AY420" s="17">
        <v>4.7490002252055803E-2</v>
      </c>
      <c r="AZ420" s="17">
        <v>5.8110717644183997E-2</v>
      </c>
      <c r="BA420" s="17"/>
      <c r="BB420" s="17">
        <v>5.6212712842863499E-2</v>
      </c>
      <c r="BC420" s="17">
        <v>6.4790052112353405E-2</v>
      </c>
      <c r="BD420" s="17">
        <v>1.5488225191647101E-2</v>
      </c>
      <c r="BE420" s="17">
        <v>6.3763768344636998E-2</v>
      </c>
      <c r="BF420" s="17">
        <v>8.7523417385355101E-2</v>
      </c>
    </row>
    <row r="421" spans="2:58" x14ac:dyDescent="0.3">
      <c r="B421" t="s">
        <v>97</v>
      </c>
      <c r="C421" s="17">
        <v>0.12565879119396201</v>
      </c>
      <c r="D421" s="17">
        <v>0.126203998264975</v>
      </c>
      <c r="E421" s="17">
        <v>0.125363752526929</v>
      </c>
      <c r="F421" s="17"/>
      <c r="G421" s="17">
        <v>0</v>
      </c>
      <c r="H421" s="17">
        <v>6.6040134151871696E-2</v>
      </c>
      <c r="I421" s="17">
        <v>0.10129268390202199</v>
      </c>
      <c r="J421" s="17">
        <v>0.13773642988445201</v>
      </c>
      <c r="K421" s="17">
        <v>0.197330775141833</v>
      </c>
      <c r="L421" s="17">
        <v>0.28550818677879403</v>
      </c>
      <c r="M421" s="17"/>
      <c r="N421" s="17">
        <v>0.10791820116822499</v>
      </c>
      <c r="O421" s="17">
        <v>0.18501937383544301</v>
      </c>
      <c r="P421" s="17">
        <v>0.135761951210781</v>
      </c>
      <c r="Q421" s="17">
        <v>9.7967948852648007E-2</v>
      </c>
      <c r="R421" s="17">
        <v>0.15651045046345199</v>
      </c>
      <c r="S421" s="17">
        <v>0.17086419976657399</v>
      </c>
      <c r="T421" s="17">
        <v>0.159810148523156</v>
      </c>
      <c r="U421" s="17">
        <v>0.16347615657510101</v>
      </c>
      <c r="V421" s="17">
        <v>0.12543948855462</v>
      </c>
      <c r="W421" s="17">
        <v>0.117023913735656</v>
      </c>
      <c r="X421" s="17">
        <v>0.123355903371139</v>
      </c>
      <c r="Y421" s="17">
        <v>9.3630215952287293E-2</v>
      </c>
      <c r="Z421" s="17">
        <v>0.13912695329042399</v>
      </c>
      <c r="AA421" s="17">
        <v>0.158791047591155</v>
      </c>
      <c r="AB421" s="17">
        <v>6.8444828572036001E-2</v>
      </c>
      <c r="AC421" s="17">
        <v>5.0731749742715403E-2</v>
      </c>
      <c r="AD421" s="17"/>
      <c r="AE421" s="17">
        <v>7.4320207816330905E-2</v>
      </c>
      <c r="AF421" s="17">
        <v>0.14041949827194999</v>
      </c>
      <c r="AG421" s="17">
        <v>0.15331758988585201</v>
      </c>
      <c r="AH421" s="17">
        <v>0.132465814217088</v>
      </c>
      <c r="AI421" s="17">
        <v>0.14404852746115601</v>
      </c>
      <c r="AJ421" s="17">
        <v>9.6688770479415195E-2</v>
      </c>
      <c r="AK421" s="17">
        <v>0.19459700011792</v>
      </c>
      <c r="AL421" s="17">
        <v>8.9674431724855203E-2</v>
      </c>
      <c r="AM421" s="17">
        <v>0.122175445212741</v>
      </c>
      <c r="AN421" s="17">
        <v>0.115073210241822</v>
      </c>
      <c r="AO421" s="17">
        <v>0.18380112958060801</v>
      </c>
      <c r="AP421" s="17">
        <v>6.2164682146159903E-2</v>
      </c>
      <c r="AQ421" s="17"/>
      <c r="AR421" s="17">
        <v>0.157490658858076</v>
      </c>
      <c r="AS421" s="17">
        <v>0.11933301544656599</v>
      </c>
      <c r="AT421" s="17">
        <v>0.109296808677014</v>
      </c>
      <c r="AU421" s="17">
        <v>8.2065493867440095E-2</v>
      </c>
      <c r="AV421" s="17">
        <v>5.8970390730723701E-2</v>
      </c>
      <c r="AW421" s="17"/>
      <c r="AX421" s="17">
        <v>0.14348621500047001</v>
      </c>
      <c r="AY421" s="17">
        <v>4.6783067982799E-2</v>
      </c>
      <c r="AZ421" s="17">
        <v>0.112888814696271</v>
      </c>
      <c r="BA421" s="17"/>
      <c r="BB421" s="17">
        <v>0.12088680138433799</v>
      </c>
      <c r="BC421" s="17">
        <v>0.148498478593972</v>
      </c>
      <c r="BD421" s="17">
        <v>0.141345591972309</v>
      </c>
      <c r="BE421" s="17">
        <v>0.133507280499366</v>
      </c>
      <c r="BF421" s="17">
        <v>0.1237167108468</v>
      </c>
    </row>
    <row r="422" spans="2:58" x14ac:dyDescent="0.3">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row>
    <row r="423" spans="2:58" x14ac:dyDescent="0.3">
      <c r="B423" s="6" t="s">
        <v>288</v>
      </c>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row>
    <row r="424" spans="2:58" x14ac:dyDescent="0.3">
      <c r="B424" s="24" t="s">
        <v>90</v>
      </c>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row>
    <row r="425" spans="2:58" x14ac:dyDescent="0.3">
      <c r="B425" t="s">
        <v>283</v>
      </c>
      <c r="C425" s="17">
        <v>0.55272974548795595</v>
      </c>
      <c r="D425" s="17">
        <v>0.54531861063203901</v>
      </c>
      <c r="E425" s="17">
        <v>0.56125071030437301</v>
      </c>
      <c r="F425" s="17"/>
      <c r="G425" s="17">
        <v>0.53223030299586205</v>
      </c>
      <c r="H425" s="17">
        <v>0.65432913589781305</v>
      </c>
      <c r="I425" s="17">
        <v>0.56183322843942896</v>
      </c>
      <c r="J425" s="17">
        <v>0.55834108217886502</v>
      </c>
      <c r="K425" s="17">
        <v>0.422471817766786</v>
      </c>
      <c r="L425" s="17">
        <v>0.60305866503813899</v>
      </c>
      <c r="M425" s="17"/>
      <c r="N425" s="17">
        <v>0.520736492589987</v>
      </c>
      <c r="O425" s="17">
        <v>0.44389537734982798</v>
      </c>
      <c r="P425" s="17">
        <v>0.52686833189719495</v>
      </c>
      <c r="Q425" s="17">
        <v>0.53259006903296902</v>
      </c>
      <c r="R425" s="17">
        <v>0.56372942834551298</v>
      </c>
      <c r="S425" s="17">
        <v>0.54088257122337702</v>
      </c>
      <c r="T425" s="17">
        <v>0.52930344526455997</v>
      </c>
      <c r="U425" s="17">
        <v>0.47339158009584897</v>
      </c>
      <c r="V425" s="17">
        <v>0.54393468774435605</v>
      </c>
      <c r="W425" s="17">
        <v>0.55160671886072399</v>
      </c>
      <c r="X425" s="17">
        <v>0.55323487197245003</v>
      </c>
      <c r="Y425" s="17">
        <v>0.52121050082581799</v>
      </c>
      <c r="Z425" s="17">
        <v>0.59448447445708497</v>
      </c>
      <c r="AA425" s="17">
        <v>0.58870740633616003</v>
      </c>
      <c r="AB425" s="17">
        <v>0.59799852255228303</v>
      </c>
      <c r="AC425" s="17">
        <v>0.62284350154586798</v>
      </c>
      <c r="AD425" s="17"/>
      <c r="AE425" s="17">
        <v>0.61277791073327503</v>
      </c>
      <c r="AF425" s="17">
        <v>0.563264116572326</v>
      </c>
      <c r="AG425" s="17">
        <v>0.53696383779132695</v>
      </c>
      <c r="AH425" s="17">
        <v>0.49618395544462601</v>
      </c>
      <c r="AI425" s="17">
        <v>0.65161305880561304</v>
      </c>
      <c r="AJ425" s="17">
        <v>0.49287054251502399</v>
      </c>
      <c r="AK425" s="17">
        <v>0.50355827395985897</v>
      </c>
      <c r="AL425" s="17">
        <v>0.56990623904577598</v>
      </c>
      <c r="AM425" s="17">
        <v>0.542820517516579</v>
      </c>
      <c r="AN425" s="17">
        <v>0.52473876151455601</v>
      </c>
      <c r="AO425" s="17">
        <v>0.54374710473163301</v>
      </c>
      <c r="AP425" s="17">
        <v>0.63171510212540005</v>
      </c>
      <c r="AQ425" s="17"/>
      <c r="AR425" s="17">
        <v>0.53407231787051501</v>
      </c>
      <c r="AS425" s="17">
        <v>0.55002111108821805</v>
      </c>
      <c r="AT425" s="17">
        <v>0.57343407844741801</v>
      </c>
      <c r="AU425" s="17">
        <v>0.612808568191339</v>
      </c>
      <c r="AV425" s="17">
        <v>0.57404114688632402</v>
      </c>
      <c r="AW425" s="17"/>
      <c r="AX425" s="17">
        <v>0.53661623877544895</v>
      </c>
      <c r="AY425" s="17">
        <v>0.68723416770859203</v>
      </c>
      <c r="AZ425" s="17">
        <v>0.54084287493647099</v>
      </c>
      <c r="BA425" s="17"/>
      <c r="BB425" s="17">
        <v>0.56407815016358698</v>
      </c>
      <c r="BC425" s="17">
        <v>0.46796195906905003</v>
      </c>
      <c r="BD425" s="17">
        <v>0.49385269443505903</v>
      </c>
      <c r="BE425" s="17">
        <v>0.57330843420063504</v>
      </c>
      <c r="BF425" s="17">
        <v>0.56752711252575305</v>
      </c>
    </row>
    <row r="426" spans="2:58" x14ac:dyDescent="0.3">
      <c r="B426" t="s">
        <v>284</v>
      </c>
      <c r="C426" s="17">
        <v>0.41523232153655498</v>
      </c>
      <c r="D426" s="17">
        <v>0.41823890166844202</v>
      </c>
      <c r="E426" s="17">
        <v>0.41305125084962901</v>
      </c>
      <c r="F426" s="17"/>
      <c r="G426" s="17">
        <v>0.75242969304595997</v>
      </c>
      <c r="H426" s="17">
        <v>0.55204450402107597</v>
      </c>
      <c r="I426" s="17">
        <v>0.43302387019498501</v>
      </c>
      <c r="J426" s="17">
        <v>0.39829728806391801</v>
      </c>
      <c r="K426" s="17">
        <v>0.29922013051547802</v>
      </c>
      <c r="L426" s="17">
        <v>0.34145462521199199</v>
      </c>
      <c r="M426" s="17"/>
      <c r="N426" s="17">
        <v>0.43969657930792799</v>
      </c>
      <c r="O426" s="17">
        <v>0.35654948171807299</v>
      </c>
      <c r="P426" s="17">
        <v>0.331215069628299</v>
      </c>
      <c r="Q426" s="17">
        <v>0.33692639422897602</v>
      </c>
      <c r="R426" s="17">
        <v>0.46903412021024998</v>
      </c>
      <c r="S426" s="17">
        <v>0.376735435049661</v>
      </c>
      <c r="T426" s="17">
        <v>0.452352108234363</v>
      </c>
      <c r="U426" s="17">
        <v>0.35196237227261401</v>
      </c>
      <c r="V426" s="17">
        <v>0.43758473321657798</v>
      </c>
      <c r="W426" s="17">
        <v>0.38273433290139602</v>
      </c>
      <c r="X426" s="17">
        <v>0.44837765904146898</v>
      </c>
      <c r="Y426" s="17">
        <v>0.38902306687186899</v>
      </c>
      <c r="Z426" s="17">
        <v>0.44080589473924697</v>
      </c>
      <c r="AA426" s="17">
        <v>0.42393052682843402</v>
      </c>
      <c r="AB426" s="17">
        <v>0.333850705291797</v>
      </c>
      <c r="AC426" s="17">
        <v>0.49820703334986499</v>
      </c>
      <c r="AD426" s="17"/>
      <c r="AE426" s="17">
        <v>0.47445045995372898</v>
      </c>
      <c r="AF426" s="17">
        <v>0.39089135467460101</v>
      </c>
      <c r="AG426" s="17">
        <v>0.370264253980642</v>
      </c>
      <c r="AH426" s="17">
        <v>0.36888237584462702</v>
      </c>
      <c r="AI426" s="17">
        <v>0.50175857797562695</v>
      </c>
      <c r="AJ426" s="17">
        <v>0.42296280763849597</v>
      </c>
      <c r="AK426" s="17">
        <v>0.35531406563483298</v>
      </c>
      <c r="AL426" s="17">
        <v>0.47881752067116801</v>
      </c>
      <c r="AM426" s="17">
        <v>0.37038361339380099</v>
      </c>
      <c r="AN426" s="17">
        <v>0.41762069974606802</v>
      </c>
      <c r="AO426" s="17">
        <v>0.49953093282532801</v>
      </c>
      <c r="AP426" s="17">
        <v>0.37109739727458602</v>
      </c>
      <c r="AQ426" s="17"/>
      <c r="AR426" s="17">
        <v>0.41555317825971699</v>
      </c>
      <c r="AS426" s="17">
        <v>0.38730139577369399</v>
      </c>
      <c r="AT426" s="17">
        <v>0.49077342203736801</v>
      </c>
      <c r="AU426" s="17">
        <v>0.42396339310917303</v>
      </c>
      <c r="AV426" s="17">
        <v>0.43125724679887101</v>
      </c>
      <c r="AW426" s="17"/>
      <c r="AX426" s="17">
        <v>0.38766615693749001</v>
      </c>
      <c r="AY426" s="17">
        <v>0.52713232685807099</v>
      </c>
      <c r="AZ426" s="17">
        <v>0.40786673206966201</v>
      </c>
      <c r="BA426" s="17"/>
      <c r="BB426" s="17">
        <v>0.41787523598029902</v>
      </c>
      <c r="BC426" s="17">
        <v>0.370149835951189</v>
      </c>
      <c r="BD426" s="17">
        <v>0.425074876078602</v>
      </c>
      <c r="BE426" s="17">
        <v>0.37876680913900002</v>
      </c>
      <c r="BF426" s="17">
        <v>0.47847902003183201</v>
      </c>
    </row>
    <row r="427" spans="2:58" x14ac:dyDescent="0.3">
      <c r="B427" t="s">
        <v>285</v>
      </c>
      <c r="C427" s="17">
        <v>0.40842693847428901</v>
      </c>
      <c r="D427" s="17">
        <v>0.41433280906513098</v>
      </c>
      <c r="E427" s="17">
        <v>0.40333021463538599</v>
      </c>
      <c r="F427" s="17"/>
      <c r="G427" s="17">
        <v>0.50132903615263802</v>
      </c>
      <c r="H427" s="17">
        <v>0.55845536883253299</v>
      </c>
      <c r="I427" s="17">
        <v>0.42710543584265398</v>
      </c>
      <c r="J427" s="17">
        <v>0.37695827120291803</v>
      </c>
      <c r="K427" s="17">
        <v>0.33664673781619903</v>
      </c>
      <c r="L427" s="17">
        <v>0.34174386570605397</v>
      </c>
      <c r="M427" s="17"/>
      <c r="N427" s="17">
        <v>0.36667556524165701</v>
      </c>
      <c r="O427" s="17">
        <v>0.34957207576133797</v>
      </c>
      <c r="P427" s="17">
        <v>0.37026315358284601</v>
      </c>
      <c r="Q427" s="17">
        <v>0.285311073445632</v>
      </c>
      <c r="R427" s="17">
        <v>0.42787192858956502</v>
      </c>
      <c r="S427" s="17">
        <v>0.38527761018669798</v>
      </c>
      <c r="T427" s="17">
        <v>0.39679371101067801</v>
      </c>
      <c r="U427" s="17">
        <v>0.40428349313520601</v>
      </c>
      <c r="V427" s="17">
        <v>0.38254190934049898</v>
      </c>
      <c r="W427" s="17">
        <v>0.38209189277133299</v>
      </c>
      <c r="X427" s="17">
        <v>0.38170646216017601</v>
      </c>
      <c r="Y427" s="17">
        <v>0.43364520380100302</v>
      </c>
      <c r="Z427" s="17">
        <v>0.32852780480934801</v>
      </c>
      <c r="AA427" s="17">
        <v>0.51959227976167399</v>
      </c>
      <c r="AB427" s="17">
        <v>0.40932732060314903</v>
      </c>
      <c r="AC427" s="17">
        <v>0.51920403471390097</v>
      </c>
      <c r="AD427" s="17"/>
      <c r="AE427" s="17">
        <v>0.50732286816421301</v>
      </c>
      <c r="AF427" s="17">
        <v>0.39592139740598498</v>
      </c>
      <c r="AG427" s="17">
        <v>0.39170805069513998</v>
      </c>
      <c r="AH427" s="17">
        <v>0.42946329943952799</v>
      </c>
      <c r="AI427" s="17">
        <v>0.42649540473599301</v>
      </c>
      <c r="AJ427" s="17">
        <v>0.40906700929989498</v>
      </c>
      <c r="AK427" s="17">
        <v>0.37726588980619402</v>
      </c>
      <c r="AL427" s="17">
        <v>0.336296361508443</v>
      </c>
      <c r="AM427" s="17">
        <v>0.38840481035391899</v>
      </c>
      <c r="AN427" s="17">
        <v>0.374382536824515</v>
      </c>
      <c r="AO427" s="17">
        <v>0.397544827044441</v>
      </c>
      <c r="AP427" s="17">
        <v>0.31104954114737399</v>
      </c>
      <c r="AQ427" s="17"/>
      <c r="AR427" s="17">
        <v>0.375596002100472</v>
      </c>
      <c r="AS427" s="17">
        <v>0.42197267821919598</v>
      </c>
      <c r="AT427" s="17">
        <v>0.43238790861434301</v>
      </c>
      <c r="AU427" s="17">
        <v>0.39718592883481402</v>
      </c>
      <c r="AV427" s="17">
        <v>0.37254863857734</v>
      </c>
      <c r="AW427" s="17"/>
      <c r="AX427" s="17">
        <v>0.38075209822428802</v>
      </c>
      <c r="AY427" s="17">
        <v>0.61022868516566697</v>
      </c>
      <c r="AZ427" s="17">
        <v>0.352891441262078</v>
      </c>
      <c r="BA427" s="17"/>
      <c r="BB427" s="17">
        <v>0.41995314163500103</v>
      </c>
      <c r="BC427" s="17">
        <v>0.36114564409758099</v>
      </c>
      <c r="BD427" s="17">
        <v>0.41231609628397498</v>
      </c>
      <c r="BE427" s="17">
        <v>0.39135670437040199</v>
      </c>
      <c r="BF427" s="17">
        <v>0.39804931915832498</v>
      </c>
    </row>
    <row r="428" spans="2:58" x14ac:dyDescent="0.3">
      <c r="B428" t="s">
        <v>286</v>
      </c>
      <c r="C428" s="17">
        <v>0.27343478603402199</v>
      </c>
      <c r="D428" s="17">
        <v>0.31326912122330203</v>
      </c>
      <c r="E428" s="17">
        <v>0.233110172923231</v>
      </c>
      <c r="F428" s="17"/>
      <c r="G428" s="17">
        <v>0.35314044995611099</v>
      </c>
      <c r="H428" s="17">
        <v>0.44960146001833201</v>
      </c>
      <c r="I428" s="17">
        <v>0.31465771134940002</v>
      </c>
      <c r="J428" s="17">
        <v>0.21781981481372401</v>
      </c>
      <c r="K428" s="17">
        <v>0.20530889960818899</v>
      </c>
      <c r="L428" s="17">
        <v>5.6889539578797901E-2</v>
      </c>
      <c r="M428" s="17"/>
      <c r="N428" s="17">
        <v>0.118168486553689</v>
      </c>
      <c r="O428" s="17">
        <v>0.29824109771587198</v>
      </c>
      <c r="P428" s="17">
        <v>0.177336069100406</v>
      </c>
      <c r="Q428" s="17">
        <v>0.275007073644147</v>
      </c>
      <c r="R428" s="17">
        <v>0.27004751358781998</v>
      </c>
      <c r="S428" s="17">
        <v>0.269327152724959</v>
      </c>
      <c r="T428" s="17">
        <v>0.25935889117941102</v>
      </c>
      <c r="U428" s="17">
        <v>0.22516757000927401</v>
      </c>
      <c r="V428" s="17">
        <v>0.22823957411157</v>
      </c>
      <c r="W428" s="17">
        <v>0.29351910494273498</v>
      </c>
      <c r="X428" s="17">
        <v>0.275808476454111</v>
      </c>
      <c r="Y428" s="17">
        <v>0.18618123342419701</v>
      </c>
      <c r="Z428" s="17">
        <v>0.29228280926038103</v>
      </c>
      <c r="AA428" s="17">
        <v>0.249653112979943</v>
      </c>
      <c r="AB428" s="17">
        <v>0.26884928952835702</v>
      </c>
      <c r="AC428" s="17">
        <v>0.428721288373411</v>
      </c>
      <c r="AD428" s="17"/>
      <c r="AE428" s="17">
        <v>0.43663734298586698</v>
      </c>
      <c r="AF428" s="17">
        <v>0.24623772895464699</v>
      </c>
      <c r="AG428" s="17">
        <v>0.18758390548246601</v>
      </c>
      <c r="AH428" s="17">
        <v>0.27226399939915302</v>
      </c>
      <c r="AI428" s="17">
        <v>0.29680979818202002</v>
      </c>
      <c r="AJ428" s="17">
        <v>0.25612692622321498</v>
      </c>
      <c r="AK428" s="17">
        <v>0.21339853371332199</v>
      </c>
      <c r="AL428" s="17">
        <v>0.27538427255926301</v>
      </c>
      <c r="AM428" s="17">
        <v>0.25983197508681399</v>
      </c>
      <c r="AN428" s="17">
        <v>0.22291960973312699</v>
      </c>
      <c r="AO428" s="17">
        <v>0.27287331312304602</v>
      </c>
      <c r="AP428" s="17">
        <v>0.22051406235658499</v>
      </c>
      <c r="AQ428" s="17"/>
      <c r="AR428" s="17">
        <v>0.25899251571343401</v>
      </c>
      <c r="AS428" s="17">
        <v>0.27046449773936398</v>
      </c>
      <c r="AT428" s="17">
        <v>0.31797208573802299</v>
      </c>
      <c r="AU428" s="17">
        <v>0.25471766972842302</v>
      </c>
      <c r="AV428" s="17">
        <v>0.21767362346003</v>
      </c>
      <c r="AW428" s="17"/>
      <c r="AX428" s="17">
        <v>0.232710636637977</v>
      </c>
      <c r="AY428" s="17">
        <v>0.454565449315945</v>
      </c>
      <c r="AZ428" s="17">
        <v>0.303788510742864</v>
      </c>
      <c r="BA428" s="17"/>
      <c r="BB428" s="17">
        <v>0.30252529286987301</v>
      </c>
      <c r="BC428" s="17">
        <v>0.24534147710417201</v>
      </c>
      <c r="BD428" s="17">
        <v>0.213555289556491</v>
      </c>
      <c r="BE428" s="17">
        <v>0.123303194407084</v>
      </c>
      <c r="BF428" s="17">
        <v>0.23375510054802801</v>
      </c>
    </row>
    <row r="429" spans="2:58" x14ac:dyDescent="0.3">
      <c r="B429" t="s">
        <v>287</v>
      </c>
      <c r="C429" s="17">
        <v>0.140777757123762</v>
      </c>
      <c r="D429" s="17">
        <v>0.173391972640557</v>
      </c>
      <c r="E429" s="17">
        <v>0.107415547242283</v>
      </c>
      <c r="F429" s="17"/>
      <c r="G429" s="17">
        <v>0.30369653251794598</v>
      </c>
      <c r="H429" s="17">
        <v>0.30995115915250299</v>
      </c>
      <c r="I429" s="17">
        <v>0.16546787396933499</v>
      </c>
      <c r="J429" s="17">
        <v>9.7094073853552398E-2</v>
      </c>
      <c r="K429" s="17">
        <v>6.2256188004076E-2</v>
      </c>
      <c r="L429" s="17">
        <v>0.135866819952946</v>
      </c>
      <c r="M429" s="17"/>
      <c r="N429" s="17">
        <v>0.113498745553558</v>
      </c>
      <c r="O429" s="17">
        <v>0.15330100140123601</v>
      </c>
      <c r="P429" s="17">
        <v>0.11090133347430201</v>
      </c>
      <c r="Q429" s="17">
        <v>0.110216332352272</v>
      </c>
      <c r="R429" s="17">
        <v>0.114473230985501</v>
      </c>
      <c r="S429" s="17">
        <v>0.130434474615818</v>
      </c>
      <c r="T429" s="17">
        <v>0.178604858814431</v>
      </c>
      <c r="U429" s="17">
        <v>0.126190888495573</v>
      </c>
      <c r="V429" s="17">
        <v>0.108831931365166</v>
      </c>
      <c r="W429" s="17">
        <v>0.118471988298382</v>
      </c>
      <c r="X429" s="17">
        <v>0.127091173477377</v>
      </c>
      <c r="Y429" s="17">
        <v>0.14132004060025599</v>
      </c>
      <c r="Z429" s="17">
        <v>0.12633904719165501</v>
      </c>
      <c r="AA429" s="17">
        <v>0.12768907736906601</v>
      </c>
      <c r="AB429" s="17">
        <v>9.1188225104217702E-2</v>
      </c>
      <c r="AC429" s="17">
        <v>0.22978710166076999</v>
      </c>
      <c r="AD429" s="17"/>
      <c r="AE429" s="17">
        <v>0.28754631420944998</v>
      </c>
      <c r="AF429" s="17">
        <v>7.4459367017363096E-2</v>
      </c>
      <c r="AG429" s="17">
        <v>0.11066823537646001</v>
      </c>
      <c r="AH429" s="17">
        <v>0.120657944372834</v>
      </c>
      <c r="AI429" s="17">
        <v>9.9134880679799003E-2</v>
      </c>
      <c r="AJ429" s="17">
        <v>0.153205827543757</v>
      </c>
      <c r="AK429" s="17">
        <v>0.132927857757589</v>
      </c>
      <c r="AL429" s="17">
        <v>0.179086146859431</v>
      </c>
      <c r="AM429" s="17">
        <v>0.12993050631692099</v>
      </c>
      <c r="AN429" s="17">
        <v>0.123050255332234</v>
      </c>
      <c r="AO429" s="17">
        <v>9.9055415862408902E-2</v>
      </c>
      <c r="AP429" s="17">
        <v>7.6710027395745603E-2</v>
      </c>
      <c r="AQ429" s="17"/>
      <c r="AR429" s="17">
        <v>0.120357368815948</v>
      </c>
      <c r="AS429" s="17">
        <v>0.136042329315024</v>
      </c>
      <c r="AT429" s="17">
        <v>0.18676306787588901</v>
      </c>
      <c r="AU429" s="17">
        <v>0.15313742144181799</v>
      </c>
      <c r="AV429" s="17">
        <v>0.13152394853666299</v>
      </c>
      <c r="AW429" s="17"/>
      <c r="AX429" s="17">
        <v>0.10628016469783499</v>
      </c>
      <c r="AY429" s="17">
        <v>0.27899691031606599</v>
      </c>
      <c r="AZ429" s="17">
        <v>0.14070559744758801</v>
      </c>
      <c r="BA429" s="17"/>
      <c r="BB429" s="17">
        <v>0.15794623082860801</v>
      </c>
      <c r="BC429" s="17">
        <v>0.114281770954781</v>
      </c>
      <c r="BD429" s="17">
        <v>0.18559339445332201</v>
      </c>
      <c r="BE429" s="17">
        <v>5.6658019510409503E-2</v>
      </c>
      <c r="BF429" s="17">
        <v>0.108930070810918</v>
      </c>
    </row>
    <row r="430" spans="2:58" x14ac:dyDescent="0.3">
      <c r="B430" t="s">
        <v>86</v>
      </c>
      <c r="C430" s="17">
        <v>4.0777210313182599E-2</v>
      </c>
      <c r="D430" s="17">
        <v>3.0675214406825399E-2</v>
      </c>
      <c r="E430" s="17">
        <v>5.0970264255853798E-2</v>
      </c>
      <c r="F430" s="17"/>
      <c r="G430" s="17">
        <v>6.0914113303680399E-2</v>
      </c>
      <c r="H430" s="17">
        <v>3.6253630559982403E-2</v>
      </c>
      <c r="I430" s="17">
        <v>4.0181891796380501E-2</v>
      </c>
      <c r="J430" s="17">
        <v>3.7397970041136298E-2</v>
      </c>
      <c r="K430" s="17">
        <v>6.10122446597781E-2</v>
      </c>
      <c r="L430" s="17">
        <v>0</v>
      </c>
      <c r="M430" s="17"/>
      <c r="N430" s="17">
        <v>0</v>
      </c>
      <c r="O430" s="17">
        <v>7.4764505188926106E-2</v>
      </c>
      <c r="P430" s="17">
        <v>7.9375805683071898E-2</v>
      </c>
      <c r="Q430" s="17">
        <v>5.1381156304822997E-2</v>
      </c>
      <c r="R430" s="17">
        <v>5.06374845520004E-2</v>
      </c>
      <c r="S430" s="17">
        <v>3.1287642228545902E-2</v>
      </c>
      <c r="T430" s="17">
        <v>2.7394627002259701E-2</v>
      </c>
      <c r="U430" s="17">
        <v>4.1341107718345503E-2</v>
      </c>
      <c r="V430" s="17">
        <v>5.42873651238375E-2</v>
      </c>
      <c r="W430" s="17">
        <v>3.78175875241651E-2</v>
      </c>
      <c r="X430" s="17">
        <v>3.7870723602824702E-2</v>
      </c>
      <c r="Y430" s="17">
        <v>5.5114170395583001E-2</v>
      </c>
      <c r="Z430" s="17">
        <v>1.20068474654443E-2</v>
      </c>
      <c r="AA430" s="17">
        <v>3.7299940654665797E-2</v>
      </c>
      <c r="AB430" s="17">
        <v>2.64402174448648E-2</v>
      </c>
      <c r="AC430" s="17">
        <v>1.0862866549415E-2</v>
      </c>
      <c r="AD430" s="17"/>
      <c r="AE430" s="17">
        <v>1.39931465484705E-2</v>
      </c>
      <c r="AF430" s="17">
        <v>4.0098634953531602E-2</v>
      </c>
      <c r="AG430" s="17">
        <v>4.9041977706973598E-2</v>
      </c>
      <c r="AH430" s="17">
        <v>3.9206435336197699E-2</v>
      </c>
      <c r="AI430" s="17">
        <v>2.9081674037161501E-2</v>
      </c>
      <c r="AJ430" s="17">
        <v>7.4682416216973094E-2</v>
      </c>
      <c r="AK430" s="17">
        <v>6.9992163776542105E-2</v>
      </c>
      <c r="AL430" s="17">
        <v>2.82180348108182E-2</v>
      </c>
      <c r="AM430" s="17">
        <v>5.45202792868901E-2</v>
      </c>
      <c r="AN430" s="17">
        <v>2.61931226394608E-2</v>
      </c>
      <c r="AO430" s="17">
        <v>1.9962900101597798E-2</v>
      </c>
      <c r="AP430" s="17">
        <v>4.3350549196863403E-2</v>
      </c>
      <c r="AQ430" s="17"/>
      <c r="AR430" s="17">
        <v>3.6447412702378897E-2</v>
      </c>
      <c r="AS430" s="17">
        <v>4.72121528101445E-2</v>
      </c>
      <c r="AT430" s="17">
        <v>2.7821518367205499E-2</v>
      </c>
      <c r="AU430" s="17">
        <v>4.5845783549757303E-2</v>
      </c>
      <c r="AV430" s="17">
        <v>4.4530134849560803E-2</v>
      </c>
      <c r="AW430" s="17"/>
      <c r="AX430" s="17">
        <v>4.4971025643420599E-2</v>
      </c>
      <c r="AY430" s="17">
        <v>1.95459365020429E-2</v>
      </c>
      <c r="AZ430" s="17">
        <v>4.59395182056445E-2</v>
      </c>
      <c r="BA430" s="17"/>
      <c r="BB430" s="17">
        <v>3.5019596457941102E-2</v>
      </c>
      <c r="BC430" s="17">
        <v>6.8919275763383997E-2</v>
      </c>
      <c r="BD430" s="17">
        <v>7.3049277015961395E-2</v>
      </c>
      <c r="BE430" s="17">
        <v>4.7265502845890497E-2</v>
      </c>
      <c r="BF430" s="17">
        <v>3.5954735871709102E-2</v>
      </c>
    </row>
    <row r="431" spans="2:58" x14ac:dyDescent="0.3">
      <c r="B431" t="s">
        <v>150</v>
      </c>
      <c r="C431" s="17">
        <v>0.134281374144781</v>
      </c>
      <c r="D431" s="17">
        <v>0.14297207876524701</v>
      </c>
      <c r="E431" s="17">
        <v>0.12585021355852499</v>
      </c>
      <c r="F431" s="17"/>
      <c r="G431" s="17">
        <v>0</v>
      </c>
      <c r="H431" s="17">
        <v>5.0324229093995303E-2</v>
      </c>
      <c r="I431" s="17">
        <v>0.111246126149137</v>
      </c>
      <c r="J431" s="17">
        <v>0.141444631669805</v>
      </c>
      <c r="K431" s="17">
        <v>0.24356279790045601</v>
      </c>
      <c r="L431" s="17">
        <v>0.23718062640075499</v>
      </c>
      <c r="M431" s="17"/>
      <c r="N431" s="17">
        <v>0.10791820116822499</v>
      </c>
      <c r="O431" s="17">
        <v>0.28054405149266098</v>
      </c>
      <c r="P431" s="17">
        <v>0.13057112679772601</v>
      </c>
      <c r="Q431" s="17">
        <v>0.10963029491977801</v>
      </c>
      <c r="R431" s="17">
        <v>0.10622737486417901</v>
      </c>
      <c r="S431" s="17">
        <v>0.12716683219748601</v>
      </c>
      <c r="T431" s="17">
        <v>0.115450703934821</v>
      </c>
      <c r="U431" s="17">
        <v>0.11535793698871701</v>
      </c>
      <c r="V431" s="17">
        <v>0.133453236365037</v>
      </c>
      <c r="W431" s="17">
        <v>0.14429194336289899</v>
      </c>
      <c r="X431" s="17">
        <v>0.131277445814588</v>
      </c>
      <c r="Y431" s="17">
        <v>0.17407196965358801</v>
      </c>
      <c r="Z431" s="17">
        <v>0.15455592524418199</v>
      </c>
      <c r="AA431" s="17">
        <v>0.14468686800946701</v>
      </c>
      <c r="AB431" s="17">
        <v>0.13952135916660599</v>
      </c>
      <c r="AC431" s="17">
        <v>0.106142172135197</v>
      </c>
      <c r="AD431" s="17"/>
      <c r="AE431" s="17">
        <v>6.9619467189152004E-2</v>
      </c>
      <c r="AF431" s="17">
        <v>0.18164492298695301</v>
      </c>
      <c r="AG431" s="17">
        <v>0.15704996337567401</v>
      </c>
      <c r="AH431" s="17">
        <v>0.193592455256102</v>
      </c>
      <c r="AI431" s="17">
        <v>0.13048982993153899</v>
      </c>
      <c r="AJ431" s="17">
        <v>9.9820385914499293E-2</v>
      </c>
      <c r="AK431" s="17">
        <v>0.14341332007785201</v>
      </c>
      <c r="AL431" s="17">
        <v>0.114612096613064</v>
      </c>
      <c r="AM431" s="17">
        <v>0.106734149762689</v>
      </c>
      <c r="AN431" s="17">
        <v>0.14623143538540301</v>
      </c>
      <c r="AO431" s="17">
        <v>0.142548601244263</v>
      </c>
      <c r="AP431" s="17">
        <v>0.157292363551534</v>
      </c>
      <c r="AQ431" s="17"/>
      <c r="AR431" s="17">
        <v>0.14511773780773499</v>
      </c>
      <c r="AS431" s="17">
        <v>0.13680177511313599</v>
      </c>
      <c r="AT431" s="17">
        <v>0.10774074617137901</v>
      </c>
      <c r="AU431" s="17">
        <v>0.15316777776384299</v>
      </c>
      <c r="AV431" s="17">
        <v>9.7464265229053604E-2</v>
      </c>
      <c r="AW431" s="17"/>
      <c r="AX431" s="17">
        <v>0.14831810201691401</v>
      </c>
      <c r="AY431" s="17">
        <v>3.4884634370989903E-2</v>
      </c>
      <c r="AZ431" s="17">
        <v>0.14982999659124999</v>
      </c>
      <c r="BA431" s="17"/>
      <c r="BB431" s="17">
        <v>0.12858183141191401</v>
      </c>
      <c r="BC431" s="17">
        <v>0.162552893208191</v>
      </c>
      <c r="BD431" s="17">
        <v>8.6083900668784699E-2</v>
      </c>
      <c r="BE431" s="17">
        <v>0.14646484592911499</v>
      </c>
      <c r="BF431" s="17">
        <v>0.14146305372471499</v>
      </c>
    </row>
    <row r="432" spans="2:58" x14ac:dyDescent="0.3">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row>
    <row r="433" spans="2:58" x14ac:dyDescent="0.3">
      <c r="B433" s="6" t="s">
        <v>289</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row>
    <row r="434" spans="2:58" x14ac:dyDescent="0.3">
      <c r="B434" s="24" t="s">
        <v>90</v>
      </c>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row>
    <row r="435" spans="2:58" x14ac:dyDescent="0.3">
      <c r="B435" t="s">
        <v>287</v>
      </c>
      <c r="C435" s="17">
        <v>0.53680504209174595</v>
      </c>
      <c r="D435" s="17">
        <v>0.57475293730502697</v>
      </c>
      <c r="E435" s="17">
        <v>0.49889411145440798</v>
      </c>
      <c r="F435" s="17"/>
      <c r="G435" s="17">
        <v>0.73241200724508904</v>
      </c>
      <c r="H435" s="17">
        <v>0.58223944154247798</v>
      </c>
      <c r="I435" s="17">
        <v>0.51199690617723304</v>
      </c>
      <c r="J435" s="17">
        <v>0.53578731703382898</v>
      </c>
      <c r="K435" s="17">
        <v>0.57606733445400604</v>
      </c>
      <c r="L435" s="17">
        <v>0.52775405451287505</v>
      </c>
      <c r="M435" s="17"/>
      <c r="N435" s="17">
        <v>0.48258884489567999</v>
      </c>
      <c r="O435" s="17">
        <v>0.34069780307192399</v>
      </c>
      <c r="P435" s="17">
        <v>0.42762782502167601</v>
      </c>
      <c r="Q435" s="17">
        <v>0.48190776755982501</v>
      </c>
      <c r="R435" s="17">
        <v>0.44321159483706901</v>
      </c>
      <c r="S435" s="17">
        <v>0.40492243466901501</v>
      </c>
      <c r="T435" s="17">
        <v>0.53853776398609798</v>
      </c>
      <c r="U435" s="17">
        <v>0.47681471595722502</v>
      </c>
      <c r="V435" s="17">
        <v>0.48951811682053997</v>
      </c>
      <c r="W435" s="17">
        <v>0.55543116473070098</v>
      </c>
      <c r="X435" s="17">
        <v>0.57331249522136796</v>
      </c>
      <c r="Y435" s="17">
        <v>0.53102029524109295</v>
      </c>
      <c r="Z435" s="17">
        <v>0.54415605179224003</v>
      </c>
      <c r="AA435" s="17">
        <v>0.57110602704824398</v>
      </c>
      <c r="AB435" s="17">
        <v>0.61969049023286304</v>
      </c>
      <c r="AC435" s="17">
        <v>0.70613401930920905</v>
      </c>
      <c r="AD435" s="17"/>
      <c r="AE435" s="17">
        <v>0.59544379676137205</v>
      </c>
      <c r="AF435" s="17">
        <v>0.57657611207454695</v>
      </c>
      <c r="AG435" s="17">
        <v>0.51496166762092699</v>
      </c>
      <c r="AH435" s="17">
        <v>0.51503715228040103</v>
      </c>
      <c r="AI435" s="17">
        <v>0.54611605171852995</v>
      </c>
      <c r="AJ435" s="17">
        <v>0.51657337785402602</v>
      </c>
      <c r="AK435" s="17">
        <v>0.53032065460924405</v>
      </c>
      <c r="AL435" s="17">
        <v>0.52757083760010903</v>
      </c>
      <c r="AM435" s="17">
        <v>0.52807961614787002</v>
      </c>
      <c r="AN435" s="17">
        <v>0.438582330679543</v>
      </c>
      <c r="AO435" s="17">
        <v>0.53829852411546797</v>
      </c>
      <c r="AP435" s="17">
        <v>0.60827363089970399</v>
      </c>
      <c r="AQ435" s="17"/>
      <c r="AR435" s="17">
        <v>0.50167368462422202</v>
      </c>
      <c r="AS435" s="17">
        <v>0.55424254196940204</v>
      </c>
      <c r="AT435" s="17">
        <v>0.56036935195031001</v>
      </c>
      <c r="AU435" s="17">
        <v>0.56256841947695502</v>
      </c>
      <c r="AV435" s="17">
        <v>0.353449262541571</v>
      </c>
      <c r="AW435" s="17"/>
      <c r="AX435" s="17">
        <v>0.51900590965240501</v>
      </c>
      <c r="AY435" s="17">
        <v>0.62803170432454103</v>
      </c>
      <c r="AZ435" s="17">
        <v>0.57271684507157605</v>
      </c>
      <c r="BA435" s="17"/>
      <c r="BB435" s="17">
        <v>0.56570042885092497</v>
      </c>
      <c r="BC435" s="17">
        <v>0.44299910495606298</v>
      </c>
      <c r="BD435" s="17">
        <v>0.44092435989926498</v>
      </c>
      <c r="BE435" s="17">
        <v>0.52287796086671601</v>
      </c>
      <c r="BF435" s="17">
        <v>0.47666889535811502</v>
      </c>
    </row>
    <row r="436" spans="2:58" x14ac:dyDescent="0.3">
      <c r="B436" t="s">
        <v>285</v>
      </c>
      <c r="C436" s="17">
        <v>0.26342456298349698</v>
      </c>
      <c r="D436" s="17">
        <v>0.29364605598712801</v>
      </c>
      <c r="E436" s="17">
        <v>0.23270205795598101</v>
      </c>
      <c r="F436" s="17"/>
      <c r="G436" s="17">
        <v>0.36343215728661399</v>
      </c>
      <c r="H436" s="17">
        <v>0.299052176870646</v>
      </c>
      <c r="I436" s="17">
        <v>0.25148462459892201</v>
      </c>
      <c r="J436" s="17">
        <v>0.26290814533886397</v>
      </c>
      <c r="K436" s="17">
        <v>0.27678764019103103</v>
      </c>
      <c r="L436" s="17">
        <v>0.21791481503334101</v>
      </c>
      <c r="M436" s="17"/>
      <c r="N436" s="17">
        <v>0.25336240532850901</v>
      </c>
      <c r="O436" s="17">
        <v>0.14468425562569501</v>
      </c>
      <c r="P436" s="17">
        <v>0.21029465331055999</v>
      </c>
      <c r="Q436" s="17">
        <v>0.24836407819342801</v>
      </c>
      <c r="R436" s="17">
        <v>0.27541202710600299</v>
      </c>
      <c r="S436" s="17">
        <v>0.25066870889121801</v>
      </c>
      <c r="T436" s="17">
        <v>0.261263115589152</v>
      </c>
      <c r="U436" s="17">
        <v>0.25090664958340098</v>
      </c>
      <c r="V436" s="17">
        <v>0.22303265738539399</v>
      </c>
      <c r="W436" s="17">
        <v>0.25373289147724498</v>
      </c>
      <c r="X436" s="17">
        <v>0.22928057949577099</v>
      </c>
      <c r="Y436" s="17">
        <v>0.26651279779755899</v>
      </c>
      <c r="Z436" s="17">
        <v>0.27544141019275598</v>
      </c>
      <c r="AA436" s="17">
        <v>0.31238756699981601</v>
      </c>
      <c r="AB436" s="17">
        <v>0.28260478175231901</v>
      </c>
      <c r="AC436" s="17">
        <v>0.33756259582700499</v>
      </c>
      <c r="AD436" s="17"/>
      <c r="AE436" s="17">
        <v>0.36519590304500099</v>
      </c>
      <c r="AF436" s="17">
        <v>0.24063157650745201</v>
      </c>
      <c r="AG436" s="17">
        <v>0.25704948125055899</v>
      </c>
      <c r="AH436" s="17">
        <v>0.22063608833491999</v>
      </c>
      <c r="AI436" s="17">
        <v>0.25187300278473901</v>
      </c>
      <c r="AJ436" s="17">
        <v>0.22776741192397501</v>
      </c>
      <c r="AK436" s="17">
        <v>0.23078397661686101</v>
      </c>
      <c r="AL436" s="17">
        <v>0.19895722878436201</v>
      </c>
      <c r="AM436" s="17">
        <v>0.32986441527142901</v>
      </c>
      <c r="AN436" s="17">
        <v>0.239436277232046</v>
      </c>
      <c r="AO436" s="17">
        <v>0.24343680167020801</v>
      </c>
      <c r="AP436" s="17">
        <v>0.20134137883059999</v>
      </c>
      <c r="AQ436" s="17"/>
      <c r="AR436" s="17">
        <v>0.247613139673449</v>
      </c>
      <c r="AS436" s="17">
        <v>0.28326123700917499</v>
      </c>
      <c r="AT436" s="17">
        <v>0.25924234001158403</v>
      </c>
      <c r="AU436" s="17">
        <v>0.16409123083532501</v>
      </c>
      <c r="AV436" s="17">
        <v>0.27178163332634803</v>
      </c>
      <c r="AW436" s="17"/>
      <c r="AX436" s="17">
        <v>0.24162511947898499</v>
      </c>
      <c r="AY436" s="17">
        <v>0.35594515602059001</v>
      </c>
      <c r="AZ436" s="17">
        <v>0.28973862356129398</v>
      </c>
      <c r="BA436" s="17"/>
      <c r="BB436" s="17">
        <v>0.28424339865206499</v>
      </c>
      <c r="BC436" s="17">
        <v>0.19747652926372</v>
      </c>
      <c r="BD436" s="17">
        <v>0.24512119804468199</v>
      </c>
      <c r="BE436" s="17">
        <v>0.22448658994182699</v>
      </c>
      <c r="BF436" s="17">
        <v>0.229744063089142</v>
      </c>
    </row>
    <row r="437" spans="2:58" x14ac:dyDescent="0.3">
      <c r="B437" t="s">
        <v>283</v>
      </c>
      <c r="C437" s="17">
        <v>0.23782167591887499</v>
      </c>
      <c r="D437" s="17">
        <v>0.25375880145024499</v>
      </c>
      <c r="E437" s="17">
        <v>0.222343697032237</v>
      </c>
      <c r="F437" s="17"/>
      <c r="G437" s="17">
        <v>0.40127086615892799</v>
      </c>
      <c r="H437" s="17">
        <v>0.27850829828104201</v>
      </c>
      <c r="I437" s="17">
        <v>0.25592712930293099</v>
      </c>
      <c r="J437" s="17">
        <v>0.205388533103775</v>
      </c>
      <c r="K437" s="17">
        <v>0.23896805969922899</v>
      </c>
      <c r="L437" s="17">
        <v>0.26813470398727501</v>
      </c>
      <c r="M437" s="17"/>
      <c r="N437" s="17">
        <v>0.520736492589987</v>
      </c>
      <c r="O437" s="17">
        <v>0.22833380900296801</v>
      </c>
      <c r="P437" s="17">
        <v>0.286899473167604</v>
      </c>
      <c r="Q437" s="17">
        <v>0.27415072512222699</v>
      </c>
      <c r="R437" s="17">
        <v>0.256039281639734</v>
      </c>
      <c r="S437" s="17">
        <v>0.190252217729353</v>
      </c>
      <c r="T437" s="17">
        <v>0.159692855300759</v>
      </c>
      <c r="U437" s="17">
        <v>0.25964885505087298</v>
      </c>
      <c r="V437" s="17">
        <v>0.26991610289345902</v>
      </c>
      <c r="W437" s="17">
        <v>0.18681025647055699</v>
      </c>
      <c r="X437" s="17">
        <v>0.24315202384343601</v>
      </c>
      <c r="Y437" s="17">
        <v>0.21620415262642201</v>
      </c>
      <c r="Z437" s="17">
        <v>0.32366676808394601</v>
      </c>
      <c r="AA437" s="17">
        <v>0.20776106597762001</v>
      </c>
      <c r="AB437" s="17">
        <v>0.27595106205956499</v>
      </c>
      <c r="AC437" s="17">
        <v>0.252216723340351</v>
      </c>
      <c r="AD437" s="17"/>
      <c r="AE437" s="17">
        <v>0.28440187955669</v>
      </c>
      <c r="AF437" s="17">
        <v>0.18396202787499999</v>
      </c>
      <c r="AG437" s="17">
        <v>0.21954847998138699</v>
      </c>
      <c r="AH437" s="17">
        <v>0.24304651529633201</v>
      </c>
      <c r="AI437" s="17">
        <v>0.27062728762281102</v>
      </c>
      <c r="AJ437" s="17">
        <v>0.24893799396243199</v>
      </c>
      <c r="AK437" s="17">
        <v>0.17975577975710899</v>
      </c>
      <c r="AL437" s="17">
        <v>0.28149321578137898</v>
      </c>
      <c r="AM437" s="17">
        <v>0.22083328605427899</v>
      </c>
      <c r="AN437" s="17">
        <v>0.22888852571843499</v>
      </c>
      <c r="AO437" s="17">
        <v>0.28876277161559899</v>
      </c>
      <c r="AP437" s="17">
        <v>0.27880643574270197</v>
      </c>
      <c r="AQ437" s="17"/>
      <c r="AR437" s="17">
        <v>0.245012223153945</v>
      </c>
      <c r="AS437" s="17">
        <v>0.231423014372027</v>
      </c>
      <c r="AT437" s="17">
        <v>0.24932907964573001</v>
      </c>
      <c r="AU437" s="17">
        <v>0.263467192622238</v>
      </c>
      <c r="AV437" s="17">
        <v>0.130853885579475</v>
      </c>
      <c r="AW437" s="17"/>
      <c r="AX437" s="17">
        <v>0.21496548816876301</v>
      </c>
      <c r="AY437" s="17">
        <v>0.31220012722746499</v>
      </c>
      <c r="AZ437" s="17">
        <v>0.28662357737997002</v>
      </c>
      <c r="BA437" s="17"/>
      <c r="BB437" s="17">
        <v>0.244564032702864</v>
      </c>
      <c r="BC437" s="17">
        <v>0.199771956496065</v>
      </c>
      <c r="BD437" s="17">
        <v>0.29839316302841901</v>
      </c>
      <c r="BE437" s="17">
        <v>0.171372802650268</v>
      </c>
      <c r="BF437" s="17">
        <v>0.27034131662683603</v>
      </c>
    </row>
    <row r="438" spans="2:58" x14ac:dyDescent="0.3">
      <c r="B438" t="s">
        <v>284</v>
      </c>
      <c r="C438" s="17">
        <v>0.18978611454967001</v>
      </c>
      <c r="D438" s="17">
        <v>0.21554715428790899</v>
      </c>
      <c r="E438" s="17">
        <v>0.16437895003307401</v>
      </c>
      <c r="F438" s="17"/>
      <c r="G438" s="17">
        <v>0.171652479386907</v>
      </c>
      <c r="H438" s="17">
        <v>0.27690364447091498</v>
      </c>
      <c r="I438" s="17">
        <v>0.22796844364222199</v>
      </c>
      <c r="J438" s="17">
        <v>0.14078006180296401</v>
      </c>
      <c r="K438" s="17">
        <v>0.14826246847344801</v>
      </c>
      <c r="L438" s="17">
        <v>0.25228275362718</v>
      </c>
      <c r="M438" s="17"/>
      <c r="N438" s="17">
        <v>0.1103589937083</v>
      </c>
      <c r="O438" s="17">
        <v>0.22047754641800399</v>
      </c>
      <c r="P438" s="17">
        <v>0.222692723207186</v>
      </c>
      <c r="Q438" s="17">
        <v>0.181504305232952</v>
      </c>
      <c r="R438" s="17">
        <v>0.182229112196822</v>
      </c>
      <c r="S438" s="17">
        <v>0.19750438793981301</v>
      </c>
      <c r="T438" s="17">
        <v>0.144487196183644</v>
      </c>
      <c r="U438" s="17">
        <v>0.20606624896725101</v>
      </c>
      <c r="V438" s="17">
        <v>0.16530516732424899</v>
      </c>
      <c r="W438" s="17">
        <v>0.17224869554338301</v>
      </c>
      <c r="X438" s="17">
        <v>0.25093402989226199</v>
      </c>
      <c r="Y438" s="17">
        <v>0.124221748622173</v>
      </c>
      <c r="Z438" s="17">
        <v>0.237175168932235</v>
      </c>
      <c r="AA438" s="17">
        <v>0.15661688641857099</v>
      </c>
      <c r="AB438" s="17">
        <v>0.17238801041969301</v>
      </c>
      <c r="AC438" s="17">
        <v>0.23618228322225601</v>
      </c>
      <c r="AD438" s="17"/>
      <c r="AE438" s="17">
        <v>0.30518632428820502</v>
      </c>
      <c r="AF438" s="17">
        <v>0.11567406665542</v>
      </c>
      <c r="AG438" s="17">
        <v>0.134772281798717</v>
      </c>
      <c r="AH438" s="17">
        <v>0.20487601866284399</v>
      </c>
      <c r="AI438" s="17">
        <v>0.19548655986962099</v>
      </c>
      <c r="AJ438" s="17">
        <v>0.17547061978897599</v>
      </c>
      <c r="AK438" s="17">
        <v>0.17976349881522</v>
      </c>
      <c r="AL438" s="17">
        <v>0.22832465732923601</v>
      </c>
      <c r="AM438" s="17">
        <v>0.21873968332825899</v>
      </c>
      <c r="AN438" s="17">
        <v>0.134480758293859</v>
      </c>
      <c r="AO438" s="17">
        <v>0.16746770048495499</v>
      </c>
      <c r="AP438" s="17">
        <v>0.176502975440499</v>
      </c>
      <c r="AQ438" s="17"/>
      <c r="AR438" s="17">
        <v>0.190185966060926</v>
      </c>
      <c r="AS438" s="17">
        <v>0.177238835337447</v>
      </c>
      <c r="AT438" s="17">
        <v>0.22742143532912101</v>
      </c>
      <c r="AU438" s="17">
        <v>0.198882740534048</v>
      </c>
      <c r="AV438" s="17">
        <v>0.14873671281063799</v>
      </c>
      <c r="AW438" s="17"/>
      <c r="AX438" s="17">
        <v>0.162626707114195</v>
      </c>
      <c r="AY438" s="17">
        <v>0.28934011358949602</v>
      </c>
      <c r="AZ438" s="17">
        <v>0.25804367145207502</v>
      </c>
      <c r="BA438" s="17"/>
      <c r="BB438" s="17">
        <v>0.20749912204249801</v>
      </c>
      <c r="BC438" s="17">
        <v>0.13512811478046899</v>
      </c>
      <c r="BD438" s="17">
        <v>0.14103647877751699</v>
      </c>
      <c r="BE438" s="17">
        <v>0.115321194781852</v>
      </c>
      <c r="BF438" s="17">
        <v>0.197766972154299</v>
      </c>
    </row>
    <row r="439" spans="2:58" x14ac:dyDescent="0.3">
      <c r="B439" t="s">
        <v>286</v>
      </c>
      <c r="C439" s="17">
        <v>0.159107564946493</v>
      </c>
      <c r="D439" s="17">
        <v>0.18922162697247299</v>
      </c>
      <c r="E439" s="17">
        <v>0.12928199109298</v>
      </c>
      <c r="F439" s="17"/>
      <c r="G439" s="17">
        <v>0.367719703681128</v>
      </c>
      <c r="H439" s="17">
        <v>0.30287546433997098</v>
      </c>
      <c r="I439" s="17">
        <v>0.19106126744878099</v>
      </c>
      <c r="J439" s="17">
        <v>0.103594537787177</v>
      </c>
      <c r="K439" s="17">
        <v>0.10637588236955001</v>
      </c>
      <c r="L439" s="17">
        <v>0.19742052731012499</v>
      </c>
      <c r="M439" s="17"/>
      <c r="N439" s="17">
        <v>0</v>
      </c>
      <c r="O439" s="17">
        <v>0.157967869911497</v>
      </c>
      <c r="P439" s="17">
        <v>0.13347280132014999</v>
      </c>
      <c r="Q439" s="17">
        <v>0.17818507840828801</v>
      </c>
      <c r="R439" s="17">
        <v>0.12243922403105199</v>
      </c>
      <c r="S439" s="17">
        <v>0.14624003177103401</v>
      </c>
      <c r="T439" s="17">
        <v>0.13018783227618699</v>
      </c>
      <c r="U439" s="17">
        <v>0.13050148482613499</v>
      </c>
      <c r="V439" s="17">
        <v>0.13893039701606699</v>
      </c>
      <c r="W439" s="17">
        <v>0.16274837822625901</v>
      </c>
      <c r="X439" s="17">
        <v>0.141244109698208</v>
      </c>
      <c r="Y439" s="17">
        <v>0.13571770134369099</v>
      </c>
      <c r="Z439" s="17">
        <v>0.20627282290118101</v>
      </c>
      <c r="AA439" s="17">
        <v>0.129822615268647</v>
      </c>
      <c r="AB439" s="17">
        <v>0.23563357669003199</v>
      </c>
      <c r="AC439" s="17">
        <v>0.236174246753449</v>
      </c>
      <c r="AD439" s="17"/>
      <c r="AE439" s="17">
        <v>0.324516199093975</v>
      </c>
      <c r="AF439" s="17">
        <v>0.115323919160102</v>
      </c>
      <c r="AG439" s="17">
        <v>8.0395945340956204E-2</v>
      </c>
      <c r="AH439" s="17">
        <v>0.16938250591829801</v>
      </c>
      <c r="AI439" s="17">
        <v>0.13024265312973601</v>
      </c>
      <c r="AJ439" s="17">
        <v>0.104142420757158</v>
      </c>
      <c r="AK439" s="17">
        <v>0.115133543995678</v>
      </c>
      <c r="AL439" s="17">
        <v>0.16826584860607099</v>
      </c>
      <c r="AM439" s="17">
        <v>0.18262124622013701</v>
      </c>
      <c r="AN439" s="17">
        <v>0.14066487009231601</v>
      </c>
      <c r="AO439" s="17">
        <v>0.102875829256261</v>
      </c>
      <c r="AP439" s="17">
        <v>0.157292363551534</v>
      </c>
      <c r="AQ439" s="17"/>
      <c r="AR439" s="17">
        <v>0.15599141193705399</v>
      </c>
      <c r="AS439" s="17">
        <v>0.16587306120564299</v>
      </c>
      <c r="AT439" s="17">
        <v>0.16470838880373101</v>
      </c>
      <c r="AU439" s="17">
        <v>0.117793487779856</v>
      </c>
      <c r="AV439" s="17">
        <v>8.4664319439933106E-2</v>
      </c>
      <c r="AW439" s="17"/>
      <c r="AX439" s="17">
        <v>0.126236177882879</v>
      </c>
      <c r="AY439" s="17">
        <v>0.27861051281756699</v>
      </c>
      <c r="AZ439" s="17">
        <v>0.18959070812831</v>
      </c>
      <c r="BA439" s="17"/>
      <c r="BB439" s="17">
        <v>0.168340782889256</v>
      </c>
      <c r="BC439" s="17">
        <v>0.13103080230224301</v>
      </c>
      <c r="BD439" s="17">
        <v>0.13190218978096399</v>
      </c>
      <c r="BE439" s="17">
        <v>0.111851509405548</v>
      </c>
      <c r="BF439" s="17">
        <v>0.168320012057632</v>
      </c>
    </row>
    <row r="440" spans="2:58" x14ac:dyDescent="0.3">
      <c r="B440" t="s">
        <v>86</v>
      </c>
      <c r="C440" s="17">
        <v>5.4622936749274598E-2</v>
      </c>
      <c r="D440" s="17">
        <v>3.4685366489626203E-2</v>
      </c>
      <c r="E440" s="17">
        <v>7.4688638140648106E-2</v>
      </c>
      <c r="F440" s="17"/>
      <c r="G440" s="17">
        <v>6.0914113303680399E-2</v>
      </c>
      <c r="H440" s="17">
        <v>3.7060342966641402E-2</v>
      </c>
      <c r="I440" s="17">
        <v>6.0362574651387398E-2</v>
      </c>
      <c r="J440" s="17">
        <v>5.4572222910383598E-2</v>
      </c>
      <c r="K440" s="17">
        <v>4.6998848619568101E-2</v>
      </c>
      <c r="L440" s="17">
        <v>7.4624949278531194E-2</v>
      </c>
      <c r="M440" s="17"/>
      <c r="N440" s="17">
        <v>0</v>
      </c>
      <c r="O440" s="17">
        <v>9.8291376351491003E-2</v>
      </c>
      <c r="P440" s="17">
        <v>5.9784137961717602E-2</v>
      </c>
      <c r="Q440" s="17">
        <v>4.8831565204741099E-2</v>
      </c>
      <c r="R440" s="17">
        <v>0.104332423108393</v>
      </c>
      <c r="S440" s="17">
        <v>8.8132072741528497E-2</v>
      </c>
      <c r="T440" s="17">
        <v>3.7731734393705599E-2</v>
      </c>
      <c r="U440" s="17">
        <v>6.7519487255994895E-2</v>
      </c>
      <c r="V440" s="17">
        <v>3.9464633284398101E-2</v>
      </c>
      <c r="W440" s="17">
        <v>6.3094586772913103E-2</v>
      </c>
      <c r="X440" s="17">
        <v>2.8752134877628299E-2</v>
      </c>
      <c r="Y440" s="17">
        <v>5.5041111819023603E-2</v>
      </c>
      <c r="Z440" s="17">
        <v>3.5467132165003697E-2</v>
      </c>
      <c r="AA440" s="17">
        <v>6.9763059451668302E-2</v>
      </c>
      <c r="AB440" s="17">
        <v>2.2800433800255301E-2</v>
      </c>
      <c r="AC440" s="17">
        <v>1.00221425661492E-2</v>
      </c>
      <c r="AD440" s="17"/>
      <c r="AE440" s="17">
        <v>2.2074917560455098E-2</v>
      </c>
      <c r="AF440" s="17">
        <v>5.0870428802595E-2</v>
      </c>
      <c r="AG440" s="17">
        <v>7.2727980111187501E-2</v>
      </c>
      <c r="AH440" s="17">
        <v>8.2896098999901094E-2</v>
      </c>
      <c r="AI440" s="17">
        <v>3.8960956395699901E-2</v>
      </c>
      <c r="AJ440" s="17">
        <v>8.9157972924298598E-2</v>
      </c>
      <c r="AK440" s="17">
        <v>6.4738741503715405E-2</v>
      </c>
      <c r="AL440" s="17">
        <v>5.2594693275288602E-2</v>
      </c>
      <c r="AM440" s="17">
        <v>4.5841839182527398E-2</v>
      </c>
      <c r="AN440" s="17">
        <v>4.9694476822549599E-2</v>
      </c>
      <c r="AO440" s="17">
        <v>6.3034538048164002E-2</v>
      </c>
      <c r="AP440" s="17">
        <v>3.0884101603245701E-2</v>
      </c>
      <c r="AQ440" s="17"/>
      <c r="AR440" s="17">
        <v>5.7511952245392899E-2</v>
      </c>
      <c r="AS440" s="17">
        <v>5.1232667188681497E-2</v>
      </c>
      <c r="AT440" s="17">
        <v>6.3985321541279894E-2</v>
      </c>
      <c r="AU440" s="17">
        <v>4.76495220655688E-2</v>
      </c>
      <c r="AV440" s="17">
        <v>3.1735777728288499E-2</v>
      </c>
      <c r="AW440" s="17"/>
      <c r="AX440" s="17">
        <v>6.2921363352829898E-2</v>
      </c>
      <c r="AY440" s="17">
        <v>2.1771751633886401E-2</v>
      </c>
      <c r="AZ440" s="17">
        <v>3.4976625429519799E-2</v>
      </c>
      <c r="BA440" s="17"/>
      <c r="BB440" s="17">
        <v>4.8348385620035003E-2</v>
      </c>
      <c r="BC440" s="17">
        <v>9.36452291932411E-2</v>
      </c>
      <c r="BD440" s="17">
        <v>4.9902499617519601E-2</v>
      </c>
      <c r="BE440" s="17">
        <v>6.1426900964716598E-2</v>
      </c>
      <c r="BF440" s="17">
        <v>4.9409143699161003E-2</v>
      </c>
    </row>
    <row r="441" spans="2:58" x14ac:dyDescent="0.3">
      <c r="B441" t="s">
        <v>150</v>
      </c>
      <c r="C441" s="17">
        <v>0.11782461044787799</v>
      </c>
      <c r="D441" s="17">
        <v>9.8278286936334003E-2</v>
      </c>
      <c r="E441" s="17">
        <v>0.13762477799806899</v>
      </c>
      <c r="F441" s="17"/>
      <c r="G441" s="17">
        <v>5.1988030780450202E-2</v>
      </c>
      <c r="H441" s="17">
        <v>9.5473469000132594E-2</v>
      </c>
      <c r="I441" s="17">
        <v>0.113134663424489</v>
      </c>
      <c r="J441" s="17">
        <v>0.13148167286284301</v>
      </c>
      <c r="K441" s="17">
        <v>0.107894244641623</v>
      </c>
      <c r="L441" s="17">
        <v>0.13568547143461901</v>
      </c>
      <c r="M441" s="17"/>
      <c r="N441" s="17">
        <v>0.25317681968809902</v>
      </c>
      <c r="O441" s="17">
        <v>0.29506357732912197</v>
      </c>
      <c r="P441" s="17">
        <v>0.20818339800973601</v>
      </c>
      <c r="Q441" s="17">
        <v>0.133871020596115</v>
      </c>
      <c r="R441" s="17">
        <v>0.156891657922206</v>
      </c>
      <c r="S441" s="17">
        <v>0.168838231761826</v>
      </c>
      <c r="T441" s="17">
        <v>0.14037437997680399</v>
      </c>
      <c r="U441" s="17">
        <v>8.3013345026464597E-2</v>
      </c>
      <c r="V441" s="17">
        <v>0.11434279943652199</v>
      </c>
      <c r="W441" s="17">
        <v>0.10032382944170901</v>
      </c>
      <c r="X441" s="17">
        <v>8.3342998068564794E-2</v>
      </c>
      <c r="Y441" s="17">
        <v>0.13033649727799099</v>
      </c>
      <c r="Z441" s="17">
        <v>7.3463984638272098E-2</v>
      </c>
      <c r="AA441" s="17">
        <v>0.13500537097406501</v>
      </c>
      <c r="AB441" s="17">
        <v>6.87991270487259E-2</v>
      </c>
      <c r="AC441" s="17">
        <v>7.8321379992902396E-2</v>
      </c>
      <c r="AD441" s="17"/>
      <c r="AE441" s="17">
        <v>5.03550659887394E-2</v>
      </c>
      <c r="AF441" s="17">
        <v>0.138000190696072</v>
      </c>
      <c r="AG441" s="17">
        <v>0.124131282967679</v>
      </c>
      <c r="AH441" s="17">
        <v>9.9787358931098996E-2</v>
      </c>
      <c r="AI441" s="17">
        <v>0.167703782659574</v>
      </c>
      <c r="AJ441" s="17">
        <v>9.7191381570766094E-2</v>
      </c>
      <c r="AK441" s="17">
        <v>0.15366855189439199</v>
      </c>
      <c r="AL441" s="17">
        <v>7.8900389142373406E-2</v>
      </c>
      <c r="AM441" s="17">
        <v>0.110480023382175</v>
      </c>
      <c r="AN441" s="17">
        <v>0.178175335957515</v>
      </c>
      <c r="AO441" s="17">
        <v>0.12081322013724199</v>
      </c>
      <c r="AP441" s="17">
        <v>0.12429143592934</v>
      </c>
      <c r="AQ441" s="17"/>
      <c r="AR441" s="17">
        <v>0.12359671322799</v>
      </c>
      <c r="AS441" s="17">
        <v>0.1036453189668</v>
      </c>
      <c r="AT441" s="17">
        <v>0.104497875073542</v>
      </c>
      <c r="AU441" s="17">
        <v>0.18103568728692801</v>
      </c>
      <c r="AV441" s="17">
        <v>0.35417122341641299</v>
      </c>
      <c r="AW441" s="17"/>
      <c r="AX441" s="17">
        <v>0.12376112976282</v>
      </c>
      <c r="AY441" s="17">
        <v>8.6831673349611505E-2</v>
      </c>
      <c r="AZ441" s="17">
        <v>0.100267283330845</v>
      </c>
      <c r="BA441" s="17"/>
      <c r="BB441" s="17">
        <v>0.101505094753971</v>
      </c>
      <c r="BC441" s="17">
        <v>0.16206550162519801</v>
      </c>
      <c r="BD441" s="17">
        <v>8.8900455720747507E-2</v>
      </c>
      <c r="BE441" s="17">
        <v>0.17778421702759001</v>
      </c>
      <c r="BF441" s="17">
        <v>0.141295290809691</v>
      </c>
    </row>
    <row r="442" spans="2:58" x14ac:dyDescent="0.3">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row>
    <row r="443" spans="2:58" x14ac:dyDescent="0.3">
      <c r="B443" s="6" t="s">
        <v>163</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row>
    <row r="444" spans="2:58" x14ac:dyDescent="0.3">
      <c r="B444" s="24" t="s">
        <v>90</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row>
    <row r="445" spans="2:58" x14ac:dyDescent="0.3">
      <c r="B445" t="s">
        <v>290</v>
      </c>
      <c r="C445" s="17">
        <v>0.39536937329771299</v>
      </c>
      <c r="D445" s="17">
        <v>0.37587989316680498</v>
      </c>
      <c r="E445" s="17">
        <v>0.41566635123187201</v>
      </c>
      <c r="F445" s="17"/>
      <c r="G445" s="17">
        <v>0.44387599931216398</v>
      </c>
      <c r="H445" s="17">
        <v>0.48741660751883997</v>
      </c>
      <c r="I445" s="17">
        <v>0.43914258964847103</v>
      </c>
      <c r="J445" s="17">
        <v>0.37433187293606301</v>
      </c>
      <c r="K445" s="17">
        <v>0.27017971583498501</v>
      </c>
      <c r="L445" s="17">
        <v>0.22425196988381299</v>
      </c>
      <c r="M445" s="17"/>
      <c r="N445" s="17">
        <v>0.36353581339640001</v>
      </c>
      <c r="O445" s="17">
        <v>0.259832061803074</v>
      </c>
      <c r="P445" s="17">
        <v>0.34235057033058602</v>
      </c>
      <c r="Q445" s="17">
        <v>0.40994978643107</v>
      </c>
      <c r="R445" s="17">
        <v>0.44230072953510702</v>
      </c>
      <c r="S445" s="17">
        <v>0.46129140089242998</v>
      </c>
      <c r="T445" s="17">
        <v>0.33364201247618402</v>
      </c>
      <c r="U445" s="17">
        <v>0.33322460791596797</v>
      </c>
      <c r="V445" s="17">
        <v>0.29327882132920502</v>
      </c>
      <c r="W445" s="17">
        <v>0.34710260969727402</v>
      </c>
      <c r="X445" s="17">
        <v>0.44120869670004897</v>
      </c>
      <c r="Y445" s="17">
        <v>0.34630072245275501</v>
      </c>
      <c r="Z445" s="17">
        <v>0.34966420974995499</v>
      </c>
      <c r="AA445" s="17">
        <v>0.33496560293912903</v>
      </c>
      <c r="AB445" s="17">
        <v>0.327866187747056</v>
      </c>
      <c r="AC445" s="17">
        <v>0.54973604425106004</v>
      </c>
      <c r="AD445" s="17"/>
      <c r="AE445" s="17">
        <v>0.47073885742296501</v>
      </c>
      <c r="AF445" s="17">
        <v>0.36560323392225202</v>
      </c>
      <c r="AG445" s="17">
        <v>0.37520508345188602</v>
      </c>
      <c r="AH445" s="17">
        <v>0.34080280406309998</v>
      </c>
      <c r="AI445" s="17">
        <v>0.42791674704955102</v>
      </c>
      <c r="AJ445" s="17">
        <v>0.39647524102887099</v>
      </c>
      <c r="AK445" s="17">
        <v>0.37936825258602203</v>
      </c>
      <c r="AL445" s="17">
        <v>0.40291808640224303</v>
      </c>
      <c r="AM445" s="17">
        <v>0.40145215266360501</v>
      </c>
      <c r="AN445" s="17">
        <v>0.42483633454346598</v>
      </c>
      <c r="AO445" s="17">
        <v>0.308725671717197</v>
      </c>
      <c r="AP445" s="17">
        <v>0.37674661654806202</v>
      </c>
      <c r="AQ445" s="17"/>
      <c r="AR445" s="17">
        <v>0.38247196639862402</v>
      </c>
      <c r="AS445" s="17">
        <v>0.38928268892965101</v>
      </c>
      <c r="AT445" s="17">
        <v>0.43094726121981097</v>
      </c>
      <c r="AU445" s="17">
        <v>0.454003897670259</v>
      </c>
      <c r="AV445" s="17">
        <v>0.28995542808033098</v>
      </c>
      <c r="AW445" s="17"/>
      <c r="AX445" s="17">
        <v>0.36427917139157201</v>
      </c>
      <c r="AY445" s="17">
        <v>0.57830916917527497</v>
      </c>
      <c r="AZ445" s="17">
        <v>0.38265929320679598</v>
      </c>
      <c r="BA445" s="17"/>
      <c r="BB445" s="17">
        <v>0.40908530258489101</v>
      </c>
      <c r="BC445" s="17">
        <v>0.37386579492828997</v>
      </c>
      <c r="BD445" s="17">
        <v>0.42420060814485699</v>
      </c>
      <c r="BE445" s="17">
        <v>0.33898206447200202</v>
      </c>
      <c r="BF445" s="17">
        <v>0.35911530891950399</v>
      </c>
    </row>
    <row r="446" spans="2:58" x14ac:dyDescent="0.3">
      <c r="B446" t="s">
        <v>291</v>
      </c>
      <c r="C446" s="17">
        <v>0.175006148256553</v>
      </c>
      <c r="D446" s="17">
        <v>0.17098949052677001</v>
      </c>
      <c r="E446" s="17">
        <v>0.17937580682002199</v>
      </c>
      <c r="F446" s="17"/>
      <c r="G446" s="17">
        <v>8.1036641512359994E-2</v>
      </c>
      <c r="H446" s="17">
        <v>0.19275076308201999</v>
      </c>
      <c r="I446" s="17">
        <v>0.18618043493565201</v>
      </c>
      <c r="J446" s="17">
        <v>0.177517890325985</v>
      </c>
      <c r="K446" s="17">
        <v>0.124302651547487</v>
      </c>
      <c r="L446" s="17">
        <v>0.15946124001415299</v>
      </c>
      <c r="M446" s="17"/>
      <c r="N446" s="17">
        <v>0.23166723210724599</v>
      </c>
      <c r="O446" s="17">
        <v>0.23167645721602201</v>
      </c>
      <c r="P446" s="17">
        <v>0.186175672548968</v>
      </c>
      <c r="Q446" s="17">
        <v>0.196519372293286</v>
      </c>
      <c r="R446" s="17">
        <v>0.156562004545304</v>
      </c>
      <c r="S446" s="17">
        <v>0.18662358883681601</v>
      </c>
      <c r="T446" s="17">
        <v>0.23497965908004201</v>
      </c>
      <c r="U446" s="17">
        <v>0.242809414324891</v>
      </c>
      <c r="V446" s="17">
        <v>0.222759490452239</v>
      </c>
      <c r="W446" s="17">
        <v>0.19306835339784101</v>
      </c>
      <c r="X446" s="17">
        <v>0.112125431134971</v>
      </c>
      <c r="Y446" s="17">
        <v>0.163017503546174</v>
      </c>
      <c r="Z446" s="17">
        <v>0.15769407794128801</v>
      </c>
      <c r="AA446" s="17">
        <v>0.14216626483050099</v>
      </c>
      <c r="AB446" s="17">
        <v>0.20439674006258601</v>
      </c>
      <c r="AC446" s="17">
        <v>0.123311217240595</v>
      </c>
      <c r="AD446" s="17"/>
      <c r="AE446" s="17">
        <v>0.16948973948144599</v>
      </c>
      <c r="AF446" s="17">
        <v>0.11173643493025801</v>
      </c>
      <c r="AG446" s="17">
        <v>0.16125151270576099</v>
      </c>
      <c r="AH446" s="17">
        <v>0.221910296887741</v>
      </c>
      <c r="AI446" s="17">
        <v>0.151045311459198</v>
      </c>
      <c r="AJ446" s="17">
        <v>0.19762336966668601</v>
      </c>
      <c r="AK446" s="17">
        <v>0.21264292660894399</v>
      </c>
      <c r="AL446" s="17">
        <v>0.16751576214951</v>
      </c>
      <c r="AM446" s="17">
        <v>0.21161286164552201</v>
      </c>
      <c r="AN446" s="17">
        <v>0.16672993353870799</v>
      </c>
      <c r="AO446" s="17">
        <v>0.19968880580398901</v>
      </c>
      <c r="AP446" s="17">
        <v>0.11754727163399301</v>
      </c>
      <c r="AQ446" s="17"/>
      <c r="AR446" s="17">
        <v>0.18276042005926599</v>
      </c>
      <c r="AS446" s="17">
        <v>0.17671141748373501</v>
      </c>
      <c r="AT446" s="17">
        <v>0.14500536047390999</v>
      </c>
      <c r="AU446" s="17">
        <v>0.204625938674594</v>
      </c>
      <c r="AV446" s="17">
        <v>0.208937627912329</v>
      </c>
      <c r="AW446" s="17"/>
      <c r="AX446" s="17">
        <v>0.17810452909003999</v>
      </c>
      <c r="AY446" s="17">
        <v>0.13318578190149699</v>
      </c>
      <c r="AZ446" s="17">
        <v>0.18297817029444599</v>
      </c>
      <c r="BA446" s="17"/>
      <c r="BB446" s="17">
        <v>0.16159211855831099</v>
      </c>
      <c r="BC446" s="17">
        <v>0.21851709148791601</v>
      </c>
      <c r="BD446" s="17">
        <v>0.15439391870462399</v>
      </c>
      <c r="BE446" s="17">
        <v>0.159839363326439</v>
      </c>
      <c r="BF446" s="17">
        <v>0.24242651927668199</v>
      </c>
    </row>
    <row r="447" spans="2:58" x14ac:dyDescent="0.3">
      <c r="B447" t="s">
        <v>292</v>
      </c>
      <c r="C447" s="17">
        <v>0.35343214994679101</v>
      </c>
      <c r="D447" s="17">
        <v>0.385127385417179</v>
      </c>
      <c r="E447" s="17">
        <v>0.32041654181704898</v>
      </c>
      <c r="F447" s="17"/>
      <c r="G447" s="17">
        <v>0.41417324587179499</v>
      </c>
      <c r="H447" s="17">
        <v>0.268810804215316</v>
      </c>
      <c r="I447" s="17">
        <v>0.30374571961143798</v>
      </c>
      <c r="J447" s="17">
        <v>0.36542356129870002</v>
      </c>
      <c r="K447" s="17">
        <v>0.50837224895606403</v>
      </c>
      <c r="L447" s="17">
        <v>0.576609669228618</v>
      </c>
      <c r="M447" s="17"/>
      <c r="N447" s="17">
        <v>0.404796954496354</v>
      </c>
      <c r="O447" s="17">
        <v>0.38263704567826901</v>
      </c>
      <c r="P447" s="17">
        <v>0.39187254950419098</v>
      </c>
      <c r="Q447" s="17">
        <v>0.27835215619197901</v>
      </c>
      <c r="R447" s="17">
        <v>0.29497409852538597</v>
      </c>
      <c r="S447" s="17">
        <v>0.27016647596922999</v>
      </c>
      <c r="T447" s="17">
        <v>0.36378760761502699</v>
      </c>
      <c r="U447" s="17">
        <v>0.35690927824912799</v>
      </c>
      <c r="V447" s="17">
        <v>0.35599028255696502</v>
      </c>
      <c r="W447" s="17">
        <v>0.41109233221868102</v>
      </c>
      <c r="X447" s="17">
        <v>0.381114587633337</v>
      </c>
      <c r="Y447" s="17">
        <v>0.39998740493622098</v>
      </c>
      <c r="Z447" s="17">
        <v>0.42441882605265002</v>
      </c>
      <c r="AA447" s="17">
        <v>0.45816853988957001</v>
      </c>
      <c r="AB447" s="17">
        <v>0.41121847031671899</v>
      </c>
      <c r="AC447" s="17">
        <v>0.29397742111963199</v>
      </c>
      <c r="AD447" s="17"/>
      <c r="AE447" s="17">
        <v>0.30503764036506198</v>
      </c>
      <c r="AF447" s="17">
        <v>0.43856296817978002</v>
      </c>
      <c r="AG447" s="17">
        <v>0.400076921992298</v>
      </c>
      <c r="AH447" s="17">
        <v>0.36709159030252098</v>
      </c>
      <c r="AI447" s="17">
        <v>0.33019759872215099</v>
      </c>
      <c r="AJ447" s="17">
        <v>0.290389463496532</v>
      </c>
      <c r="AK447" s="17">
        <v>0.32176149711824797</v>
      </c>
      <c r="AL447" s="17">
        <v>0.39248641299867998</v>
      </c>
      <c r="AM447" s="17">
        <v>0.32804948298459502</v>
      </c>
      <c r="AN447" s="17">
        <v>0.32772398860194701</v>
      </c>
      <c r="AO447" s="17">
        <v>0.36191118081352702</v>
      </c>
      <c r="AP447" s="17">
        <v>0.47799585289253999</v>
      </c>
      <c r="AQ447" s="17"/>
      <c r="AR447" s="17">
        <v>0.380975419437595</v>
      </c>
      <c r="AS447" s="17">
        <v>0.344067077629999</v>
      </c>
      <c r="AT447" s="17">
        <v>0.33952993589620101</v>
      </c>
      <c r="AU447" s="17">
        <v>0.30975198470066401</v>
      </c>
      <c r="AV447" s="17">
        <v>0.40504563783515402</v>
      </c>
      <c r="AW447" s="17"/>
      <c r="AX447" s="17">
        <v>0.37456260073907</v>
      </c>
      <c r="AY447" s="17">
        <v>0.26281760025593198</v>
      </c>
      <c r="AZ447" s="17">
        <v>0.35522507452871899</v>
      </c>
      <c r="BA447" s="17"/>
      <c r="BB447" s="17">
        <v>0.35662955356336301</v>
      </c>
      <c r="BC447" s="17">
        <v>0.32547547802751398</v>
      </c>
      <c r="BD447" s="17">
        <v>0.38247810310725999</v>
      </c>
      <c r="BE447" s="17">
        <v>0.392762392594531</v>
      </c>
      <c r="BF447" s="17">
        <v>0.321738203893777</v>
      </c>
    </row>
    <row r="448" spans="2:58" x14ac:dyDescent="0.3">
      <c r="B448" t="s">
        <v>86</v>
      </c>
      <c r="C448" s="17">
        <v>7.6192328498943904E-2</v>
      </c>
      <c r="D448" s="17">
        <v>6.8003230889245203E-2</v>
      </c>
      <c r="E448" s="17">
        <v>8.4541300131057401E-2</v>
      </c>
      <c r="F448" s="17"/>
      <c r="G448" s="17">
        <v>6.0914113303680399E-2</v>
      </c>
      <c r="H448" s="17">
        <v>5.1021825183824497E-2</v>
      </c>
      <c r="I448" s="17">
        <v>7.0931255804439597E-2</v>
      </c>
      <c r="J448" s="17">
        <v>8.2726675439251898E-2</v>
      </c>
      <c r="K448" s="17">
        <v>9.7145383661465204E-2</v>
      </c>
      <c r="L448" s="17">
        <v>3.9677120873416398E-2</v>
      </c>
      <c r="M448" s="17"/>
      <c r="N448" s="17">
        <v>0</v>
      </c>
      <c r="O448" s="17">
        <v>0.12585443530263499</v>
      </c>
      <c r="P448" s="17">
        <v>7.9601207616254901E-2</v>
      </c>
      <c r="Q448" s="17">
        <v>0.115178685083664</v>
      </c>
      <c r="R448" s="17">
        <v>0.10616316739420301</v>
      </c>
      <c r="S448" s="17">
        <v>8.1918534301523599E-2</v>
      </c>
      <c r="T448" s="17">
        <v>6.7590720828746398E-2</v>
      </c>
      <c r="U448" s="17">
        <v>6.7056699510013695E-2</v>
      </c>
      <c r="V448" s="17">
        <v>0.12797140566159099</v>
      </c>
      <c r="W448" s="17">
        <v>4.8736704686204099E-2</v>
      </c>
      <c r="X448" s="17">
        <v>6.55512845316433E-2</v>
      </c>
      <c r="Y448" s="17">
        <v>9.0694369064850205E-2</v>
      </c>
      <c r="Z448" s="17">
        <v>6.8222886256107299E-2</v>
      </c>
      <c r="AA448" s="17">
        <v>6.4699592340799597E-2</v>
      </c>
      <c r="AB448" s="17">
        <v>5.6518601873638899E-2</v>
      </c>
      <c r="AC448" s="17">
        <v>3.2975317388713198E-2</v>
      </c>
      <c r="AD448" s="17"/>
      <c r="AE448" s="17">
        <v>5.4733762730526797E-2</v>
      </c>
      <c r="AF448" s="17">
        <v>8.4097362967709796E-2</v>
      </c>
      <c r="AG448" s="17">
        <v>6.34664818500556E-2</v>
      </c>
      <c r="AH448" s="17">
        <v>7.0195308746637403E-2</v>
      </c>
      <c r="AI448" s="17">
        <v>9.0840342769100704E-2</v>
      </c>
      <c r="AJ448" s="17">
        <v>0.115511925807912</v>
      </c>
      <c r="AK448" s="17">
        <v>8.6227323686786095E-2</v>
      </c>
      <c r="AL448" s="17">
        <v>3.70797384495666E-2</v>
      </c>
      <c r="AM448" s="17">
        <v>5.8885502706277897E-2</v>
      </c>
      <c r="AN448" s="17">
        <v>8.0709743315879004E-2</v>
      </c>
      <c r="AO448" s="17">
        <v>0.12967434166528699</v>
      </c>
      <c r="AP448" s="17">
        <v>2.7710258925406302E-2</v>
      </c>
      <c r="AQ448" s="17"/>
      <c r="AR448" s="17">
        <v>5.3792194104515197E-2</v>
      </c>
      <c r="AS448" s="17">
        <v>8.9938815956615903E-2</v>
      </c>
      <c r="AT448" s="17">
        <v>8.4517442410077498E-2</v>
      </c>
      <c r="AU448" s="17">
        <v>3.1618178954483898E-2</v>
      </c>
      <c r="AV448" s="17">
        <v>9.6061306172186001E-2</v>
      </c>
      <c r="AW448" s="17"/>
      <c r="AX448" s="17">
        <v>8.30536987793173E-2</v>
      </c>
      <c r="AY448" s="17">
        <v>2.5687448667296001E-2</v>
      </c>
      <c r="AZ448" s="17">
        <v>7.9137461970039305E-2</v>
      </c>
      <c r="BA448" s="17"/>
      <c r="BB448" s="17">
        <v>7.2693025293435798E-2</v>
      </c>
      <c r="BC448" s="17">
        <v>8.2141635556280401E-2</v>
      </c>
      <c r="BD448" s="17">
        <v>3.8927370043259198E-2</v>
      </c>
      <c r="BE448" s="17">
        <v>0.108416179607028</v>
      </c>
      <c r="BF448" s="17">
        <v>7.6719967910037198E-2</v>
      </c>
    </row>
    <row r="449" spans="2:58" x14ac:dyDescent="0.3">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row>
    <row r="450" spans="2:58" x14ac:dyDescent="0.3">
      <c r="B450" s="6" t="s">
        <v>297</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row>
    <row r="451" spans="2:58" x14ac:dyDescent="0.3">
      <c r="B451" s="24" t="s">
        <v>90</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row>
    <row r="452" spans="2:58" x14ac:dyDescent="0.3">
      <c r="B452" t="s">
        <v>293</v>
      </c>
      <c r="C452" s="17">
        <v>6.2288112296094302E-2</v>
      </c>
      <c r="D452" s="17">
        <v>8.7920302354608001E-2</v>
      </c>
      <c r="E452" s="17">
        <v>3.6755559727246902E-2</v>
      </c>
      <c r="F452" s="17"/>
      <c r="G452" s="17">
        <v>7.6749095117846403E-2</v>
      </c>
      <c r="H452" s="17">
        <v>0.13291059938086699</v>
      </c>
      <c r="I452" s="17">
        <v>9.0838777819928399E-2</v>
      </c>
      <c r="J452" s="17">
        <v>2.8379786505408799E-2</v>
      </c>
      <c r="K452" s="17">
        <v>2.7673771588191998E-2</v>
      </c>
      <c r="L452" s="17">
        <v>2.5044668581985698E-2</v>
      </c>
      <c r="M452" s="17"/>
      <c r="N452" s="17">
        <v>0</v>
      </c>
      <c r="O452" s="17">
        <v>5.58050768090112E-2</v>
      </c>
      <c r="P452" s="17">
        <v>1.5136308746894299E-2</v>
      </c>
      <c r="Q452" s="17">
        <v>4.0782845864006101E-2</v>
      </c>
      <c r="R452" s="17">
        <v>5.0931618739505899E-2</v>
      </c>
      <c r="S452" s="17">
        <v>4.3916529171169498E-2</v>
      </c>
      <c r="T452" s="17">
        <v>2.44984681251285E-2</v>
      </c>
      <c r="U452" s="17">
        <v>2.3369656485265199E-2</v>
      </c>
      <c r="V452" s="17">
        <v>6.8227479707951094E-2</v>
      </c>
      <c r="W452" s="17">
        <v>3.4474293334534202E-2</v>
      </c>
      <c r="X452" s="17">
        <v>3.9575924914342302E-2</v>
      </c>
      <c r="Y452" s="17">
        <v>5.3973832490908501E-2</v>
      </c>
      <c r="Z452" s="17">
        <v>4.5863453593591702E-2</v>
      </c>
      <c r="AA452" s="17">
        <v>6.2213950327299303E-2</v>
      </c>
      <c r="AB452" s="17">
        <v>0.127750745731569</v>
      </c>
      <c r="AC452" s="17">
        <v>0.156414565670663</v>
      </c>
      <c r="AD452" s="17"/>
      <c r="AE452" s="17">
        <v>0.15268667106102099</v>
      </c>
      <c r="AF452" s="17">
        <v>2.6915655726709099E-2</v>
      </c>
      <c r="AG452" s="17">
        <v>3.3194191814551799E-2</v>
      </c>
      <c r="AH452" s="17">
        <v>6.5861820775003396E-2</v>
      </c>
      <c r="AI452" s="17">
        <v>3.8512849555148901E-2</v>
      </c>
      <c r="AJ452" s="17">
        <v>3.6761920311047101E-2</v>
      </c>
      <c r="AK452" s="17">
        <v>7.8565791889963099E-2</v>
      </c>
      <c r="AL452" s="17">
        <v>6.03237016388617E-2</v>
      </c>
      <c r="AM452" s="17">
        <v>4.5938063391294498E-2</v>
      </c>
      <c r="AN452" s="17">
        <v>4.5777886171165599E-2</v>
      </c>
      <c r="AO452" s="17">
        <v>7.4089688016919106E-2</v>
      </c>
      <c r="AP452" s="17">
        <v>4.2255604174992099E-2</v>
      </c>
      <c r="AQ452" s="17"/>
      <c r="AR452" s="17">
        <v>3.7089187526410397E-2</v>
      </c>
      <c r="AS452" s="17">
        <v>7.6661395925509301E-2</v>
      </c>
      <c r="AT452" s="17">
        <v>6.3654850503879298E-2</v>
      </c>
      <c r="AU452" s="17">
        <v>7.9049944827488006E-2</v>
      </c>
      <c r="AV452" s="17">
        <v>2.3435426684657101E-2</v>
      </c>
      <c r="AW452" s="17"/>
      <c r="AX452" s="17">
        <v>3.2683187768265398E-2</v>
      </c>
      <c r="AY452" s="17">
        <v>0.198738622007335</v>
      </c>
      <c r="AZ452" s="17">
        <v>6.9266155136969806E-2</v>
      </c>
      <c r="BA452" s="17"/>
      <c r="BB452" s="17">
        <v>7.6298466092464698E-2</v>
      </c>
      <c r="BC452" s="17">
        <v>2.0558532411542801E-2</v>
      </c>
      <c r="BD452" s="17">
        <v>0</v>
      </c>
      <c r="BE452" s="17">
        <v>2.59083527811481E-2</v>
      </c>
      <c r="BF452" s="17">
        <v>5.6774986109907701E-2</v>
      </c>
    </row>
    <row r="453" spans="2:58" x14ac:dyDescent="0.3">
      <c r="B453" t="s">
        <v>294</v>
      </c>
      <c r="C453" s="17">
        <v>0.17336075107823901</v>
      </c>
      <c r="D453" s="17">
        <v>0.20021958649073199</v>
      </c>
      <c r="E453" s="17">
        <v>0.14682196707733799</v>
      </c>
      <c r="F453" s="17"/>
      <c r="G453" s="17">
        <v>0.26196883746442301</v>
      </c>
      <c r="H453" s="17">
        <v>0.24569223779726601</v>
      </c>
      <c r="I453" s="17">
        <v>0.19533030686064101</v>
      </c>
      <c r="J453" s="17">
        <v>0.14726667626599699</v>
      </c>
      <c r="K453" s="17">
        <v>0.117204373767829</v>
      </c>
      <c r="L453" s="17">
        <v>0.23784620169499401</v>
      </c>
      <c r="M453" s="17"/>
      <c r="N453" s="17">
        <v>0</v>
      </c>
      <c r="O453" s="17">
        <v>0.153482883214971</v>
      </c>
      <c r="P453" s="17">
        <v>0.12410375301752299</v>
      </c>
      <c r="Q453" s="17">
        <v>0.13105567039899901</v>
      </c>
      <c r="R453" s="17">
        <v>0.123439386736588</v>
      </c>
      <c r="S453" s="17">
        <v>0.158251921388186</v>
      </c>
      <c r="T453" s="17">
        <v>0.16962727318107201</v>
      </c>
      <c r="U453" s="17">
        <v>0.20265937602211001</v>
      </c>
      <c r="V453" s="17">
        <v>0.154695690802683</v>
      </c>
      <c r="W453" s="17">
        <v>0.168702822816477</v>
      </c>
      <c r="X453" s="17">
        <v>0.21261567657527</v>
      </c>
      <c r="Y453" s="17">
        <v>0.15601178810361099</v>
      </c>
      <c r="Z453" s="17">
        <v>0.23116775134921599</v>
      </c>
      <c r="AA453" s="17">
        <v>9.6966584629303396E-2</v>
      </c>
      <c r="AB453" s="17">
        <v>0.184100766817446</v>
      </c>
      <c r="AC453" s="17">
        <v>0.23527044690849699</v>
      </c>
      <c r="AD453" s="17"/>
      <c r="AE453" s="17">
        <v>0.23315425565779599</v>
      </c>
      <c r="AF453" s="17">
        <v>0.15342918427815699</v>
      </c>
      <c r="AG453" s="17">
        <v>0.19264275282669699</v>
      </c>
      <c r="AH453" s="17">
        <v>0.19049337598225899</v>
      </c>
      <c r="AI453" s="17">
        <v>0.17892063266414901</v>
      </c>
      <c r="AJ453" s="17">
        <v>0.17641937552303999</v>
      </c>
      <c r="AK453" s="17">
        <v>0.151225396977726</v>
      </c>
      <c r="AL453" s="17">
        <v>0.21809492271161199</v>
      </c>
      <c r="AM453" s="17">
        <v>0.140693119790674</v>
      </c>
      <c r="AN453" s="17">
        <v>0.122602022009245</v>
      </c>
      <c r="AO453" s="17">
        <v>0.14142827272150901</v>
      </c>
      <c r="AP453" s="17">
        <v>0.18073383477722901</v>
      </c>
      <c r="AQ453" s="17"/>
      <c r="AR453" s="17">
        <v>0.17779772205133401</v>
      </c>
      <c r="AS453" s="17">
        <v>0.16440451484855101</v>
      </c>
      <c r="AT453" s="17">
        <v>0.21103779388181601</v>
      </c>
      <c r="AU453" s="17">
        <v>0.101614276142691</v>
      </c>
      <c r="AV453" s="17">
        <v>0.173473246850365</v>
      </c>
      <c r="AW453" s="17"/>
      <c r="AX453" s="17">
        <v>0.16351810281004101</v>
      </c>
      <c r="AY453" s="17">
        <v>0.249503949463771</v>
      </c>
      <c r="AZ453" s="17">
        <v>0.190127145892411</v>
      </c>
      <c r="BA453" s="17"/>
      <c r="BB453" s="17">
        <v>0.18742559565266001</v>
      </c>
      <c r="BC453" s="17">
        <v>0.156585418644788</v>
      </c>
      <c r="BD453" s="17">
        <v>6.6773526210157294E-2</v>
      </c>
      <c r="BE453" s="17">
        <v>0.12588954165006999</v>
      </c>
      <c r="BF453" s="17">
        <v>0.158683108451876</v>
      </c>
    </row>
    <row r="454" spans="2:58" x14ac:dyDescent="0.3">
      <c r="B454" t="s">
        <v>295</v>
      </c>
      <c r="C454" s="17">
        <v>0.34369192222186601</v>
      </c>
      <c r="D454" s="17">
        <v>0.34033788365120199</v>
      </c>
      <c r="E454" s="17">
        <v>0.34773485706525997</v>
      </c>
      <c r="F454" s="17"/>
      <c r="G454" s="17">
        <v>0.35067387876640099</v>
      </c>
      <c r="H454" s="17">
        <v>0.327323391845872</v>
      </c>
      <c r="I454" s="17">
        <v>0.32502989955416201</v>
      </c>
      <c r="J454" s="17">
        <v>0.373849050107179</v>
      </c>
      <c r="K454" s="17">
        <v>0.338684201267616</v>
      </c>
      <c r="L454" s="17">
        <v>0.200604002907667</v>
      </c>
      <c r="M454" s="17"/>
      <c r="N454" s="17">
        <v>0.73262591273852196</v>
      </c>
      <c r="O454" s="17">
        <v>0.20935846425247601</v>
      </c>
      <c r="P454" s="17">
        <v>0.23220877531387199</v>
      </c>
      <c r="Q454" s="17">
        <v>0.28157732143692998</v>
      </c>
      <c r="R454" s="17">
        <v>0.30838642168986602</v>
      </c>
      <c r="S454" s="17">
        <v>0.31077386271013202</v>
      </c>
      <c r="T454" s="17">
        <v>0.40323965173429499</v>
      </c>
      <c r="U454" s="17">
        <v>0.35721989283299499</v>
      </c>
      <c r="V454" s="17">
        <v>0.29075129047141102</v>
      </c>
      <c r="W454" s="17">
        <v>0.27466193206543699</v>
      </c>
      <c r="X454" s="17">
        <v>0.409450011259828</v>
      </c>
      <c r="Y454" s="17">
        <v>0.38707922742233197</v>
      </c>
      <c r="Z454" s="17">
        <v>0.333706717379672</v>
      </c>
      <c r="AA454" s="17">
        <v>0.46441377732454497</v>
      </c>
      <c r="AB454" s="17">
        <v>0.34812241234592001</v>
      </c>
      <c r="AC454" s="17">
        <v>0.34410526719337697</v>
      </c>
      <c r="AD454" s="17"/>
      <c r="AE454" s="17">
        <v>0.31909447705462701</v>
      </c>
      <c r="AF454" s="17">
        <v>0.34917646685409398</v>
      </c>
      <c r="AG454" s="17">
        <v>0.38328888952606999</v>
      </c>
      <c r="AH454" s="17">
        <v>0.317997407399503</v>
      </c>
      <c r="AI454" s="17">
        <v>0.34072591795998802</v>
      </c>
      <c r="AJ454" s="17">
        <v>0.37615635655285101</v>
      </c>
      <c r="AK454" s="17">
        <v>0.304782381207099</v>
      </c>
      <c r="AL454" s="17">
        <v>0.305840317033853</v>
      </c>
      <c r="AM454" s="17">
        <v>0.35741081531772401</v>
      </c>
      <c r="AN454" s="17">
        <v>0.37515094427742401</v>
      </c>
      <c r="AO454" s="17">
        <v>0.32911011925408201</v>
      </c>
      <c r="AP454" s="17">
        <v>0.349074285985635</v>
      </c>
      <c r="AQ454" s="17"/>
      <c r="AR454" s="17">
        <v>0.32360028613844399</v>
      </c>
      <c r="AS454" s="17">
        <v>0.363235886147385</v>
      </c>
      <c r="AT454" s="17">
        <v>0.34014846598859699</v>
      </c>
      <c r="AU454" s="17">
        <v>0.310447027504277</v>
      </c>
      <c r="AV454" s="17">
        <v>0.26084535558440503</v>
      </c>
      <c r="AW454" s="17"/>
      <c r="AX454" s="17">
        <v>0.35926087840835902</v>
      </c>
      <c r="AY454" s="17">
        <v>0.30859703262987898</v>
      </c>
      <c r="AZ454" s="17">
        <v>0.36033643592598902</v>
      </c>
      <c r="BA454" s="17"/>
      <c r="BB454" s="17">
        <v>0.35100150861655</v>
      </c>
      <c r="BC454" s="17">
        <v>0.32131493924556798</v>
      </c>
      <c r="BD454" s="17">
        <v>0.41401597837908399</v>
      </c>
      <c r="BE454" s="17">
        <v>0.363469710686815</v>
      </c>
      <c r="BF454" s="17">
        <v>0.28451065870591302</v>
      </c>
    </row>
    <row r="455" spans="2:58" x14ac:dyDescent="0.3">
      <c r="B455" t="s">
        <v>296</v>
      </c>
      <c r="C455" s="17">
        <v>0.30293836445519701</v>
      </c>
      <c r="D455" s="17">
        <v>0.27225439964841303</v>
      </c>
      <c r="E455" s="17">
        <v>0.33325866941164001</v>
      </c>
      <c r="F455" s="17"/>
      <c r="G455" s="17">
        <v>0.25268912089926698</v>
      </c>
      <c r="H455" s="17">
        <v>0.20513369513321</v>
      </c>
      <c r="I455" s="17">
        <v>0.27190405681926999</v>
      </c>
      <c r="J455" s="17">
        <v>0.33639378186914698</v>
      </c>
      <c r="K455" s="17">
        <v>0.359957401161137</v>
      </c>
      <c r="L455" s="17">
        <v>0.41594179024310801</v>
      </c>
      <c r="M455" s="17"/>
      <c r="N455" s="17">
        <v>0.15387534170792</v>
      </c>
      <c r="O455" s="17">
        <v>0.38486916051500097</v>
      </c>
      <c r="P455" s="17">
        <v>0.41417825214950099</v>
      </c>
      <c r="Q455" s="17">
        <v>0.40841695623207502</v>
      </c>
      <c r="R455" s="17">
        <v>0.35495104859319299</v>
      </c>
      <c r="S455" s="17">
        <v>0.314456725666038</v>
      </c>
      <c r="T455" s="17">
        <v>0.30486786723362702</v>
      </c>
      <c r="U455" s="17">
        <v>0.25361026516809498</v>
      </c>
      <c r="V455" s="17">
        <v>0.35591414025823198</v>
      </c>
      <c r="W455" s="17">
        <v>0.38648893237097998</v>
      </c>
      <c r="X455" s="17">
        <v>0.23764658307972</v>
      </c>
      <c r="Y455" s="17">
        <v>0.32216084075815299</v>
      </c>
      <c r="Z455" s="17">
        <v>0.28419032144629103</v>
      </c>
      <c r="AA455" s="17">
        <v>0.32507555205315802</v>
      </c>
      <c r="AB455" s="17">
        <v>0.23894583837699801</v>
      </c>
      <c r="AC455" s="17">
        <v>0.22767778532914601</v>
      </c>
      <c r="AD455" s="17"/>
      <c r="AE455" s="17">
        <v>0.21764457809316601</v>
      </c>
      <c r="AF455" s="17">
        <v>0.34253760513513898</v>
      </c>
      <c r="AG455" s="17">
        <v>0.27793380292233999</v>
      </c>
      <c r="AH455" s="17">
        <v>0.31405216706788103</v>
      </c>
      <c r="AI455" s="17">
        <v>0.34447587142450398</v>
      </c>
      <c r="AJ455" s="17">
        <v>0.290469662051344</v>
      </c>
      <c r="AK455" s="17">
        <v>0.32072695095019699</v>
      </c>
      <c r="AL455" s="17">
        <v>0.28094890781652099</v>
      </c>
      <c r="AM455" s="17">
        <v>0.30899850398175899</v>
      </c>
      <c r="AN455" s="17">
        <v>0.324719043175551</v>
      </c>
      <c r="AO455" s="17">
        <v>0.31459579976864999</v>
      </c>
      <c r="AP455" s="17">
        <v>0.37784156156993298</v>
      </c>
      <c r="AQ455" s="17"/>
      <c r="AR455" s="17">
        <v>0.32866472178342199</v>
      </c>
      <c r="AS455" s="17">
        <v>0.283994094005736</v>
      </c>
      <c r="AT455" s="17">
        <v>0.28206137621508298</v>
      </c>
      <c r="AU455" s="17">
        <v>0.34022573265747602</v>
      </c>
      <c r="AV455" s="17">
        <v>0.49060942389450402</v>
      </c>
      <c r="AW455" s="17"/>
      <c r="AX455" s="17">
        <v>0.31405939540968902</v>
      </c>
      <c r="AY455" s="17">
        <v>0.21314057891522201</v>
      </c>
      <c r="AZ455" s="17">
        <v>0.29078576556750702</v>
      </c>
      <c r="BA455" s="17"/>
      <c r="BB455" s="17">
        <v>0.27805269489435203</v>
      </c>
      <c r="BC455" s="17">
        <v>0.35934857487614602</v>
      </c>
      <c r="BD455" s="17">
        <v>0.34573027481886098</v>
      </c>
      <c r="BE455" s="17">
        <v>0.36073844402767002</v>
      </c>
      <c r="BF455" s="17">
        <v>0.35197018184595102</v>
      </c>
    </row>
    <row r="456" spans="2:58" x14ac:dyDescent="0.3">
      <c r="B456" t="s">
        <v>86</v>
      </c>
      <c r="C456" s="17">
        <v>0.117720849948604</v>
      </c>
      <c r="D456" s="17">
        <v>9.9267827855045204E-2</v>
      </c>
      <c r="E456" s="17">
        <v>0.13542894671851399</v>
      </c>
      <c r="F456" s="17"/>
      <c r="G456" s="17">
        <v>5.7919067752062799E-2</v>
      </c>
      <c r="H456" s="17">
        <v>8.8940075842784794E-2</v>
      </c>
      <c r="I456" s="17">
        <v>0.116896958945999</v>
      </c>
      <c r="J456" s="17">
        <v>0.114110705252269</v>
      </c>
      <c r="K456" s="17">
        <v>0.15648025221522599</v>
      </c>
      <c r="L456" s="17">
        <v>0.12056333657224599</v>
      </c>
      <c r="M456" s="17"/>
      <c r="N456" s="17">
        <v>0.113498745553558</v>
      </c>
      <c r="O456" s="17">
        <v>0.19648441520854101</v>
      </c>
      <c r="P456" s="17">
        <v>0.21437291077220999</v>
      </c>
      <c r="Q456" s="17">
        <v>0.13816720606798899</v>
      </c>
      <c r="R456" s="17">
        <v>0.162291524240847</v>
      </c>
      <c r="S456" s="17">
        <v>0.17260096106447501</v>
      </c>
      <c r="T456" s="17">
        <v>9.7766739725877502E-2</v>
      </c>
      <c r="U456" s="17">
        <v>0.16314080949153401</v>
      </c>
      <c r="V456" s="17">
        <v>0.13041139875972299</v>
      </c>
      <c r="W456" s="17">
        <v>0.13567201941257201</v>
      </c>
      <c r="X456" s="17">
        <v>0.100711804170839</v>
      </c>
      <c r="Y456" s="17">
        <v>8.0774311224995496E-2</v>
      </c>
      <c r="Z456" s="17">
        <v>0.105071756231229</v>
      </c>
      <c r="AA456" s="17">
        <v>5.1330135665694401E-2</v>
      </c>
      <c r="AB456" s="17">
        <v>0.101080236728067</v>
      </c>
      <c r="AC456" s="17">
        <v>3.6531934898316402E-2</v>
      </c>
      <c r="AD456" s="17"/>
      <c r="AE456" s="17">
        <v>7.7420018133389806E-2</v>
      </c>
      <c r="AF456" s="17">
        <v>0.12794108800590101</v>
      </c>
      <c r="AG456" s="17">
        <v>0.112940362910341</v>
      </c>
      <c r="AH456" s="17">
        <v>0.11159522877535299</v>
      </c>
      <c r="AI456" s="17">
        <v>9.7364728396209896E-2</v>
      </c>
      <c r="AJ456" s="17">
        <v>0.120192685561717</v>
      </c>
      <c r="AK456" s="17">
        <v>0.14469947897501501</v>
      </c>
      <c r="AL456" s="17">
        <v>0.13479215079915199</v>
      </c>
      <c r="AM456" s="17">
        <v>0.146959497518548</v>
      </c>
      <c r="AN456" s="17">
        <v>0.131750104366615</v>
      </c>
      <c r="AO456" s="17">
        <v>0.14077612023884001</v>
      </c>
      <c r="AP456" s="17">
        <v>5.0094713492210598E-2</v>
      </c>
      <c r="AQ456" s="17"/>
      <c r="AR456" s="17">
        <v>0.13284808250038899</v>
      </c>
      <c r="AS456" s="17">
        <v>0.111704109072819</v>
      </c>
      <c r="AT456" s="17">
        <v>0.10309751341062399</v>
      </c>
      <c r="AU456" s="17">
        <v>0.168663018868068</v>
      </c>
      <c r="AV456" s="17">
        <v>5.16365469860691E-2</v>
      </c>
      <c r="AW456" s="17"/>
      <c r="AX456" s="17">
        <v>0.130478435603645</v>
      </c>
      <c r="AY456" s="17">
        <v>3.0019816983793399E-2</v>
      </c>
      <c r="AZ456" s="17">
        <v>8.9484497477123906E-2</v>
      </c>
      <c r="BA456" s="17"/>
      <c r="BB456" s="17">
        <v>0.10722173474397299</v>
      </c>
      <c r="BC456" s="17">
        <v>0.14219253482195601</v>
      </c>
      <c r="BD456" s="17">
        <v>0.17348022059189699</v>
      </c>
      <c r="BE456" s="17">
        <v>0.123993950854296</v>
      </c>
      <c r="BF456" s="17">
        <v>0.14806106488635201</v>
      </c>
    </row>
    <row r="457" spans="2:58" x14ac:dyDescent="0.3">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row>
    <row r="458" spans="2:58" x14ac:dyDescent="0.3">
      <c r="B458" s="6" t="s">
        <v>301</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row>
    <row r="459" spans="2:58" x14ac:dyDescent="0.3">
      <c r="B459" s="24" t="s">
        <v>90</v>
      </c>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row>
    <row r="460" spans="2:58" x14ac:dyDescent="0.3">
      <c r="B460" t="s">
        <v>298</v>
      </c>
      <c r="C460" s="17">
        <v>9.4912167041615605E-2</v>
      </c>
      <c r="D460" s="17">
        <v>0.10654394568476799</v>
      </c>
      <c r="E460" s="17">
        <v>8.3458563990697995E-2</v>
      </c>
      <c r="F460" s="17"/>
      <c r="G460" s="17">
        <v>0.13766320842152699</v>
      </c>
      <c r="H460" s="17">
        <v>0.13032718179160499</v>
      </c>
      <c r="I460" s="17">
        <v>0.108226172957367</v>
      </c>
      <c r="J460" s="17">
        <v>7.9219054006089598E-2</v>
      </c>
      <c r="K460" s="17">
        <v>6.6287677660980496E-2</v>
      </c>
      <c r="L460" s="17">
        <v>0.14358508901731101</v>
      </c>
      <c r="M460" s="17"/>
      <c r="N460" s="17">
        <v>0.15387534170792</v>
      </c>
      <c r="O460" s="17">
        <v>0.107616859950775</v>
      </c>
      <c r="P460" s="17">
        <v>9.7605496862762695E-2</v>
      </c>
      <c r="Q460" s="17">
        <v>7.4214529176408597E-2</v>
      </c>
      <c r="R460" s="17">
        <v>6.6107991377982303E-2</v>
      </c>
      <c r="S460" s="17">
        <v>7.0541906148021805E-2</v>
      </c>
      <c r="T460" s="17">
        <v>0.12725294988483299</v>
      </c>
      <c r="U460" s="17">
        <v>9.4175754205386999E-2</v>
      </c>
      <c r="V460" s="17">
        <v>0.117600547259926</v>
      </c>
      <c r="W460" s="17">
        <v>0.12527942974974199</v>
      </c>
      <c r="X460" s="17">
        <v>7.6620101675074506E-2</v>
      </c>
      <c r="Y460" s="17">
        <v>6.8743745511535101E-2</v>
      </c>
      <c r="Z460" s="17">
        <v>7.6456698346692595E-2</v>
      </c>
      <c r="AA460" s="17">
        <v>7.9496925418140602E-2</v>
      </c>
      <c r="AB460" s="17">
        <v>0.15963613579385899</v>
      </c>
      <c r="AC460" s="17">
        <v>0.104681272112915</v>
      </c>
      <c r="AD460" s="17"/>
      <c r="AE460" s="17">
        <v>0.104932070906854</v>
      </c>
      <c r="AF460" s="17">
        <v>6.4889727432695596E-2</v>
      </c>
      <c r="AG460" s="17">
        <v>8.7138624919001206E-2</v>
      </c>
      <c r="AH460" s="17">
        <v>0.135313949468503</v>
      </c>
      <c r="AI460" s="17">
        <v>5.8566031220334797E-2</v>
      </c>
      <c r="AJ460" s="17">
        <v>7.2543241075334594E-2</v>
      </c>
      <c r="AK460" s="17">
        <v>6.7311059298042306E-2</v>
      </c>
      <c r="AL460" s="17">
        <v>0.123400163694356</v>
      </c>
      <c r="AM460" s="17">
        <v>0.106272460262598</v>
      </c>
      <c r="AN460" s="17">
        <v>8.4186002941561797E-2</v>
      </c>
      <c r="AO460" s="17">
        <v>0.182680801057854</v>
      </c>
      <c r="AP460" s="17">
        <v>0.110767971676831</v>
      </c>
      <c r="AQ460" s="17"/>
      <c r="AR460" s="17">
        <v>8.20463237279659E-2</v>
      </c>
      <c r="AS460" s="17">
        <v>9.90822973234603E-2</v>
      </c>
      <c r="AT460" s="17">
        <v>9.0748285716852006E-2</v>
      </c>
      <c r="AU460" s="17">
        <v>0.14872082939395601</v>
      </c>
      <c r="AV460" s="17">
        <v>8.9775591285315107E-2</v>
      </c>
      <c r="AW460" s="17"/>
      <c r="AX460" s="17">
        <v>8.1486796675962203E-2</v>
      </c>
      <c r="AY460" s="17">
        <v>0.176209618568378</v>
      </c>
      <c r="AZ460" s="17">
        <v>8.7086672441854696E-2</v>
      </c>
      <c r="BA460" s="17"/>
      <c r="BB460" s="17">
        <v>0.101037491614478</v>
      </c>
      <c r="BC460" s="17">
        <v>0.11258900763698</v>
      </c>
      <c r="BD460" s="17">
        <v>2.14898934765228E-2</v>
      </c>
      <c r="BE460" s="17">
        <v>3.28435307732634E-2</v>
      </c>
      <c r="BF460" s="17">
        <v>9.7910357945616602E-2</v>
      </c>
    </row>
    <row r="461" spans="2:58" x14ac:dyDescent="0.3">
      <c r="B461" t="s">
        <v>299</v>
      </c>
      <c r="C461" s="17">
        <v>0.48216125960069101</v>
      </c>
      <c r="D461" s="17">
        <v>0.50569187143299299</v>
      </c>
      <c r="E461" s="17">
        <v>0.45956996145065598</v>
      </c>
      <c r="F461" s="17"/>
      <c r="G461" s="17">
        <v>0.69843190617978401</v>
      </c>
      <c r="H461" s="17">
        <v>0.51491448781884397</v>
      </c>
      <c r="I461" s="17">
        <v>0.47518864648228298</v>
      </c>
      <c r="J461" s="17">
        <v>0.482335794529063</v>
      </c>
      <c r="K461" s="17">
        <v>0.45875030046466903</v>
      </c>
      <c r="L461" s="17">
        <v>0.55502268552182399</v>
      </c>
      <c r="M461" s="17"/>
      <c r="N461" s="17">
        <v>0.37134530624178802</v>
      </c>
      <c r="O461" s="17">
        <v>0.36820315422780098</v>
      </c>
      <c r="P461" s="17">
        <v>0.41498869858805898</v>
      </c>
      <c r="Q461" s="17">
        <v>0.37841086822571801</v>
      </c>
      <c r="R461" s="17">
        <v>0.48186636724725901</v>
      </c>
      <c r="S461" s="17">
        <v>0.46398292248589301</v>
      </c>
      <c r="T461" s="17">
        <v>0.43025952623060099</v>
      </c>
      <c r="U461" s="17">
        <v>0.44631085380449997</v>
      </c>
      <c r="V461" s="17">
        <v>0.51894120439678904</v>
      </c>
      <c r="W461" s="17">
        <v>0.49027027213866498</v>
      </c>
      <c r="X461" s="17">
        <v>0.45884466941299401</v>
      </c>
      <c r="Y461" s="17">
        <v>0.52412794190949696</v>
      </c>
      <c r="Z461" s="17">
        <v>0.45526599103002502</v>
      </c>
      <c r="AA461" s="17">
        <v>0.45727086896103503</v>
      </c>
      <c r="AB461" s="17">
        <v>0.44884561376571502</v>
      </c>
      <c r="AC461" s="17">
        <v>0.61934998367148097</v>
      </c>
      <c r="AD461" s="17"/>
      <c r="AE461" s="17">
        <v>0.53399857376743498</v>
      </c>
      <c r="AF461" s="17">
        <v>0.41548345440645601</v>
      </c>
      <c r="AG461" s="17">
        <v>0.55954779456931403</v>
      </c>
      <c r="AH461" s="17">
        <v>0.50515242687174999</v>
      </c>
      <c r="AI461" s="17">
        <v>0.58735905265619104</v>
      </c>
      <c r="AJ461" s="17">
        <v>0.41424787070998798</v>
      </c>
      <c r="AK461" s="17">
        <v>0.46253369618753498</v>
      </c>
      <c r="AL461" s="17">
        <v>0.57158324228580903</v>
      </c>
      <c r="AM461" s="17">
        <v>0.45984692832276303</v>
      </c>
      <c r="AN461" s="17">
        <v>0.489918879846509</v>
      </c>
      <c r="AO461" s="17">
        <v>0.35063910075070798</v>
      </c>
      <c r="AP461" s="17">
        <v>0.42151552568167</v>
      </c>
      <c r="AQ461" s="17"/>
      <c r="AR461" s="17">
        <v>0.49388171611005299</v>
      </c>
      <c r="AS461" s="17">
        <v>0.475242724412546</v>
      </c>
      <c r="AT461" s="17">
        <v>0.47808300652810698</v>
      </c>
      <c r="AU461" s="17">
        <v>0.48912601105342801</v>
      </c>
      <c r="AV461" s="17">
        <v>0.50115991745375998</v>
      </c>
      <c r="AW461" s="17"/>
      <c r="AX461" s="17">
        <v>0.47773430564185398</v>
      </c>
      <c r="AY461" s="17">
        <v>0.57465442445032999</v>
      </c>
      <c r="AZ461" s="17">
        <v>0.465452597408193</v>
      </c>
      <c r="BA461" s="17"/>
      <c r="BB461" s="17">
        <v>0.49292931076072499</v>
      </c>
      <c r="BC461" s="17">
        <v>0.46423098274633801</v>
      </c>
      <c r="BD461" s="17">
        <v>0.390569730848421</v>
      </c>
      <c r="BE461" s="17">
        <v>0.48021180167126198</v>
      </c>
      <c r="BF461" s="17">
        <v>0.45260193527214698</v>
      </c>
    </row>
    <row r="462" spans="2:58" x14ac:dyDescent="0.3">
      <c r="B462" t="s">
        <v>300</v>
      </c>
      <c r="C462" s="17">
        <v>0.15069130733199901</v>
      </c>
      <c r="D462" s="17">
        <v>0.171402923492535</v>
      </c>
      <c r="E462" s="17">
        <v>0.13026042308042099</v>
      </c>
      <c r="F462" s="17"/>
      <c r="G462" s="17">
        <v>0.163904885398689</v>
      </c>
      <c r="H462" s="17">
        <v>0.21317679656871</v>
      </c>
      <c r="I462" s="17">
        <v>0.14625929724641001</v>
      </c>
      <c r="J462" s="17">
        <v>0.14241327095645101</v>
      </c>
      <c r="K462" s="17">
        <v>0.16160780751309001</v>
      </c>
      <c r="L462" s="17">
        <v>0</v>
      </c>
      <c r="M462" s="17"/>
      <c r="N462" s="17">
        <v>0.14300341162020899</v>
      </c>
      <c r="O462" s="17">
        <v>0.21567359477262099</v>
      </c>
      <c r="P462" s="17">
        <v>7.7909295556218797E-2</v>
      </c>
      <c r="Q462" s="17">
        <v>0.13623066616433499</v>
      </c>
      <c r="R462" s="17">
        <v>0.15471334987774299</v>
      </c>
      <c r="S462" s="17">
        <v>0.10949764286874</v>
      </c>
      <c r="T462" s="17">
        <v>0.15572317244353601</v>
      </c>
      <c r="U462" s="17">
        <v>0.183318531658719</v>
      </c>
      <c r="V462" s="17">
        <v>9.84125280451148E-2</v>
      </c>
      <c r="W462" s="17">
        <v>9.5186140522941901E-2</v>
      </c>
      <c r="X462" s="17">
        <v>0.155037413122042</v>
      </c>
      <c r="Y462" s="17">
        <v>0.175922504514372</v>
      </c>
      <c r="Z462" s="17">
        <v>0.25366889841613799</v>
      </c>
      <c r="AA462" s="17">
        <v>0.17837617763163099</v>
      </c>
      <c r="AB462" s="17">
        <v>0.132716699117048</v>
      </c>
      <c r="AC462" s="17">
        <v>0.173735646143721</v>
      </c>
      <c r="AD462" s="17"/>
      <c r="AE462" s="17">
        <v>0.179019195506081</v>
      </c>
      <c r="AF462" s="17">
        <v>0.17992261920416699</v>
      </c>
      <c r="AG462" s="17">
        <v>7.2571588164432405E-2</v>
      </c>
      <c r="AH462" s="17">
        <v>0.11506392940675</v>
      </c>
      <c r="AI462" s="17">
        <v>0.10609185094446</v>
      </c>
      <c r="AJ462" s="17">
        <v>0.21146270155664901</v>
      </c>
      <c r="AK462" s="17">
        <v>0.156975094567707</v>
      </c>
      <c r="AL462" s="17">
        <v>0.112374086949293</v>
      </c>
      <c r="AM462" s="17">
        <v>0.15974852705658299</v>
      </c>
      <c r="AN462" s="17">
        <v>0.170038064241229</v>
      </c>
      <c r="AO462" s="17">
        <v>0.13144682267071001</v>
      </c>
      <c r="AP462" s="17">
        <v>0.10402380738148399</v>
      </c>
      <c r="AQ462" s="17"/>
      <c r="AR462" s="17">
        <v>0.14165665824899101</v>
      </c>
      <c r="AS462" s="17">
        <v>0.16407177491619601</v>
      </c>
      <c r="AT462" s="17">
        <v>0.150357481456035</v>
      </c>
      <c r="AU462" s="17">
        <v>0.100532235044396</v>
      </c>
      <c r="AV462" s="17">
        <v>7.07237294928479E-2</v>
      </c>
      <c r="AW462" s="17"/>
      <c r="AX462" s="17">
        <v>0.14640462186141501</v>
      </c>
      <c r="AY462" s="17">
        <v>0.171179168076771</v>
      </c>
      <c r="AZ462" s="17">
        <v>0.190237196005692</v>
      </c>
      <c r="BA462" s="17"/>
      <c r="BB462" s="17">
        <v>0.15136872804134699</v>
      </c>
      <c r="BC462" s="17">
        <v>0.132145612136503</v>
      </c>
      <c r="BD462" s="17">
        <v>0.213580901404824</v>
      </c>
      <c r="BE462" s="17">
        <v>0.13706531392610999</v>
      </c>
      <c r="BF462" s="17">
        <v>0.16005760784346501</v>
      </c>
    </row>
    <row r="463" spans="2:58" x14ac:dyDescent="0.3">
      <c r="B463" t="s">
        <v>97</v>
      </c>
      <c r="C463" s="17">
        <v>0.27223526602569398</v>
      </c>
      <c r="D463" s="17">
        <v>0.21636125938970399</v>
      </c>
      <c r="E463" s="17">
        <v>0.32671105147822499</v>
      </c>
      <c r="F463" s="17"/>
      <c r="G463" s="17">
        <v>0</v>
      </c>
      <c r="H463" s="17">
        <v>0.14158153382083999</v>
      </c>
      <c r="I463" s="17">
        <v>0.27032588331394097</v>
      </c>
      <c r="J463" s="17">
        <v>0.29603188050839602</v>
      </c>
      <c r="K463" s="17">
        <v>0.31335421436125999</v>
      </c>
      <c r="L463" s="17">
        <v>0.30139222546086603</v>
      </c>
      <c r="M463" s="17"/>
      <c r="N463" s="17">
        <v>0.33177594043008302</v>
      </c>
      <c r="O463" s="17">
        <v>0.30850639104880401</v>
      </c>
      <c r="P463" s="17">
        <v>0.40949650899295897</v>
      </c>
      <c r="Q463" s="17">
        <v>0.41114393643353903</v>
      </c>
      <c r="R463" s="17">
        <v>0.29731229149701499</v>
      </c>
      <c r="S463" s="17">
        <v>0.35597752849734399</v>
      </c>
      <c r="T463" s="17">
        <v>0.28676435144103002</v>
      </c>
      <c r="U463" s="17">
        <v>0.27619486033139401</v>
      </c>
      <c r="V463" s="17">
        <v>0.26504572029816997</v>
      </c>
      <c r="W463" s="17">
        <v>0.28926415758864998</v>
      </c>
      <c r="X463" s="17">
        <v>0.309497815789889</v>
      </c>
      <c r="Y463" s="17">
        <v>0.23120580806459601</v>
      </c>
      <c r="Z463" s="17">
        <v>0.21460841220714499</v>
      </c>
      <c r="AA463" s="17">
        <v>0.28485602798919302</v>
      </c>
      <c r="AB463" s="17">
        <v>0.25880155132337801</v>
      </c>
      <c r="AC463" s="17">
        <v>0.10223309807188399</v>
      </c>
      <c r="AD463" s="17"/>
      <c r="AE463" s="17">
        <v>0.18205015981962999</v>
      </c>
      <c r="AF463" s="17">
        <v>0.33970419895668202</v>
      </c>
      <c r="AG463" s="17">
        <v>0.280741992347252</v>
      </c>
      <c r="AH463" s="17">
        <v>0.244469694252997</v>
      </c>
      <c r="AI463" s="17">
        <v>0.247983065179014</v>
      </c>
      <c r="AJ463" s="17">
        <v>0.30174618665802899</v>
      </c>
      <c r="AK463" s="17">
        <v>0.313180149946716</v>
      </c>
      <c r="AL463" s="17">
        <v>0.19264250707054201</v>
      </c>
      <c r="AM463" s="17">
        <v>0.27413208435805603</v>
      </c>
      <c r="AN463" s="17">
        <v>0.25585705297069999</v>
      </c>
      <c r="AO463" s="17">
        <v>0.33523327552072901</v>
      </c>
      <c r="AP463" s="17">
        <v>0.36369269526001602</v>
      </c>
      <c r="AQ463" s="17"/>
      <c r="AR463" s="17">
        <v>0.28241530191299002</v>
      </c>
      <c r="AS463" s="17">
        <v>0.26160320334779702</v>
      </c>
      <c r="AT463" s="17">
        <v>0.28081122629900701</v>
      </c>
      <c r="AU463" s="17">
        <v>0.26162092450822</v>
      </c>
      <c r="AV463" s="17">
        <v>0.33834076176807698</v>
      </c>
      <c r="AW463" s="17"/>
      <c r="AX463" s="17">
        <v>0.29437427582076903</v>
      </c>
      <c r="AY463" s="17">
        <v>7.7956788904520194E-2</v>
      </c>
      <c r="AZ463" s="17">
        <v>0.25722353414426002</v>
      </c>
      <c r="BA463" s="17"/>
      <c r="BB463" s="17">
        <v>0.25466446958345001</v>
      </c>
      <c r="BC463" s="17">
        <v>0.29103439748017801</v>
      </c>
      <c r="BD463" s="17">
        <v>0.37435947427023197</v>
      </c>
      <c r="BE463" s="17">
        <v>0.34987935362936501</v>
      </c>
      <c r="BF463" s="17">
        <v>0.28943009893877097</v>
      </c>
    </row>
    <row r="464" spans="2:58" x14ac:dyDescent="0.3">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row>
    <row r="465" spans="2:58" x14ac:dyDescent="0.3">
      <c r="B465" s="6" t="s">
        <v>308</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row>
    <row r="466" spans="2:58" x14ac:dyDescent="0.3">
      <c r="B466" s="24" t="s">
        <v>90</v>
      </c>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row>
    <row r="467" spans="2:58" x14ac:dyDescent="0.3">
      <c r="B467" t="s">
        <v>103</v>
      </c>
      <c r="C467" s="17">
        <v>0.156720975398839</v>
      </c>
      <c r="D467" s="17">
        <v>0.199398734577862</v>
      </c>
      <c r="E467" s="17">
        <v>0.11431487122120799</v>
      </c>
      <c r="F467" s="17"/>
      <c r="G467" s="17">
        <v>0.24376770868015701</v>
      </c>
      <c r="H467" s="17">
        <v>0.26587019542356799</v>
      </c>
      <c r="I467" s="17">
        <v>0.18658837887131299</v>
      </c>
      <c r="J467" s="17">
        <v>0.112456640136724</v>
      </c>
      <c r="K467" s="17">
        <v>0.124760947202078</v>
      </c>
      <c r="L467" s="17">
        <v>6.1635269074350699E-2</v>
      </c>
      <c r="M467" s="17"/>
      <c r="N467" s="17">
        <v>0</v>
      </c>
      <c r="O467" s="17">
        <v>0.11506074115277901</v>
      </c>
      <c r="P467" s="17">
        <v>0.11441045851101</v>
      </c>
      <c r="Q467" s="17">
        <v>0.10413743348009501</v>
      </c>
      <c r="R467" s="17">
        <v>0.134294635595197</v>
      </c>
      <c r="S467" s="17">
        <v>0.118843073613703</v>
      </c>
      <c r="T467" s="17">
        <v>0.107045320287684</v>
      </c>
      <c r="U467" s="17">
        <v>6.5210553169126703E-2</v>
      </c>
      <c r="V467" s="17">
        <v>8.4441273319926194E-2</v>
      </c>
      <c r="W467" s="17">
        <v>9.5753766971780299E-2</v>
      </c>
      <c r="X467" s="17">
        <v>0.15771322705454299</v>
      </c>
      <c r="Y467" s="17">
        <v>0.161936934057575</v>
      </c>
      <c r="Z467" s="17">
        <v>0.112694298584516</v>
      </c>
      <c r="AA467" s="17">
        <v>0.137691581414915</v>
      </c>
      <c r="AB467" s="17">
        <v>0.21577538992027101</v>
      </c>
      <c r="AC467" s="17">
        <v>0.364240367216627</v>
      </c>
      <c r="AD467" s="17"/>
      <c r="AE467" s="17">
        <v>0.29610748140732601</v>
      </c>
      <c r="AF467" s="17">
        <v>0.13493753109957801</v>
      </c>
      <c r="AG467" s="17">
        <v>0.109691817902514</v>
      </c>
      <c r="AH467" s="17">
        <v>0.14233988022553701</v>
      </c>
      <c r="AI467" s="17">
        <v>0.10651119920792899</v>
      </c>
      <c r="AJ467" s="17">
        <v>9.2990178564862705E-2</v>
      </c>
      <c r="AK467" s="17">
        <v>0.18602414092153799</v>
      </c>
      <c r="AL467" s="17">
        <v>0.21253028745435401</v>
      </c>
      <c r="AM467" s="17">
        <v>0.163940733602182</v>
      </c>
      <c r="AN467" s="17">
        <v>9.1868044174963401E-2</v>
      </c>
      <c r="AO467" s="17">
        <v>0.14482713868007199</v>
      </c>
      <c r="AP467" s="17">
        <v>0.11433829329433901</v>
      </c>
      <c r="AQ467" s="17"/>
      <c r="AR467" s="17">
        <v>0.115964160349805</v>
      </c>
      <c r="AS467" s="17">
        <v>0.170159565202567</v>
      </c>
      <c r="AT467" s="17">
        <v>0.18573583028158999</v>
      </c>
      <c r="AU467" s="17">
        <v>0.197539856222048</v>
      </c>
      <c r="AV467" s="17">
        <v>7.3610499492384102E-2</v>
      </c>
      <c r="AW467" s="17"/>
      <c r="AX467" s="17">
        <v>0.114868855222518</v>
      </c>
      <c r="AY467" s="17">
        <v>0.38651515228258398</v>
      </c>
      <c r="AZ467" s="17">
        <v>0.16934803013772201</v>
      </c>
      <c r="BA467" s="17"/>
      <c r="BB467" s="17">
        <v>0.18755382061253301</v>
      </c>
      <c r="BC467" s="17">
        <v>7.5373016796032602E-2</v>
      </c>
      <c r="BD467" s="17">
        <v>6.1629241760214497E-2</v>
      </c>
      <c r="BE467" s="17">
        <v>6.8392708050972098E-2</v>
      </c>
      <c r="BF467" s="17">
        <v>0.128663717554965</v>
      </c>
    </row>
    <row r="468" spans="2:58" x14ac:dyDescent="0.3">
      <c r="B468" t="s">
        <v>305</v>
      </c>
      <c r="C468" s="17">
        <v>0.30707685656461198</v>
      </c>
      <c r="D468" s="17">
        <v>0.32038635663159998</v>
      </c>
      <c r="E468" s="17">
        <v>0.29336968177663297</v>
      </c>
      <c r="F468" s="17"/>
      <c r="G468" s="17">
        <v>0.32509138586241798</v>
      </c>
      <c r="H468" s="17">
        <v>0.32606940221147801</v>
      </c>
      <c r="I468" s="17">
        <v>0.30605786086507097</v>
      </c>
      <c r="J468" s="17">
        <v>0.30256119993174302</v>
      </c>
      <c r="K468" s="17">
        <v>0.31042992504236799</v>
      </c>
      <c r="L468" s="17">
        <v>0.29687646797634698</v>
      </c>
      <c r="M468" s="17"/>
      <c r="N468" s="17">
        <v>0.37529228842970302</v>
      </c>
      <c r="O468" s="17">
        <v>0.167315597267372</v>
      </c>
      <c r="P468" s="17">
        <v>0.21551862965031601</v>
      </c>
      <c r="Q468" s="17">
        <v>0.25931382750947901</v>
      </c>
      <c r="R468" s="17">
        <v>0.28725200782672899</v>
      </c>
      <c r="S468" s="17">
        <v>0.24805552172714601</v>
      </c>
      <c r="T468" s="17">
        <v>0.281394613844827</v>
      </c>
      <c r="U468" s="17">
        <v>0.42667192240942498</v>
      </c>
      <c r="V468" s="17">
        <v>0.32215052925209198</v>
      </c>
      <c r="W468" s="17">
        <v>0.33600659677078198</v>
      </c>
      <c r="X468" s="17">
        <v>0.39221399496505399</v>
      </c>
      <c r="Y468" s="17">
        <v>0.27852801441380598</v>
      </c>
      <c r="Z468" s="17">
        <v>0.40796897238296498</v>
      </c>
      <c r="AA468" s="17">
        <v>0.21087948220979</v>
      </c>
      <c r="AB468" s="17">
        <v>0.36695688790712599</v>
      </c>
      <c r="AC468" s="17">
        <v>0.293537653613829</v>
      </c>
      <c r="AD468" s="17"/>
      <c r="AE468" s="17">
        <v>0.36951779455878803</v>
      </c>
      <c r="AF468" s="17">
        <v>0.30407022209566897</v>
      </c>
      <c r="AG468" s="17">
        <v>0.29066061549633998</v>
      </c>
      <c r="AH468" s="17">
        <v>0.26173629021786399</v>
      </c>
      <c r="AI468" s="17">
        <v>0.29941434471186401</v>
      </c>
      <c r="AJ468" s="17">
        <v>0.32841016102328002</v>
      </c>
      <c r="AK468" s="17">
        <v>0.24948961777833001</v>
      </c>
      <c r="AL468" s="17">
        <v>0.389996369172327</v>
      </c>
      <c r="AM468" s="17">
        <v>0.26334986269390398</v>
      </c>
      <c r="AN468" s="17">
        <v>0.32003286081203802</v>
      </c>
      <c r="AO468" s="17">
        <v>0.26998228586404099</v>
      </c>
      <c r="AP468" s="17">
        <v>0.38997088635920202</v>
      </c>
      <c r="AQ468" s="17"/>
      <c r="AR468" s="17">
        <v>0.33286395741395702</v>
      </c>
      <c r="AS468" s="17">
        <v>0.295436649826683</v>
      </c>
      <c r="AT468" s="17">
        <v>0.31815302541406898</v>
      </c>
      <c r="AU468" s="17">
        <v>0.233614343323373</v>
      </c>
      <c r="AV468" s="17">
        <v>0.29446938348253399</v>
      </c>
      <c r="AW468" s="17"/>
      <c r="AX468" s="17">
        <v>0.303246830283883</v>
      </c>
      <c r="AY468" s="17">
        <v>0.32732042002133099</v>
      </c>
      <c r="AZ468" s="17">
        <v>0.31196825110138399</v>
      </c>
      <c r="BA468" s="17"/>
      <c r="BB468" s="17">
        <v>0.31517957449922201</v>
      </c>
      <c r="BC468" s="17">
        <v>0.27527555705925799</v>
      </c>
      <c r="BD468" s="17">
        <v>0.26683430498029298</v>
      </c>
      <c r="BE468" s="17">
        <v>0.34482582971787601</v>
      </c>
      <c r="BF468" s="17">
        <v>0.26498895767652397</v>
      </c>
    </row>
    <row r="469" spans="2:58" x14ac:dyDescent="0.3">
      <c r="B469" t="s">
        <v>106</v>
      </c>
      <c r="C469" s="17">
        <v>0.27113025750015102</v>
      </c>
      <c r="D469" s="17">
        <v>0.23896297202161099</v>
      </c>
      <c r="E469" s="17">
        <v>0.30287185045415399</v>
      </c>
      <c r="F469" s="17"/>
      <c r="G469" s="17">
        <v>0.238187409326826</v>
      </c>
      <c r="H469" s="17">
        <v>0.221117837083978</v>
      </c>
      <c r="I469" s="17">
        <v>0.25422491058008001</v>
      </c>
      <c r="J469" s="17">
        <v>0.28599877405596902</v>
      </c>
      <c r="K469" s="17">
        <v>0.294624258045319</v>
      </c>
      <c r="L469" s="17">
        <v>0.45797657180136297</v>
      </c>
      <c r="M469" s="17"/>
      <c r="N469" s="17">
        <v>0.33888647397028898</v>
      </c>
      <c r="O469" s="17">
        <v>0.39103390832020202</v>
      </c>
      <c r="P469" s="17">
        <v>0.29990522535179198</v>
      </c>
      <c r="Q469" s="17">
        <v>0.343544408122266</v>
      </c>
      <c r="R469" s="17">
        <v>0.33923253400046699</v>
      </c>
      <c r="S469" s="17">
        <v>0.34415415089260099</v>
      </c>
      <c r="T469" s="17">
        <v>0.31938663744994</v>
      </c>
      <c r="U469" s="17">
        <v>0.27585451494503799</v>
      </c>
      <c r="V469" s="17">
        <v>0.29419003886459899</v>
      </c>
      <c r="W469" s="17">
        <v>0.22073833038562199</v>
      </c>
      <c r="X469" s="17">
        <v>0.232145038759381</v>
      </c>
      <c r="Y469" s="17">
        <v>0.27672713482887901</v>
      </c>
      <c r="Z469" s="17">
        <v>0.23736256569366801</v>
      </c>
      <c r="AA469" s="17">
        <v>0.28104532498427398</v>
      </c>
      <c r="AB469" s="17">
        <v>0.23120453177519901</v>
      </c>
      <c r="AC469" s="17">
        <v>0.173512820490279</v>
      </c>
      <c r="AD469" s="17"/>
      <c r="AE469" s="17">
        <v>0.191870098777457</v>
      </c>
      <c r="AF469" s="17">
        <v>0.25743447777151501</v>
      </c>
      <c r="AG469" s="17">
        <v>0.32728746293601002</v>
      </c>
      <c r="AH469" s="17">
        <v>0.30343693577840802</v>
      </c>
      <c r="AI469" s="17">
        <v>0.278217772563773</v>
      </c>
      <c r="AJ469" s="17">
        <v>0.30726263332827197</v>
      </c>
      <c r="AK469" s="17">
        <v>0.28302852312763599</v>
      </c>
      <c r="AL469" s="17">
        <v>0.19016916170306999</v>
      </c>
      <c r="AM469" s="17">
        <v>0.25723614417228302</v>
      </c>
      <c r="AN469" s="17">
        <v>0.30769099174725301</v>
      </c>
      <c r="AO469" s="17">
        <v>0.31003872489703099</v>
      </c>
      <c r="AP469" s="17">
        <v>0.28016543954412798</v>
      </c>
      <c r="AQ469" s="17"/>
      <c r="AR469" s="17">
        <v>0.27025081668517098</v>
      </c>
      <c r="AS469" s="17">
        <v>0.27225035342310699</v>
      </c>
      <c r="AT469" s="17">
        <v>0.252402850625493</v>
      </c>
      <c r="AU469" s="17">
        <v>0.31806043029340803</v>
      </c>
      <c r="AV469" s="17">
        <v>0.30825236538425499</v>
      </c>
      <c r="AW469" s="17"/>
      <c r="AX469" s="17">
        <v>0.29771724955666201</v>
      </c>
      <c r="AY469" s="17">
        <v>0.156870516628944</v>
      </c>
      <c r="AZ469" s="17">
        <v>0.25756399331152702</v>
      </c>
      <c r="BA469" s="17"/>
      <c r="BB469" s="17">
        <v>0.25982894087601199</v>
      </c>
      <c r="BC469" s="17">
        <v>0.31438825755022398</v>
      </c>
      <c r="BD469" s="17">
        <v>0.38740295298522798</v>
      </c>
      <c r="BE469" s="17">
        <v>0.31476263436850599</v>
      </c>
      <c r="BF469" s="17">
        <v>0.23425427067157101</v>
      </c>
    </row>
    <row r="470" spans="2:58" x14ac:dyDescent="0.3">
      <c r="B470" t="s">
        <v>306</v>
      </c>
      <c r="C470" s="17">
        <v>0.15851601043212299</v>
      </c>
      <c r="D470" s="17">
        <v>0.15430465490300299</v>
      </c>
      <c r="E470" s="17">
        <v>0.16304765565497001</v>
      </c>
      <c r="F470" s="17"/>
      <c r="G470" s="17">
        <v>8.1036641512359994E-2</v>
      </c>
      <c r="H470" s="17">
        <v>0.11581708169773</v>
      </c>
      <c r="I470" s="17">
        <v>0.14217383288435401</v>
      </c>
      <c r="J470" s="17">
        <v>0.190485579409817</v>
      </c>
      <c r="K470" s="17">
        <v>0.147441930964962</v>
      </c>
      <c r="L470" s="17">
        <v>0.15166682015112701</v>
      </c>
      <c r="M470" s="17"/>
      <c r="N470" s="17">
        <v>0.142817825979799</v>
      </c>
      <c r="O470" s="17">
        <v>0.11204693525000101</v>
      </c>
      <c r="P470" s="17">
        <v>0.17489448259409199</v>
      </c>
      <c r="Q470" s="17">
        <v>0.14625090985997199</v>
      </c>
      <c r="R470" s="17">
        <v>0.10530762143132701</v>
      </c>
      <c r="S470" s="17">
        <v>0.17472031022964901</v>
      </c>
      <c r="T470" s="17">
        <v>0.18985863277641801</v>
      </c>
      <c r="U470" s="17">
        <v>0.16694288618348799</v>
      </c>
      <c r="V470" s="17">
        <v>0.18637965708916601</v>
      </c>
      <c r="W470" s="17">
        <v>0.22679814737028101</v>
      </c>
      <c r="X470" s="17">
        <v>0.11914296989867</v>
      </c>
      <c r="Y470" s="17">
        <v>0.205177348269658</v>
      </c>
      <c r="Z470" s="17">
        <v>0.11286823057928699</v>
      </c>
      <c r="AA470" s="17">
        <v>0.21820784280868</v>
      </c>
      <c r="AB470" s="17">
        <v>0.131746278099482</v>
      </c>
      <c r="AC470" s="17">
        <v>0.111611144630634</v>
      </c>
      <c r="AD470" s="17"/>
      <c r="AE470" s="17">
        <v>7.5595127354820005E-2</v>
      </c>
      <c r="AF470" s="17">
        <v>0.17440751862569701</v>
      </c>
      <c r="AG470" s="17">
        <v>0.182964312134336</v>
      </c>
      <c r="AH470" s="17">
        <v>0.18782133681740201</v>
      </c>
      <c r="AI470" s="17">
        <v>0.23154949570182601</v>
      </c>
      <c r="AJ470" s="17">
        <v>0.14783631833115801</v>
      </c>
      <c r="AK470" s="17">
        <v>0.142902375561515</v>
      </c>
      <c r="AL470" s="17">
        <v>0.12178009855289899</v>
      </c>
      <c r="AM470" s="17">
        <v>0.17688892239430301</v>
      </c>
      <c r="AN470" s="17">
        <v>0.181916800525843</v>
      </c>
      <c r="AO470" s="17">
        <v>0.15843627746764399</v>
      </c>
      <c r="AP470" s="17">
        <v>0.137059870665492</v>
      </c>
      <c r="AQ470" s="17"/>
      <c r="AR470" s="17">
        <v>0.16452063834922501</v>
      </c>
      <c r="AS470" s="17">
        <v>0.161388695994994</v>
      </c>
      <c r="AT470" s="17">
        <v>0.154162282457701</v>
      </c>
      <c r="AU470" s="17">
        <v>0.131971050579758</v>
      </c>
      <c r="AV470" s="17">
        <v>9.8477929593303606E-2</v>
      </c>
      <c r="AW470" s="17"/>
      <c r="AX470" s="17">
        <v>0.16785023205348101</v>
      </c>
      <c r="AY470" s="17">
        <v>7.7830910147276597E-2</v>
      </c>
      <c r="AZ470" s="17">
        <v>0.147027353479557</v>
      </c>
      <c r="BA470" s="17"/>
      <c r="BB470" s="17">
        <v>0.14486420215425</v>
      </c>
      <c r="BC470" s="17">
        <v>0.190667436702399</v>
      </c>
      <c r="BD470" s="17">
        <v>0.21166589978029701</v>
      </c>
      <c r="BE470" s="17">
        <v>0.165140891057171</v>
      </c>
      <c r="BF470" s="17">
        <v>0.203810969668835</v>
      </c>
    </row>
    <row r="471" spans="2:58" x14ac:dyDescent="0.3">
      <c r="B471" t="s">
        <v>109</v>
      </c>
      <c r="C471" s="17">
        <v>6.2131405953424097E-2</v>
      </c>
      <c r="D471" s="17">
        <v>5.8996982860788701E-2</v>
      </c>
      <c r="E471" s="17">
        <v>6.5392794394523904E-2</v>
      </c>
      <c r="F471" s="17"/>
      <c r="G471" s="17">
        <v>0.111916854618239</v>
      </c>
      <c r="H471" s="17">
        <v>4.6658402746762799E-2</v>
      </c>
      <c r="I471" s="17">
        <v>6.0797593443859099E-2</v>
      </c>
      <c r="J471" s="17">
        <v>6.5303117463171606E-2</v>
      </c>
      <c r="K471" s="17">
        <v>6.9627420801303894E-2</v>
      </c>
      <c r="L471" s="17">
        <v>3.18448709968122E-2</v>
      </c>
      <c r="M471" s="17"/>
      <c r="N471" s="17">
        <v>0.14300341162020899</v>
      </c>
      <c r="O471" s="17">
        <v>0.11926267106075</v>
      </c>
      <c r="P471" s="17">
        <v>0.104644130649648</v>
      </c>
      <c r="Q471" s="17">
        <v>4.4885703194308603E-2</v>
      </c>
      <c r="R471" s="17">
        <v>6.8050547604321304E-2</v>
      </c>
      <c r="S471" s="17">
        <v>8.00018557791458E-2</v>
      </c>
      <c r="T471" s="17">
        <v>7.5952023710549404E-2</v>
      </c>
      <c r="U471" s="17">
        <v>5.8753098684597799E-2</v>
      </c>
      <c r="V471" s="17">
        <v>5.5942937286170898E-2</v>
      </c>
      <c r="W471" s="17">
        <v>5.2705244474579603E-2</v>
      </c>
      <c r="X471" s="17">
        <v>7.24877391707862E-2</v>
      </c>
      <c r="Y471" s="17">
        <v>3.6788740514458199E-2</v>
      </c>
      <c r="Z471" s="17">
        <v>8.3017056458290703E-2</v>
      </c>
      <c r="AA471" s="17">
        <v>9.5597159153774994E-2</v>
      </c>
      <c r="AB471" s="17">
        <v>2.2312774174034301E-2</v>
      </c>
      <c r="AC471" s="17">
        <v>4.4107090069293899E-2</v>
      </c>
      <c r="AD471" s="17"/>
      <c r="AE471" s="17">
        <v>2.9787556695789599E-2</v>
      </c>
      <c r="AF471" s="17">
        <v>7.2402603105060304E-2</v>
      </c>
      <c r="AG471" s="17">
        <v>6.1365707185012199E-2</v>
      </c>
      <c r="AH471" s="17">
        <v>7.0467663775665296E-2</v>
      </c>
      <c r="AI471" s="17">
        <v>6.3087467050593302E-2</v>
      </c>
      <c r="AJ471" s="17">
        <v>7.7311420560706307E-2</v>
      </c>
      <c r="AK471" s="17">
        <v>6.1153259766728703E-2</v>
      </c>
      <c r="AL471" s="17">
        <v>5.4523730677902997E-2</v>
      </c>
      <c r="AM471" s="17">
        <v>7.0539096636198201E-2</v>
      </c>
      <c r="AN471" s="17">
        <v>6.1893387237082799E-2</v>
      </c>
      <c r="AO471" s="17">
        <v>9.9031210425423802E-2</v>
      </c>
      <c r="AP471" s="17">
        <v>1.88141329492965E-2</v>
      </c>
      <c r="AQ471" s="17"/>
      <c r="AR471" s="17">
        <v>7.4082361461386706E-2</v>
      </c>
      <c r="AS471" s="17">
        <v>5.4512832743433201E-2</v>
      </c>
      <c r="AT471" s="17">
        <v>4.5694028497952101E-2</v>
      </c>
      <c r="AU471" s="17">
        <v>0.101541895818791</v>
      </c>
      <c r="AV471" s="17">
        <v>0.126193307098697</v>
      </c>
      <c r="AW471" s="17"/>
      <c r="AX471" s="17">
        <v>6.7624988309644501E-2</v>
      </c>
      <c r="AY471" s="17">
        <v>3.0213268887798201E-2</v>
      </c>
      <c r="AZ471" s="17">
        <v>6.7333567105723205E-2</v>
      </c>
      <c r="BA471" s="17"/>
      <c r="BB471" s="17">
        <v>5.0476749863653497E-2</v>
      </c>
      <c r="BC471" s="17">
        <v>7.0361587529602199E-2</v>
      </c>
      <c r="BD471" s="17">
        <v>7.2467600493968096E-2</v>
      </c>
      <c r="BE471" s="17">
        <v>7.11466653055568E-2</v>
      </c>
      <c r="BF471" s="17">
        <v>0.12955688013553199</v>
      </c>
    </row>
    <row r="472" spans="2:58" x14ac:dyDescent="0.3">
      <c r="B472" t="s">
        <v>97</v>
      </c>
      <c r="C472" s="17">
        <v>4.4424494150851999E-2</v>
      </c>
      <c r="D472" s="17">
        <v>2.7950299005135099E-2</v>
      </c>
      <c r="E472" s="17">
        <v>6.1003146498509998E-2</v>
      </c>
      <c r="F472" s="17"/>
      <c r="G472" s="17">
        <v>0</v>
      </c>
      <c r="H472" s="17">
        <v>2.44670808364842E-2</v>
      </c>
      <c r="I472" s="17">
        <v>5.0157423355323402E-2</v>
      </c>
      <c r="J472" s="17">
        <v>4.3194689002574498E-2</v>
      </c>
      <c r="K472" s="17">
        <v>5.3115517943968703E-2</v>
      </c>
      <c r="L472" s="17">
        <v>0</v>
      </c>
      <c r="M472" s="17"/>
      <c r="N472" s="17">
        <v>0</v>
      </c>
      <c r="O472" s="17">
        <v>9.5280146948897596E-2</v>
      </c>
      <c r="P472" s="17">
        <v>9.0627073243141398E-2</v>
      </c>
      <c r="Q472" s="17">
        <v>0.101867717833879</v>
      </c>
      <c r="R472" s="17">
        <v>6.5862653541958305E-2</v>
      </c>
      <c r="S472" s="17">
        <v>3.42250877577557E-2</v>
      </c>
      <c r="T472" s="17">
        <v>2.6362771930581199E-2</v>
      </c>
      <c r="U472" s="17">
        <v>6.5670246083253097E-3</v>
      </c>
      <c r="V472" s="17">
        <v>5.6895564188045901E-2</v>
      </c>
      <c r="W472" s="17">
        <v>6.7997914026954598E-2</v>
      </c>
      <c r="X472" s="17">
        <v>2.62970301515652E-2</v>
      </c>
      <c r="Y472" s="17">
        <v>4.0841827915623297E-2</v>
      </c>
      <c r="Z472" s="17">
        <v>4.6088876301273E-2</v>
      </c>
      <c r="AA472" s="17">
        <v>5.6578609428566802E-2</v>
      </c>
      <c r="AB472" s="17">
        <v>3.2004138123887402E-2</v>
      </c>
      <c r="AC472" s="17">
        <v>1.29909239793359E-2</v>
      </c>
      <c r="AD472" s="17"/>
      <c r="AE472" s="17">
        <v>3.7121941205819901E-2</v>
      </c>
      <c r="AF472" s="17">
        <v>5.6747647302481503E-2</v>
      </c>
      <c r="AG472" s="17">
        <v>2.80300843457876E-2</v>
      </c>
      <c r="AH472" s="17">
        <v>3.41978931851235E-2</v>
      </c>
      <c r="AI472" s="17">
        <v>2.12197207640153E-2</v>
      </c>
      <c r="AJ472" s="17">
        <v>4.6189288191721203E-2</v>
      </c>
      <c r="AK472" s="17">
        <v>7.7402082844252096E-2</v>
      </c>
      <c r="AL472" s="17">
        <v>3.10003524394473E-2</v>
      </c>
      <c r="AM472" s="17">
        <v>6.8045240501130005E-2</v>
      </c>
      <c r="AN472" s="17">
        <v>3.6597915502819198E-2</v>
      </c>
      <c r="AO472" s="17">
        <v>1.7684362665788302E-2</v>
      </c>
      <c r="AP472" s="17">
        <v>5.9651377187543299E-2</v>
      </c>
      <c r="AQ472" s="17"/>
      <c r="AR472" s="17">
        <v>4.2318065740455699E-2</v>
      </c>
      <c r="AS472" s="17">
        <v>4.6251902809216199E-2</v>
      </c>
      <c r="AT472" s="17">
        <v>4.3851982723195203E-2</v>
      </c>
      <c r="AU472" s="17">
        <v>1.7272423762622301E-2</v>
      </c>
      <c r="AV472" s="17">
        <v>9.8996514948826497E-2</v>
      </c>
      <c r="AW472" s="17"/>
      <c r="AX472" s="17">
        <v>4.8691844573811802E-2</v>
      </c>
      <c r="AY472" s="17">
        <v>2.1249732032065899E-2</v>
      </c>
      <c r="AZ472" s="17">
        <v>4.6758804864085603E-2</v>
      </c>
      <c r="BA472" s="17"/>
      <c r="BB472" s="17">
        <v>4.20967119943291E-2</v>
      </c>
      <c r="BC472" s="17">
        <v>7.3934144362484494E-2</v>
      </c>
      <c r="BD472" s="17">
        <v>0</v>
      </c>
      <c r="BE472" s="17">
        <v>3.5731271499918699E-2</v>
      </c>
      <c r="BF472" s="17">
        <v>3.8725204292573603E-2</v>
      </c>
    </row>
    <row r="473" spans="2:58" x14ac:dyDescent="0.3">
      <c r="B473" t="s">
        <v>110</v>
      </c>
      <c r="C473" s="17">
        <v>0.46379783196345098</v>
      </c>
      <c r="D473" s="17">
        <v>0.51978509120946204</v>
      </c>
      <c r="E473" s="17">
        <v>0.40768455299784101</v>
      </c>
      <c r="F473" s="17"/>
      <c r="G473" s="17">
        <v>0.56885909454257499</v>
      </c>
      <c r="H473" s="17">
        <v>0.591939597635046</v>
      </c>
      <c r="I473" s="17">
        <v>0.492646239736384</v>
      </c>
      <c r="J473" s="17">
        <v>0.41501784006846698</v>
      </c>
      <c r="K473" s="17">
        <v>0.43519087224444603</v>
      </c>
      <c r="L473" s="17">
        <v>0.358511737050697</v>
      </c>
      <c r="M473" s="17"/>
      <c r="N473" s="17">
        <v>0.37529228842970302</v>
      </c>
      <c r="O473" s="17">
        <v>0.28237633842014997</v>
      </c>
      <c r="P473" s="17">
        <v>0.32992908816132599</v>
      </c>
      <c r="Q473" s="17">
        <v>0.36345126098957498</v>
      </c>
      <c r="R473" s="17">
        <v>0.42154664342192599</v>
      </c>
      <c r="S473" s="17">
        <v>0.36689859534084901</v>
      </c>
      <c r="T473" s="17">
        <v>0.38843993413251099</v>
      </c>
      <c r="U473" s="17">
        <v>0.49188247557855203</v>
      </c>
      <c r="V473" s="17">
        <v>0.40659180257201799</v>
      </c>
      <c r="W473" s="17">
        <v>0.43176036374256299</v>
      </c>
      <c r="X473" s="17">
        <v>0.54992722201959798</v>
      </c>
      <c r="Y473" s="17">
        <v>0.44046494847138101</v>
      </c>
      <c r="Z473" s="17">
        <v>0.52066327096748199</v>
      </c>
      <c r="AA473" s="17">
        <v>0.34857106362470502</v>
      </c>
      <c r="AB473" s="17">
        <v>0.582732277827397</v>
      </c>
      <c r="AC473" s="17">
        <v>0.657778020830457</v>
      </c>
      <c r="AD473" s="17"/>
      <c r="AE473" s="17">
        <v>0.66562527596611398</v>
      </c>
      <c r="AF473" s="17">
        <v>0.43900775319524699</v>
      </c>
      <c r="AG473" s="17">
        <v>0.40035243339885401</v>
      </c>
      <c r="AH473" s="17">
        <v>0.40407617044340099</v>
      </c>
      <c r="AI473" s="17">
        <v>0.40592554391979302</v>
      </c>
      <c r="AJ473" s="17">
        <v>0.42140033958814299</v>
      </c>
      <c r="AK473" s="17">
        <v>0.43551375869986902</v>
      </c>
      <c r="AL473" s="17">
        <v>0.60252665662668103</v>
      </c>
      <c r="AM473" s="17">
        <v>0.42729059629608601</v>
      </c>
      <c r="AN473" s="17">
        <v>0.41190090498700199</v>
      </c>
      <c r="AO473" s="17">
        <v>0.41480942454411401</v>
      </c>
      <c r="AP473" s="17">
        <v>0.50430917965354005</v>
      </c>
      <c r="AQ473" s="17"/>
      <c r="AR473" s="17">
        <v>0.44882811776376202</v>
      </c>
      <c r="AS473" s="17">
        <v>0.46559621502925003</v>
      </c>
      <c r="AT473" s="17">
        <v>0.503888855695659</v>
      </c>
      <c r="AU473" s="17">
        <v>0.431154199545421</v>
      </c>
      <c r="AV473" s="17">
        <v>0.368079882974918</v>
      </c>
      <c r="AW473" s="17"/>
      <c r="AX473" s="17">
        <v>0.41811568550640099</v>
      </c>
      <c r="AY473" s="17">
        <v>0.71383557230391503</v>
      </c>
      <c r="AZ473" s="17">
        <v>0.48131628123910702</v>
      </c>
      <c r="BA473" s="17"/>
      <c r="BB473" s="17">
        <v>0.50273339511175497</v>
      </c>
      <c r="BC473" s="17">
        <v>0.35064857385529002</v>
      </c>
      <c r="BD473" s="17">
        <v>0.32846354674050698</v>
      </c>
      <c r="BE473" s="17">
        <v>0.41321853776884798</v>
      </c>
      <c r="BF473" s="17">
        <v>0.393652675231489</v>
      </c>
    </row>
    <row r="474" spans="2:58" x14ac:dyDescent="0.3">
      <c r="B474" t="s">
        <v>111</v>
      </c>
      <c r="C474" s="17">
        <v>0.220647416385547</v>
      </c>
      <c r="D474" s="17">
        <v>0.21330163776379199</v>
      </c>
      <c r="E474" s="17">
        <v>0.22844045004949401</v>
      </c>
      <c r="F474" s="17"/>
      <c r="G474" s="17">
        <v>0.19295349613059901</v>
      </c>
      <c r="H474" s="17">
        <v>0.162475484444492</v>
      </c>
      <c r="I474" s="17">
        <v>0.20297142632821299</v>
      </c>
      <c r="J474" s="17">
        <v>0.255788696872989</v>
      </c>
      <c r="K474" s="17">
        <v>0.21706935176626599</v>
      </c>
      <c r="L474" s="17">
        <v>0.18351169114794</v>
      </c>
      <c r="M474" s="17"/>
      <c r="N474" s="17">
        <v>0.28582123760000799</v>
      </c>
      <c r="O474" s="17">
        <v>0.23130960631075001</v>
      </c>
      <c r="P474" s="17">
        <v>0.27953861324374002</v>
      </c>
      <c r="Q474" s="17">
        <v>0.19113661305428001</v>
      </c>
      <c r="R474" s="17">
        <v>0.17335816903564799</v>
      </c>
      <c r="S474" s="17">
        <v>0.25472216600879499</v>
      </c>
      <c r="T474" s="17">
        <v>0.265810656486968</v>
      </c>
      <c r="U474" s="17">
        <v>0.22569598486808501</v>
      </c>
      <c r="V474" s="17">
        <v>0.24232259437533701</v>
      </c>
      <c r="W474" s="17">
        <v>0.279503391844861</v>
      </c>
      <c r="X474" s="17">
        <v>0.19163070906945601</v>
      </c>
      <c r="Y474" s="17">
        <v>0.24196608878411599</v>
      </c>
      <c r="Z474" s="17">
        <v>0.19588528703757699</v>
      </c>
      <c r="AA474" s="17">
        <v>0.31380500196245498</v>
      </c>
      <c r="AB474" s="17">
        <v>0.15405905227351599</v>
      </c>
      <c r="AC474" s="17">
        <v>0.15571823469992799</v>
      </c>
      <c r="AD474" s="17"/>
      <c r="AE474" s="17">
        <v>0.10538268405061001</v>
      </c>
      <c r="AF474" s="17">
        <v>0.246810121730757</v>
      </c>
      <c r="AG474" s="17">
        <v>0.244330019319348</v>
      </c>
      <c r="AH474" s="17">
        <v>0.25828900059306797</v>
      </c>
      <c r="AI474" s="17">
        <v>0.29463696275241902</v>
      </c>
      <c r="AJ474" s="17">
        <v>0.22514773889186401</v>
      </c>
      <c r="AK474" s="17">
        <v>0.204055635328243</v>
      </c>
      <c r="AL474" s="17">
        <v>0.17630382923080201</v>
      </c>
      <c r="AM474" s="17">
        <v>0.24742801903050099</v>
      </c>
      <c r="AN474" s="17">
        <v>0.24381018776292601</v>
      </c>
      <c r="AO474" s="17">
        <v>0.257467487893067</v>
      </c>
      <c r="AP474" s="17">
        <v>0.15587400361478801</v>
      </c>
      <c r="AQ474" s="17"/>
      <c r="AR474" s="17">
        <v>0.23860299981061101</v>
      </c>
      <c r="AS474" s="17">
        <v>0.215901528738427</v>
      </c>
      <c r="AT474" s="17">
        <v>0.19985631095565301</v>
      </c>
      <c r="AU474" s="17">
        <v>0.233512946398548</v>
      </c>
      <c r="AV474" s="17">
        <v>0.22467123669200001</v>
      </c>
      <c r="AW474" s="17"/>
      <c r="AX474" s="17">
        <v>0.23547522036312599</v>
      </c>
      <c r="AY474" s="17">
        <v>0.108044179035075</v>
      </c>
      <c r="AZ474" s="17">
        <v>0.214360920585281</v>
      </c>
      <c r="BA474" s="17"/>
      <c r="BB474" s="17">
        <v>0.195340952017904</v>
      </c>
      <c r="BC474" s="17">
        <v>0.26102902423200097</v>
      </c>
      <c r="BD474" s="17">
        <v>0.28413350027426498</v>
      </c>
      <c r="BE474" s="17">
        <v>0.236287556362727</v>
      </c>
      <c r="BF474" s="17">
        <v>0.33336784980436701</v>
      </c>
    </row>
    <row r="475" spans="2:58" hidden="1" x14ac:dyDescent="0.3">
      <c r="B475" t="s">
        <v>99</v>
      </c>
      <c r="C475" s="17">
        <v>0.24315041557790401</v>
      </c>
      <c r="D475" s="17">
        <v>0.30648345344567102</v>
      </c>
      <c r="E475" s="17">
        <v>0.179244102948347</v>
      </c>
      <c r="F475" s="17"/>
      <c r="G475" s="17">
        <v>0.37590559841197702</v>
      </c>
      <c r="H475" s="17">
        <v>0.429464113190554</v>
      </c>
      <c r="I475" s="17">
        <v>0.28967481340817097</v>
      </c>
      <c r="J475" s="17">
        <v>0.15922914319547801</v>
      </c>
      <c r="K475" s="17">
        <v>0.21812152047818001</v>
      </c>
      <c r="L475" s="17">
        <v>0.175000045902758</v>
      </c>
      <c r="M475" s="17"/>
      <c r="N475" s="17">
        <v>8.9471050829695101E-2</v>
      </c>
      <c r="O475" s="17">
        <v>5.1066732109400201E-2</v>
      </c>
      <c r="P475" s="17">
        <v>5.0390474917586199E-2</v>
      </c>
      <c r="Q475" s="17">
        <v>0.172314647935294</v>
      </c>
      <c r="R475" s="17">
        <v>0.248188474386278</v>
      </c>
      <c r="S475" s="17">
        <v>0.112176429332054</v>
      </c>
      <c r="T475" s="17">
        <v>0.122629277645544</v>
      </c>
      <c r="U475" s="17">
        <v>0.26618649071046602</v>
      </c>
      <c r="V475" s="17">
        <v>0.164269208196681</v>
      </c>
      <c r="W475" s="17">
        <v>0.15225697189770199</v>
      </c>
      <c r="X475" s="17">
        <v>0.35829651295014098</v>
      </c>
      <c r="Y475" s="17">
        <v>0.19849885968726499</v>
      </c>
      <c r="Z475" s="17">
        <v>0.32477798392990398</v>
      </c>
      <c r="AA475" s="17">
        <v>3.4766061662249902E-2</v>
      </c>
      <c r="AB475" s="17">
        <v>0.42867322555388099</v>
      </c>
      <c r="AC475" s="17">
        <v>0.50205978613052804</v>
      </c>
      <c r="AD475" s="17"/>
      <c r="AE475" s="17">
        <v>0.56024259191550396</v>
      </c>
      <c r="AF475" s="17">
        <v>0.19219763146449001</v>
      </c>
      <c r="AG475" s="17">
        <v>0.15602241407950601</v>
      </c>
      <c r="AH475" s="17">
        <v>0.14578716985033299</v>
      </c>
      <c r="AI475" s="17">
        <v>0.111288581167373</v>
      </c>
      <c r="AJ475" s="17">
        <v>0.19625260069627901</v>
      </c>
      <c r="AK475" s="17">
        <v>0.231458123371626</v>
      </c>
      <c r="AL475" s="17">
        <v>0.42622282739587902</v>
      </c>
      <c r="AM475" s="17">
        <v>0.17986257726558499</v>
      </c>
      <c r="AN475" s="17">
        <v>0.16809071722407601</v>
      </c>
      <c r="AO475" s="17">
        <v>0.15734193665104601</v>
      </c>
      <c r="AP475" s="17">
        <v>0.34843517603875201</v>
      </c>
      <c r="AQ475" s="17"/>
      <c r="AR475" s="17">
        <v>0.21022511795315099</v>
      </c>
      <c r="AS475" s="17">
        <v>0.249694686290822</v>
      </c>
      <c r="AT475" s="17">
        <v>0.30403254474000602</v>
      </c>
      <c r="AU475" s="17">
        <v>0.197641253146873</v>
      </c>
      <c r="AV475" s="17">
        <v>0.143408646282918</v>
      </c>
      <c r="AW475" s="17"/>
      <c r="AX475" s="17">
        <v>0.182640465143275</v>
      </c>
      <c r="AY475" s="17">
        <v>0.60579139326884002</v>
      </c>
      <c r="AZ475" s="17">
        <v>0.26695536065382602</v>
      </c>
      <c r="BA475" s="17"/>
      <c r="BB475" s="17">
        <v>0.307392443093851</v>
      </c>
      <c r="BC475" s="17">
        <v>8.9619549623288899E-2</v>
      </c>
      <c r="BD475" s="17">
        <v>4.43300464662423E-2</v>
      </c>
      <c r="BE475" s="17">
        <v>0.17693098140612001</v>
      </c>
      <c r="BF475" s="17">
        <v>6.0284825427121297E-2</v>
      </c>
    </row>
    <row r="476" spans="2:58" x14ac:dyDescent="0.3">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row>
    <row r="477" spans="2:58" x14ac:dyDescent="0.3">
      <c r="B477" s="6" t="s">
        <v>309</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row>
    <row r="478" spans="2:58" x14ac:dyDescent="0.3">
      <c r="B478" s="24" t="s">
        <v>90</v>
      </c>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row>
    <row r="479" spans="2:58" x14ac:dyDescent="0.3">
      <c r="B479" t="s">
        <v>103</v>
      </c>
      <c r="C479" s="17">
        <v>0.14134504623641</v>
      </c>
      <c r="D479" s="17">
        <v>0.185604519289605</v>
      </c>
      <c r="E479" s="17">
        <v>9.7325033046548298E-2</v>
      </c>
      <c r="F479" s="17"/>
      <c r="G479" s="17">
        <v>0</v>
      </c>
      <c r="H479" s="17">
        <v>0.27507807877686202</v>
      </c>
      <c r="I479" s="17">
        <v>0.174640979452449</v>
      </c>
      <c r="J479" s="17">
        <v>9.3778568472514298E-2</v>
      </c>
      <c r="K479" s="17">
        <v>9.6532746892814603E-2</v>
      </c>
      <c r="L479" s="17">
        <v>8.4321984357860397E-2</v>
      </c>
      <c r="M479" s="17"/>
      <c r="N479" s="17">
        <v>0</v>
      </c>
      <c r="O479" s="17">
        <v>0.107483088424429</v>
      </c>
      <c r="P479" s="17">
        <v>0.10900900393669399</v>
      </c>
      <c r="Q479" s="17">
        <v>0.12673655905407599</v>
      </c>
      <c r="R479" s="17">
        <v>9.5007966630286406E-2</v>
      </c>
      <c r="S479" s="17">
        <v>8.3992323963519994E-2</v>
      </c>
      <c r="T479" s="17">
        <v>0.101107733504509</v>
      </c>
      <c r="U479" s="17">
        <v>9.0439550287419998E-2</v>
      </c>
      <c r="V479" s="17">
        <v>0.121853621043978</v>
      </c>
      <c r="W479" s="17">
        <v>9.8152628289749994E-2</v>
      </c>
      <c r="X479" s="17">
        <v>0.111205304234423</v>
      </c>
      <c r="Y479" s="17">
        <v>7.4493644328063005E-2</v>
      </c>
      <c r="Z479" s="17">
        <v>8.9111137752692401E-2</v>
      </c>
      <c r="AA479" s="17">
        <v>0.11501717857967</v>
      </c>
      <c r="AB479" s="17">
        <v>0.20109972478671501</v>
      </c>
      <c r="AC479" s="17">
        <v>0.37172794810402598</v>
      </c>
      <c r="AD479" s="17"/>
      <c r="AE479" s="17">
        <v>0.28112122987620097</v>
      </c>
      <c r="AF479" s="17">
        <v>7.6716237737849705E-2</v>
      </c>
      <c r="AG479" s="17">
        <v>9.6817065611362496E-2</v>
      </c>
      <c r="AH479" s="17">
        <v>0.11824659345074701</v>
      </c>
      <c r="AI479" s="17">
        <v>0.118284222250958</v>
      </c>
      <c r="AJ479" s="17">
        <v>8.4975831841834604E-2</v>
      </c>
      <c r="AK479" s="17">
        <v>0.146625745266176</v>
      </c>
      <c r="AL479" s="17">
        <v>0.193718264247142</v>
      </c>
      <c r="AM479" s="17">
        <v>0.16497994500152899</v>
      </c>
      <c r="AN479" s="17">
        <v>8.45061770714816E-2</v>
      </c>
      <c r="AO479" s="17">
        <v>0.16043936352044599</v>
      </c>
      <c r="AP479" s="17">
        <v>0.14984973317398301</v>
      </c>
      <c r="AQ479" s="17"/>
      <c r="AR479" s="17">
        <v>9.6300495091516003E-2</v>
      </c>
      <c r="AS479" s="17">
        <v>0.15258667505114401</v>
      </c>
      <c r="AT479" s="17">
        <v>0.17751140214387501</v>
      </c>
      <c r="AU479" s="17">
        <v>0.16072997594862401</v>
      </c>
      <c r="AV479" s="17">
        <v>0.16503539979281501</v>
      </c>
      <c r="AW479" s="17"/>
      <c r="AX479" s="17">
        <v>9.3731279544600005E-2</v>
      </c>
      <c r="AY479" s="17">
        <v>0.40133826964880198</v>
      </c>
      <c r="AZ479" s="17">
        <v>0.146948868191035</v>
      </c>
      <c r="BA479" s="17"/>
      <c r="BB479" s="17">
        <v>0.17430003602942301</v>
      </c>
      <c r="BC479" s="17">
        <v>4.7966237814782299E-2</v>
      </c>
      <c r="BD479" s="17">
        <v>9.1300635441875E-2</v>
      </c>
      <c r="BE479" s="17">
        <v>7.8489619822232098E-2</v>
      </c>
      <c r="BF479" s="17">
        <v>7.82135388264774E-2</v>
      </c>
    </row>
    <row r="480" spans="2:58" x14ac:dyDescent="0.3">
      <c r="B480" t="s">
        <v>305</v>
      </c>
      <c r="C480" s="17">
        <v>0.27126697291414098</v>
      </c>
      <c r="D480" s="17">
        <v>0.305405147017207</v>
      </c>
      <c r="E480" s="17">
        <v>0.236639669225472</v>
      </c>
      <c r="F480" s="17"/>
      <c r="G480" s="17">
        <v>0.172949650533923</v>
      </c>
      <c r="H480" s="17">
        <v>0.30017835695557998</v>
      </c>
      <c r="I480" s="17">
        <v>0.26156088815857598</v>
      </c>
      <c r="J480" s="17">
        <v>0.27443583670036698</v>
      </c>
      <c r="K480" s="17">
        <v>0.28114247322908498</v>
      </c>
      <c r="L480" s="17">
        <v>0.22381642558202899</v>
      </c>
      <c r="M480" s="17"/>
      <c r="N480" s="17">
        <v>0.272043828261609</v>
      </c>
      <c r="O480" s="17">
        <v>0.18542667874604399</v>
      </c>
      <c r="P480" s="17">
        <v>0.15964474399108</v>
      </c>
      <c r="Q480" s="17">
        <v>0.15450974015580099</v>
      </c>
      <c r="R480" s="17">
        <v>0.22182753729210999</v>
      </c>
      <c r="S480" s="17">
        <v>0.226784903672303</v>
      </c>
      <c r="T480" s="17">
        <v>0.21322779227359101</v>
      </c>
      <c r="U480" s="17">
        <v>0.26226448254318302</v>
      </c>
      <c r="V480" s="17">
        <v>0.30856273474238599</v>
      </c>
      <c r="W480" s="17">
        <v>0.25121626538297598</v>
      </c>
      <c r="X480" s="17">
        <v>0.32771597297675498</v>
      </c>
      <c r="Y480" s="17">
        <v>0.30986588731362302</v>
      </c>
      <c r="Z480" s="17">
        <v>0.39815449844501799</v>
      </c>
      <c r="AA480" s="17">
        <v>0.30007929972652903</v>
      </c>
      <c r="AB480" s="17">
        <v>0.355066268351865</v>
      </c>
      <c r="AC480" s="17">
        <v>0.26725637467140601</v>
      </c>
      <c r="AD480" s="17"/>
      <c r="AE480" s="17">
        <v>0.31786888334295599</v>
      </c>
      <c r="AF480" s="17">
        <v>0.32685721966240899</v>
      </c>
      <c r="AG480" s="17">
        <v>0.23477069808678799</v>
      </c>
      <c r="AH480" s="17">
        <v>0.27841069130554902</v>
      </c>
      <c r="AI480" s="17">
        <v>0.21626694312046901</v>
      </c>
      <c r="AJ480" s="17">
        <v>0.31096122524282399</v>
      </c>
      <c r="AK480" s="17">
        <v>0.24823155413276601</v>
      </c>
      <c r="AL480" s="17">
        <v>0.261313161595291</v>
      </c>
      <c r="AM480" s="17">
        <v>0.22246594875734699</v>
      </c>
      <c r="AN480" s="17">
        <v>0.23869185579282701</v>
      </c>
      <c r="AO480" s="17">
        <v>0.18745302375436601</v>
      </c>
      <c r="AP480" s="17">
        <v>0.38987639456206802</v>
      </c>
      <c r="AQ480" s="17"/>
      <c r="AR480" s="17">
        <v>0.27519570452568398</v>
      </c>
      <c r="AS480" s="17">
        <v>0.28968438257691798</v>
      </c>
      <c r="AT480" s="17">
        <v>0.23694774418776399</v>
      </c>
      <c r="AU480" s="17">
        <v>0.26114398974176001</v>
      </c>
      <c r="AV480" s="17">
        <v>7.4855573093729103E-2</v>
      </c>
      <c r="AW480" s="17"/>
      <c r="AX480" s="17">
        <v>0.27374426197831198</v>
      </c>
      <c r="AY480" s="17">
        <v>0.252060753633984</v>
      </c>
      <c r="AZ480" s="17">
        <v>0.32415579610947198</v>
      </c>
      <c r="BA480" s="17"/>
      <c r="BB480" s="17">
        <v>0.29533027346000401</v>
      </c>
      <c r="BC480" s="17">
        <v>0.19447627722710401</v>
      </c>
      <c r="BD480" s="17">
        <v>0.27068303223492501</v>
      </c>
      <c r="BE480" s="17">
        <v>0.21217873729609399</v>
      </c>
      <c r="BF480" s="17">
        <v>0.233917242611559</v>
      </c>
    </row>
    <row r="481" spans="2:58" x14ac:dyDescent="0.3">
      <c r="B481" t="s">
        <v>106</v>
      </c>
      <c r="C481" s="17">
        <v>0.30781981837946798</v>
      </c>
      <c r="D481" s="17">
        <v>0.27636978913398103</v>
      </c>
      <c r="E481" s="17">
        <v>0.33891666246638902</v>
      </c>
      <c r="F481" s="17"/>
      <c r="G481" s="17">
        <v>0.419792401162284</v>
      </c>
      <c r="H481" s="17">
        <v>0.20671540852614501</v>
      </c>
      <c r="I481" s="17">
        <v>0.27799041685578302</v>
      </c>
      <c r="J481" s="17">
        <v>0.339964697059427</v>
      </c>
      <c r="K481" s="17">
        <v>0.35364559718303301</v>
      </c>
      <c r="L481" s="17">
        <v>0.46713955002971203</v>
      </c>
      <c r="M481" s="17"/>
      <c r="N481" s="17">
        <v>0.218277194876525</v>
      </c>
      <c r="O481" s="17">
        <v>0.33439238753831202</v>
      </c>
      <c r="P481" s="17">
        <v>0.361739132505556</v>
      </c>
      <c r="Q481" s="17">
        <v>0.40055188532594199</v>
      </c>
      <c r="R481" s="17">
        <v>0.33704962784485099</v>
      </c>
      <c r="S481" s="17">
        <v>0.35999905910645402</v>
      </c>
      <c r="T481" s="17">
        <v>0.308649722109683</v>
      </c>
      <c r="U481" s="17">
        <v>0.395553514277874</v>
      </c>
      <c r="V481" s="17">
        <v>0.29892950325066697</v>
      </c>
      <c r="W481" s="17">
        <v>0.28918348717195502</v>
      </c>
      <c r="X481" s="17">
        <v>0.373897156540412</v>
      </c>
      <c r="Y481" s="17">
        <v>0.29707389724163502</v>
      </c>
      <c r="Z481" s="17">
        <v>0.20448389519289201</v>
      </c>
      <c r="AA481" s="17">
        <v>0.320182245731574</v>
      </c>
      <c r="AB481" s="17">
        <v>0.25299036063275798</v>
      </c>
      <c r="AC481" s="17">
        <v>0.211569559451593</v>
      </c>
      <c r="AD481" s="17"/>
      <c r="AE481" s="17">
        <v>0.23588725763697199</v>
      </c>
      <c r="AF481" s="17">
        <v>0.334723534027634</v>
      </c>
      <c r="AG481" s="17">
        <v>0.37501141901817697</v>
      </c>
      <c r="AH481" s="17">
        <v>0.29248689377819098</v>
      </c>
      <c r="AI481" s="17">
        <v>0.38228466800991601</v>
      </c>
      <c r="AJ481" s="17">
        <v>0.35751951079988498</v>
      </c>
      <c r="AK481" s="17">
        <v>0.28083698094008203</v>
      </c>
      <c r="AL481" s="17">
        <v>0.28537867147318702</v>
      </c>
      <c r="AM481" s="17">
        <v>0.28925417068050102</v>
      </c>
      <c r="AN481" s="17">
        <v>0.32620207315331301</v>
      </c>
      <c r="AO481" s="17">
        <v>0.28245742117554201</v>
      </c>
      <c r="AP481" s="17">
        <v>0.22623634565485501</v>
      </c>
      <c r="AQ481" s="17"/>
      <c r="AR481" s="17">
        <v>0.31957346462246999</v>
      </c>
      <c r="AS481" s="17">
        <v>0.30147972394010802</v>
      </c>
      <c r="AT481" s="17">
        <v>0.30497955530222598</v>
      </c>
      <c r="AU481" s="17">
        <v>0.296113517022698</v>
      </c>
      <c r="AV481" s="17">
        <v>0.345204973602173</v>
      </c>
      <c r="AW481" s="17"/>
      <c r="AX481" s="17">
        <v>0.327608232999889</v>
      </c>
      <c r="AY481" s="17">
        <v>0.17688542545965599</v>
      </c>
      <c r="AZ481" s="17">
        <v>0.306214688683072</v>
      </c>
      <c r="BA481" s="17"/>
      <c r="BB481" s="17">
        <v>0.28874697979227598</v>
      </c>
      <c r="BC481" s="17">
        <v>0.39986269144928899</v>
      </c>
      <c r="BD481" s="17">
        <v>0.217938864613549</v>
      </c>
      <c r="BE481" s="17">
        <v>0.36421059955628798</v>
      </c>
      <c r="BF481" s="17">
        <v>0.30996305697874899</v>
      </c>
    </row>
    <row r="482" spans="2:58" x14ac:dyDescent="0.3">
      <c r="B482" t="s">
        <v>306</v>
      </c>
      <c r="C482" s="17">
        <v>0.152152757201757</v>
      </c>
      <c r="D482" s="17">
        <v>0.13259340333320299</v>
      </c>
      <c r="E482" s="17">
        <v>0.172034453095946</v>
      </c>
      <c r="F482" s="17"/>
      <c r="G482" s="17">
        <v>0.40725794830379303</v>
      </c>
      <c r="H482" s="17">
        <v>0.12171718663985601</v>
      </c>
      <c r="I482" s="17">
        <v>0.155233877591098</v>
      </c>
      <c r="J482" s="17">
        <v>0.15825118531464999</v>
      </c>
      <c r="K482" s="17">
        <v>0.13292348058495401</v>
      </c>
      <c r="L482" s="17">
        <v>0.157578941402683</v>
      </c>
      <c r="M482" s="17"/>
      <c r="N482" s="17">
        <v>0.28582123760000799</v>
      </c>
      <c r="O482" s="17">
        <v>9.4519519368264901E-2</v>
      </c>
      <c r="P482" s="17">
        <v>0.13909634559800199</v>
      </c>
      <c r="Q482" s="17">
        <v>0.17756550128707099</v>
      </c>
      <c r="R482" s="17">
        <v>0.214751717796759</v>
      </c>
      <c r="S482" s="17">
        <v>0.13355680801150999</v>
      </c>
      <c r="T482" s="17">
        <v>0.228739514914026</v>
      </c>
      <c r="U482" s="17">
        <v>0.129467810052696</v>
      </c>
      <c r="V482" s="17">
        <v>0.141181803573739</v>
      </c>
      <c r="W482" s="17">
        <v>0.220423122407957</v>
      </c>
      <c r="X482" s="17">
        <v>9.8975616761931298E-2</v>
      </c>
      <c r="Y482" s="17">
        <v>0.192944729078035</v>
      </c>
      <c r="Z482" s="17">
        <v>0.17371591752096699</v>
      </c>
      <c r="AA482" s="17">
        <v>0.16731158041967301</v>
      </c>
      <c r="AB482" s="17">
        <v>0.12941048303841199</v>
      </c>
      <c r="AC482" s="17">
        <v>8.9009206658484802E-2</v>
      </c>
      <c r="AD482" s="17"/>
      <c r="AE482" s="17">
        <v>7.7038845481230606E-2</v>
      </c>
      <c r="AF482" s="17">
        <v>0.147920534806494</v>
      </c>
      <c r="AG482" s="17">
        <v>0.144592153515751</v>
      </c>
      <c r="AH482" s="17">
        <v>0.15813302769047199</v>
      </c>
      <c r="AI482" s="17">
        <v>0.17806984267758599</v>
      </c>
      <c r="AJ482" s="17">
        <v>0.11358351166965901</v>
      </c>
      <c r="AK482" s="17">
        <v>0.18345105421017199</v>
      </c>
      <c r="AL482" s="17">
        <v>0.158859837002465</v>
      </c>
      <c r="AM482" s="17">
        <v>0.19549782008744601</v>
      </c>
      <c r="AN482" s="17">
        <v>0.17501925046175201</v>
      </c>
      <c r="AO482" s="17">
        <v>0.213261846470431</v>
      </c>
      <c r="AP482" s="17">
        <v>0.15662903313114501</v>
      </c>
      <c r="AQ482" s="17"/>
      <c r="AR482" s="17">
        <v>0.16518517356143</v>
      </c>
      <c r="AS482" s="17">
        <v>0.147268916578673</v>
      </c>
      <c r="AT482" s="17">
        <v>0.13843836589702299</v>
      </c>
      <c r="AU482" s="17">
        <v>0.142084016721606</v>
      </c>
      <c r="AV482" s="17">
        <v>0.22501179714383701</v>
      </c>
      <c r="AW482" s="17"/>
      <c r="AX482" s="17">
        <v>0.173592814420158</v>
      </c>
      <c r="AY482" s="17">
        <v>0.10168673029997401</v>
      </c>
      <c r="AZ482" s="17">
        <v>0.105644940422713</v>
      </c>
      <c r="BA482" s="17"/>
      <c r="BB482" s="17">
        <v>0.138697359753642</v>
      </c>
      <c r="BC482" s="17">
        <v>0.17419675935228099</v>
      </c>
      <c r="BD482" s="17">
        <v>0.208711199958836</v>
      </c>
      <c r="BE482" s="17">
        <v>0.18522888899818499</v>
      </c>
      <c r="BF482" s="17">
        <v>0.18411487672016499</v>
      </c>
    </row>
    <row r="483" spans="2:58" x14ac:dyDescent="0.3">
      <c r="B483" t="s">
        <v>109</v>
      </c>
      <c r="C483" s="17">
        <v>9.0980320951245905E-2</v>
      </c>
      <c r="D483" s="17">
        <v>7.6599335167918794E-2</v>
      </c>
      <c r="E483" s="17">
        <v>0.105556632647998</v>
      </c>
      <c r="F483" s="17"/>
      <c r="G483" s="17">
        <v>0</v>
      </c>
      <c r="H483" s="17">
        <v>7.8301670508227297E-2</v>
      </c>
      <c r="I483" s="17">
        <v>8.8885139872655006E-2</v>
      </c>
      <c r="J483" s="17">
        <v>0.103060446711683</v>
      </c>
      <c r="K483" s="17">
        <v>7.6850521624029805E-2</v>
      </c>
      <c r="L483" s="17">
        <v>6.71430986277156E-2</v>
      </c>
      <c r="M483" s="17"/>
      <c r="N483" s="17">
        <v>0.113498745553558</v>
      </c>
      <c r="O483" s="17">
        <v>0.174477703520377</v>
      </c>
      <c r="P483" s="17">
        <v>0.21987794356040999</v>
      </c>
      <c r="Q483" s="17">
        <v>5.2320355352573497E-2</v>
      </c>
      <c r="R483" s="17">
        <v>8.2253679850583697E-2</v>
      </c>
      <c r="S483" s="17">
        <v>0.163817147860463</v>
      </c>
      <c r="T483" s="17">
        <v>0.11825298715787</v>
      </c>
      <c r="U483" s="17">
        <v>0.102787389470913</v>
      </c>
      <c r="V483" s="17">
        <v>0.100649300259767</v>
      </c>
      <c r="W483" s="17">
        <v>9.5618004352011093E-2</v>
      </c>
      <c r="X483" s="17">
        <v>6.3753892768855305E-2</v>
      </c>
      <c r="Y483" s="17">
        <v>7.8923103181973306E-2</v>
      </c>
      <c r="Z483" s="17">
        <v>9.26861264796595E-2</v>
      </c>
      <c r="AA483" s="17">
        <v>6.7056271424297501E-2</v>
      </c>
      <c r="AB483" s="17">
        <v>3.4258019121291498E-2</v>
      </c>
      <c r="AC483" s="17">
        <v>4.3475492744873702E-2</v>
      </c>
      <c r="AD483" s="17"/>
      <c r="AE483" s="17">
        <v>5.1488781005267499E-2</v>
      </c>
      <c r="AF483" s="17">
        <v>8.9616868804597197E-2</v>
      </c>
      <c r="AG483" s="17">
        <v>0.11335730534157</v>
      </c>
      <c r="AH483" s="17">
        <v>0.11594912036753099</v>
      </c>
      <c r="AI483" s="17">
        <v>8.2413447130117903E-2</v>
      </c>
      <c r="AJ483" s="17">
        <v>9.6465227586773505E-2</v>
      </c>
      <c r="AK483" s="17">
        <v>9.2372466082723204E-2</v>
      </c>
      <c r="AL483" s="17">
        <v>7.2512030871096894E-2</v>
      </c>
      <c r="AM483" s="17">
        <v>7.6911127929469705E-2</v>
      </c>
      <c r="AN483" s="17">
        <v>0.121064022844209</v>
      </c>
      <c r="AO483" s="17">
        <v>0.13100106979843701</v>
      </c>
      <c r="AP483" s="17">
        <v>6.5338524823999294E-2</v>
      </c>
      <c r="AQ483" s="17"/>
      <c r="AR483" s="17">
        <v>0.105753858324203</v>
      </c>
      <c r="AS483" s="17">
        <v>7.0083892607963702E-2</v>
      </c>
      <c r="AT483" s="17">
        <v>0.112087862149408</v>
      </c>
      <c r="AU483" s="17">
        <v>0.13001674723831799</v>
      </c>
      <c r="AV483" s="17">
        <v>0.11964307884618799</v>
      </c>
      <c r="AW483" s="17"/>
      <c r="AX483" s="17">
        <v>9.6970612394439701E-2</v>
      </c>
      <c r="AY483" s="17">
        <v>3.7169664866748803E-2</v>
      </c>
      <c r="AZ483" s="17">
        <v>9.6368316061812606E-2</v>
      </c>
      <c r="BA483" s="17"/>
      <c r="BB483" s="17">
        <v>6.7410757137757404E-2</v>
      </c>
      <c r="BC483" s="17">
        <v>0.11908745488674299</v>
      </c>
      <c r="BD483" s="17">
        <v>0.19508587744689301</v>
      </c>
      <c r="BE483" s="17">
        <v>0.13581834597738501</v>
      </c>
      <c r="BF483" s="17">
        <v>0.16854935319714201</v>
      </c>
    </row>
    <row r="484" spans="2:58" x14ac:dyDescent="0.3">
      <c r="B484" t="s">
        <v>97</v>
      </c>
      <c r="C484" s="17">
        <v>3.6435084316977999E-2</v>
      </c>
      <c r="D484" s="17">
        <v>2.34278060580854E-2</v>
      </c>
      <c r="E484" s="17">
        <v>4.9527549517647602E-2</v>
      </c>
      <c r="F484" s="17"/>
      <c r="G484" s="17">
        <v>0</v>
      </c>
      <c r="H484" s="17">
        <v>1.8009298593329899E-2</v>
      </c>
      <c r="I484" s="17">
        <v>4.1688698069438701E-2</v>
      </c>
      <c r="J484" s="17">
        <v>3.0509265741358101E-2</v>
      </c>
      <c r="K484" s="17">
        <v>5.8905180486083203E-2</v>
      </c>
      <c r="L484" s="17">
        <v>0</v>
      </c>
      <c r="M484" s="17"/>
      <c r="N484" s="17">
        <v>0.1103589937083</v>
      </c>
      <c r="O484" s="17">
        <v>0.10370062240257399</v>
      </c>
      <c r="P484" s="17">
        <v>1.0632830408257901E-2</v>
      </c>
      <c r="Q484" s="17">
        <v>8.8315958824536397E-2</v>
      </c>
      <c r="R484" s="17">
        <v>4.9109470585409397E-2</v>
      </c>
      <c r="S484" s="17">
        <v>3.1849757385749397E-2</v>
      </c>
      <c r="T484" s="17">
        <v>3.0022250040321701E-2</v>
      </c>
      <c r="U484" s="17">
        <v>1.94872533679145E-2</v>
      </c>
      <c r="V484" s="17">
        <v>2.8823037129463099E-2</v>
      </c>
      <c r="W484" s="17">
        <v>4.5406492395350398E-2</v>
      </c>
      <c r="X484" s="17">
        <v>2.4452056717623901E-2</v>
      </c>
      <c r="Y484" s="17">
        <v>4.6698738856670599E-2</v>
      </c>
      <c r="Z484" s="17">
        <v>4.1848424608771299E-2</v>
      </c>
      <c r="AA484" s="17">
        <v>3.0353424118256599E-2</v>
      </c>
      <c r="AB484" s="17">
        <v>2.71751440689584E-2</v>
      </c>
      <c r="AC484" s="17">
        <v>1.6961418369616201E-2</v>
      </c>
      <c r="AD484" s="17"/>
      <c r="AE484" s="17">
        <v>3.6595002657372699E-2</v>
      </c>
      <c r="AF484" s="17">
        <v>2.41656049610167E-2</v>
      </c>
      <c r="AG484" s="17">
        <v>3.5451358426350402E-2</v>
      </c>
      <c r="AH484" s="17">
        <v>3.6773673407510497E-2</v>
      </c>
      <c r="AI484" s="17">
        <v>2.26808768109538E-2</v>
      </c>
      <c r="AJ484" s="17">
        <v>3.6494692859023799E-2</v>
      </c>
      <c r="AK484" s="17">
        <v>4.8482199368080903E-2</v>
      </c>
      <c r="AL484" s="17">
        <v>2.82180348108182E-2</v>
      </c>
      <c r="AM484" s="17">
        <v>5.0890987543707099E-2</v>
      </c>
      <c r="AN484" s="17">
        <v>5.4516620676418298E-2</v>
      </c>
      <c r="AO484" s="17">
        <v>2.5387275280777801E-2</v>
      </c>
      <c r="AP484" s="17">
        <v>1.2069968653949201E-2</v>
      </c>
      <c r="AQ484" s="17"/>
      <c r="AR484" s="17">
        <v>3.7991303874696999E-2</v>
      </c>
      <c r="AS484" s="17">
        <v>3.8896409245192803E-2</v>
      </c>
      <c r="AT484" s="17">
        <v>3.0035070319704701E-2</v>
      </c>
      <c r="AU484" s="17">
        <v>9.9117533269940106E-3</v>
      </c>
      <c r="AV484" s="17">
        <v>7.02491775212572E-2</v>
      </c>
      <c r="AW484" s="17"/>
      <c r="AX484" s="17">
        <v>3.4352798662601901E-2</v>
      </c>
      <c r="AY484" s="17">
        <v>3.0859156090835099E-2</v>
      </c>
      <c r="AZ484" s="17">
        <v>2.0667390531895698E-2</v>
      </c>
      <c r="BA484" s="17"/>
      <c r="BB484" s="17">
        <v>3.5514593826898401E-2</v>
      </c>
      <c r="BC484" s="17">
        <v>6.4410579269801302E-2</v>
      </c>
      <c r="BD484" s="17">
        <v>1.62803903039219E-2</v>
      </c>
      <c r="BE484" s="17">
        <v>2.4073808349815099E-2</v>
      </c>
      <c r="BF484" s="17">
        <v>2.52419316659072E-2</v>
      </c>
    </row>
    <row r="485" spans="2:58" x14ac:dyDescent="0.3">
      <c r="B485" t="s">
        <v>110</v>
      </c>
      <c r="C485" s="17">
        <v>0.41261201915055101</v>
      </c>
      <c r="D485" s="17">
        <v>0.49100966630681098</v>
      </c>
      <c r="E485" s="17">
        <v>0.33396470227202002</v>
      </c>
      <c r="F485" s="17"/>
      <c r="G485" s="17">
        <v>0.172949650533923</v>
      </c>
      <c r="H485" s="17">
        <v>0.57525643573244201</v>
      </c>
      <c r="I485" s="17">
        <v>0.43620186761102497</v>
      </c>
      <c r="J485" s="17">
        <v>0.36821440517288101</v>
      </c>
      <c r="K485" s="17">
        <v>0.37767522012190002</v>
      </c>
      <c r="L485" s="17">
        <v>0.308138409939889</v>
      </c>
      <c r="M485" s="17"/>
      <c r="N485" s="17">
        <v>0.272043828261609</v>
      </c>
      <c r="O485" s="17">
        <v>0.29290976717047301</v>
      </c>
      <c r="P485" s="17">
        <v>0.26865374792777402</v>
      </c>
      <c r="Q485" s="17">
        <v>0.28124629920987698</v>
      </c>
      <c r="R485" s="17">
        <v>0.31683550392239601</v>
      </c>
      <c r="S485" s="17">
        <v>0.31077722763582299</v>
      </c>
      <c r="T485" s="17">
        <v>0.31433552577809998</v>
      </c>
      <c r="U485" s="17">
        <v>0.35270403283060298</v>
      </c>
      <c r="V485" s="17">
        <v>0.430416355786364</v>
      </c>
      <c r="W485" s="17">
        <v>0.349368893672726</v>
      </c>
      <c r="X485" s="17">
        <v>0.43892127721117802</v>
      </c>
      <c r="Y485" s="17">
        <v>0.38435953164168601</v>
      </c>
      <c r="Z485" s="17">
        <v>0.48726563619771002</v>
      </c>
      <c r="AA485" s="17">
        <v>0.415096478306199</v>
      </c>
      <c r="AB485" s="17">
        <v>0.55616599313857995</v>
      </c>
      <c r="AC485" s="17">
        <v>0.63898432277543205</v>
      </c>
      <c r="AD485" s="17"/>
      <c r="AE485" s="17">
        <v>0.59899011321915696</v>
      </c>
      <c r="AF485" s="17">
        <v>0.40357345740025902</v>
      </c>
      <c r="AG485" s="17">
        <v>0.33158776369815102</v>
      </c>
      <c r="AH485" s="17">
        <v>0.39665728475629602</v>
      </c>
      <c r="AI485" s="17">
        <v>0.33455116537142598</v>
      </c>
      <c r="AJ485" s="17">
        <v>0.39593705708465898</v>
      </c>
      <c r="AK485" s="17">
        <v>0.39485729939894099</v>
      </c>
      <c r="AL485" s="17">
        <v>0.455031425842433</v>
      </c>
      <c r="AM485" s="17">
        <v>0.387445893758876</v>
      </c>
      <c r="AN485" s="17">
        <v>0.32319803286430798</v>
      </c>
      <c r="AO485" s="17">
        <v>0.34789238727481198</v>
      </c>
      <c r="AP485" s="17">
        <v>0.539726127736051</v>
      </c>
      <c r="AQ485" s="17"/>
      <c r="AR485" s="17">
        <v>0.37149619961719998</v>
      </c>
      <c r="AS485" s="17">
        <v>0.44227105762806201</v>
      </c>
      <c r="AT485" s="17">
        <v>0.41445914633163899</v>
      </c>
      <c r="AU485" s="17">
        <v>0.42187396569038399</v>
      </c>
      <c r="AV485" s="17">
        <v>0.23989097288654501</v>
      </c>
      <c r="AW485" s="17"/>
      <c r="AX485" s="17">
        <v>0.36747554152291201</v>
      </c>
      <c r="AY485" s="17">
        <v>0.65339902328278598</v>
      </c>
      <c r="AZ485" s="17">
        <v>0.47110466430050701</v>
      </c>
      <c r="BA485" s="17"/>
      <c r="BB485" s="17">
        <v>0.46963030948942702</v>
      </c>
      <c r="BC485" s="17">
        <v>0.24244251504188599</v>
      </c>
      <c r="BD485" s="17">
        <v>0.36198366767680001</v>
      </c>
      <c r="BE485" s="17">
        <v>0.290668357118326</v>
      </c>
      <c r="BF485" s="17">
        <v>0.31213078143803702</v>
      </c>
    </row>
    <row r="486" spans="2:58" x14ac:dyDescent="0.3">
      <c r="B486" t="s">
        <v>111</v>
      </c>
      <c r="C486" s="17">
        <v>0.243133078153003</v>
      </c>
      <c r="D486" s="17">
        <v>0.20919273850112199</v>
      </c>
      <c r="E486" s="17">
        <v>0.27759108574394298</v>
      </c>
      <c r="F486" s="17"/>
      <c r="G486" s="17">
        <v>0.40725794830379303</v>
      </c>
      <c r="H486" s="17">
        <v>0.20001885714808301</v>
      </c>
      <c r="I486" s="17">
        <v>0.244119017463753</v>
      </c>
      <c r="J486" s="17">
        <v>0.26131163202633301</v>
      </c>
      <c r="K486" s="17">
        <v>0.20977400220898401</v>
      </c>
      <c r="L486" s="17">
        <v>0.224722040030398</v>
      </c>
      <c r="M486" s="17"/>
      <c r="N486" s="17">
        <v>0.39931998315356598</v>
      </c>
      <c r="O486" s="17">
        <v>0.26899722288864197</v>
      </c>
      <c r="P486" s="17">
        <v>0.35897428915841201</v>
      </c>
      <c r="Q486" s="17">
        <v>0.229885856639644</v>
      </c>
      <c r="R486" s="17">
        <v>0.29700539764734302</v>
      </c>
      <c r="S486" s="17">
        <v>0.29737395587197302</v>
      </c>
      <c r="T486" s="17">
        <v>0.34699250207189603</v>
      </c>
      <c r="U486" s="17">
        <v>0.23225519952360901</v>
      </c>
      <c r="V486" s="17">
        <v>0.24183110383350601</v>
      </c>
      <c r="W486" s="17">
        <v>0.31604112675996798</v>
      </c>
      <c r="X486" s="17">
        <v>0.16272950953078699</v>
      </c>
      <c r="Y486" s="17">
        <v>0.27186783226000799</v>
      </c>
      <c r="Z486" s="17">
        <v>0.266402044000626</v>
      </c>
      <c r="AA486" s="17">
        <v>0.23436785184396999</v>
      </c>
      <c r="AB486" s="17">
        <v>0.16366850215970399</v>
      </c>
      <c r="AC486" s="17">
        <v>0.132484699403358</v>
      </c>
      <c r="AD486" s="17"/>
      <c r="AE486" s="17">
        <v>0.12852762648649799</v>
      </c>
      <c r="AF486" s="17">
        <v>0.23753740361109099</v>
      </c>
      <c r="AG486" s="17">
        <v>0.25794945885732201</v>
      </c>
      <c r="AH486" s="17">
        <v>0.27408214805800202</v>
      </c>
      <c r="AI486" s="17">
        <v>0.26048328980770402</v>
      </c>
      <c r="AJ486" s="17">
        <v>0.210048739256432</v>
      </c>
      <c r="AK486" s="17">
        <v>0.27582352029289497</v>
      </c>
      <c r="AL486" s="17">
        <v>0.23137186787356201</v>
      </c>
      <c r="AM486" s="17">
        <v>0.27240894801691601</v>
      </c>
      <c r="AN486" s="17">
        <v>0.29608327330596101</v>
      </c>
      <c r="AO486" s="17">
        <v>0.34426291626886801</v>
      </c>
      <c r="AP486" s="17">
        <v>0.221967557955145</v>
      </c>
      <c r="AQ486" s="17"/>
      <c r="AR486" s="17">
        <v>0.27093903188563301</v>
      </c>
      <c r="AS486" s="17">
        <v>0.21735280918663699</v>
      </c>
      <c r="AT486" s="17">
        <v>0.25052622804642999</v>
      </c>
      <c r="AU486" s="17">
        <v>0.272100763959924</v>
      </c>
      <c r="AV486" s="17">
        <v>0.34465487599002598</v>
      </c>
      <c r="AW486" s="17"/>
      <c r="AX486" s="17">
        <v>0.270563426814597</v>
      </c>
      <c r="AY486" s="17">
        <v>0.13885639516672299</v>
      </c>
      <c r="AZ486" s="17">
        <v>0.20201325648452501</v>
      </c>
      <c r="BA486" s="17"/>
      <c r="BB486" s="17">
        <v>0.20610811689139899</v>
      </c>
      <c r="BC486" s="17">
        <v>0.29328421423902401</v>
      </c>
      <c r="BD486" s="17">
        <v>0.40379707740572901</v>
      </c>
      <c r="BE486" s="17">
        <v>0.32104723497556997</v>
      </c>
      <c r="BF486" s="17">
        <v>0.352664229917307</v>
      </c>
    </row>
    <row r="487" spans="2:58" hidden="1" x14ac:dyDescent="0.3">
      <c r="B487" t="s">
        <v>99</v>
      </c>
      <c r="C487" s="17">
        <v>0.16947894099754801</v>
      </c>
      <c r="D487" s="17">
        <v>0.28181692780568901</v>
      </c>
      <c r="E487" s="17">
        <v>5.6373616528076403E-2</v>
      </c>
      <c r="F487" s="17"/>
      <c r="G487" s="17">
        <v>-0.23430829776987</v>
      </c>
      <c r="H487" s="17">
        <v>0.37523757858435902</v>
      </c>
      <c r="I487" s="17">
        <v>0.192082850147272</v>
      </c>
      <c r="J487" s="17">
        <v>0.106902773146548</v>
      </c>
      <c r="K487" s="17">
        <v>0.16790121791291601</v>
      </c>
      <c r="L487" s="17">
        <v>8.3416369909491306E-2</v>
      </c>
      <c r="M487" s="17"/>
      <c r="N487" s="17">
        <v>-0.12727615489195701</v>
      </c>
      <c r="O487" s="17">
        <v>2.3912544281830699E-2</v>
      </c>
      <c r="P487" s="17">
        <v>-9.0320541230637499E-2</v>
      </c>
      <c r="Q487" s="17">
        <v>5.1360442570232603E-2</v>
      </c>
      <c r="R487" s="17">
        <v>1.9830106275053098E-2</v>
      </c>
      <c r="S487" s="17">
        <v>1.34032717638506E-2</v>
      </c>
      <c r="T487" s="17">
        <v>-3.2656976293795999E-2</v>
      </c>
      <c r="U487" s="17">
        <v>0.120448833306994</v>
      </c>
      <c r="V487" s="17">
        <v>0.188585251952858</v>
      </c>
      <c r="W487" s="17">
        <v>3.3327766912757503E-2</v>
      </c>
      <c r="X487" s="17">
        <v>0.276191767680391</v>
      </c>
      <c r="Y487" s="17">
        <v>0.112491699381677</v>
      </c>
      <c r="Z487" s="17">
        <v>0.22086359219708401</v>
      </c>
      <c r="AA487" s="17">
        <v>0.18072862646222801</v>
      </c>
      <c r="AB487" s="17">
        <v>0.39249749097887598</v>
      </c>
      <c r="AC487" s="17">
        <v>0.50649962337207399</v>
      </c>
      <c r="AD487" s="17"/>
      <c r="AE487" s="17">
        <v>0.470462486732659</v>
      </c>
      <c r="AF487" s="17">
        <v>0.166036053789167</v>
      </c>
      <c r="AG487" s="17">
        <v>7.3638304840828797E-2</v>
      </c>
      <c r="AH487" s="17">
        <v>0.12257513669829399</v>
      </c>
      <c r="AI487" s="17">
        <v>7.4067875563722005E-2</v>
      </c>
      <c r="AJ487" s="17">
        <v>0.18588831782822701</v>
      </c>
      <c r="AK487" s="17">
        <v>0.119033779106046</v>
      </c>
      <c r="AL487" s="17">
        <v>0.22365955796886999</v>
      </c>
      <c r="AM487" s="17">
        <v>0.11503694574196</v>
      </c>
      <c r="AN487" s="17">
        <v>2.71147595583477E-2</v>
      </c>
      <c r="AO487" s="17">
        <v>3.62947100594418E-3</v>
      </c>
      <c r="AP487" s="17">
        <v>0.317758569780907</v>
      </c>
      <c r="AQ487" s="17"/>
      <c r="AR487" s="17">
        <v>0.100557167731567</v>
      </c>
      <c r="AS487" s="17">
        <v>0.22491824844142499</v>
      </c>
      <c r="AT487" s="17">
        <v>0.16393291828520901</v>
      </c>
      <c r="AU487" s="17">
        <v>0.14977320173046099</v>
      </c>
      <c r="AV487" s="17">
        <v>-0.10476390310348099</v>
      </c>
      <c r="AW487" s="17"/>
      <c r="AX487" s="17">
        <v>9.6912114708314498E-2</v>
      </c>
      <c r="AY487" s="17">
        <v>0.51454262811606299</v>
      </c>
      <c r="AZ487" s="17">
        <v>0.26909140781598201</v>
      </c>
      <c r="BA487" s="17"/>
      <c r="BB487" s="17">
        <v>0.26352219259802701</v>
      </c>
      <c r="BC487" s="17">
        <v>-5.0841699197137699E-2</v>
      </c>
      <c r="BD487" s="17">
        <v>-4.1813409728929003E-2</v>
      </c>
      <c r="BE487" s="17">
        <v>-3.0378877857244E-2</v>
      </c>
      <c r="BF487" s="17">
        <v>-4.05334484792702E-2</v>
      </c>
    </row>
    <row r="488" spans="2:58" x14ac:dyDescent="0.3">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row>
    <row r="489" spans="2:58" x14ac:dyDescent="0.3">
      <c r="B489" s="6" t="s">
        <v>310</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row>
    <row r="490" spans="2:58" x14ac:dyDescent="0.3">
      <c r="B490" s="24" t="s">
        <v>90</v>
      </c>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row>
    <row r="491" spans="2:58" x14ac:dyDescent="0.3">
      <c r="B491" t="s">
        <v>103</v>
      </c>
      <c r="C491" s="17">
        <v>0.31960255360097101</v>
      </c>
      <c r="D491" s="17">
        <v>0.36902438347210798</v>
      </c>
      <c r="E491" s="17">
        <v>0.27077085128006601</v>
      </c>
      <c r="F491" s="17"/>
      <c r="G491" s="17">
        <v>0.37960968978095799</v>
      </c>
      <c r="H491" s="17">
        <v>0.51404532091798705</v>
      </c>
      <c r="I491" s="17">
        <v>0.32655409590886297</v>
      </c>
      <c r="J491" s="17">
        <v>0.28333767127086701</v>
      </c>
      <c r="K491" s="17">
        <v>0.26717198514211998</v>
      </c>
      <c r="L491" s="17">
        <v>0.26047217697870301</v>
      </c>
      <c r="M491" s="17"/>
      <c r="N491" s="17">
        <v>0.221416946721783</v>
      </c>
      <c r="O491" s="17">
        <v>0.28718272131228501</v>
      </c>
      <c r="P491" s="17">
        <v>0.207080726234319</v>
      </c>
      <c r="Q491" s="17">
        <v>0.27223734088853202</v>
      </c>
      <c r="R491" s="17">
        <v>0.24873285068867901</v>
      </c>
      <c r="S491" s="17">
        <v>0.25391548020823601</v>
      </c>
      <c r="T491" s="17">
        <v>0.27468817794329797</v>
      </c>
      <c r="U491" s="17">
        <v>0.291388317296085</v>
      </c>
      <c r="V491" s="17">
        <v>0.23977996847730301</v>
      </c>
      <c r="W491" s="17">
        <v>0.19845880835966101</v>
      </c>
      <c r="X491" s="17">
        <v>0.33440379836307099</v>
      </c>
      <c r="Y491" s="17">
        <v>0.32767931340629702</v>
      </c>
      <c r="Z491" s="17">
        <v>0.41926289929016097</v>
      </c>
      <c r="AA491" s="17">
        <v>0.34883319939737301</v>
      </c>
      <c r="AB491" s="17">
        <v>0.28206801036420798</v>
      </c>
      <c r="AC491" s="17">
        <v>0.53149113320964103</v>
      </c>
      <c r="AD491" s="17"/>
      <c r="AE491" s="17">
        <v>0.50694917491323599</v>
      </c>
      <c r="AF491" s="17">
        <v>0.310911793501636</v>
      </c>
      <c r="AG491" s="17">
        <v>0.24233991188450299</v>
      </c>
      <c r="AH491" s="17">
        <v>0.268796306153813</v>
      </c>
      <c r="AI491" s="17">
        <v>0.31697894183518199</v>
      </c>
      <c r="AJ491" s="17">
        <v>0.29979369172620901</v>
      </c>
      <c r="AK491" s="17">
        <v>0.25612509138225398</v>
      </c>
      <c r="AL491" s="17">
        <v>0.42042285643492</v>
      </c>
      <c r="AM491" s="17">
        <v>0.306216548050874</v>
      </c>
      <c r="AN491" s="17">
        <v>0.26402739725718199</v>
      </c>
      <c r="AO491" s="17">
        <v>0.26244789246914602</v>
      </c>
      <c r="AP491" s="17">
        <v>0.25462857007182399</v>
      </c>
      <c r="AQ491" s="17"/>
      <c r="AR491" s="17">
        <v>0.306495970083075</v>
      </c>
      <c r="AS491" s="17">
        <v>0.31923494734824398</v>
      </c>
      <c r="AT491" s="17">
        <v>0.34380601820600598</v>
      </c>
      <c r="AU491" s="17">
        <v>0.352971195729262</v>
      </c>
      <c r="AV491" s="17">
        <v>0.232886066233326</v>
      </c>
      <c r="AW491" s="17"/>
      <c r="AX491" s="17">
        <v>0.28127200745883502</v>
      </c>
      <c r="AY491" s="17">
        <v>0.55718530736467597</v>
      </c>
      <c r="AZ491" s="17">
        <v>0.29840093935012202</v>
      </c>
      <c r="BA491" s="17"/>
      <c r="BB491" s="17">
        <v>0.35240050064254702</v>
      </c>
      <c r="BC491" s="17">
        <v>0.20658862046991799</v>
      </c>
      <c r="BD491" s="17">
        <v>0.26389237805284999</v>
      </c>
      <c r="BE491" s="17">
        <v>0.24563881097517901</v>
      </c>
      <c r="BF491" s="17">
        <v>0.28864691955631</v>
      </c>
    </row>
    <row r="492" spans="2:58" x14ac:dyDescent="0.3">
      <c r="B492" t="s">
        <v>305</v>
      </c>
      <c r="C492" s="17">
        <v>0.41612392575347701</v>
      </c>
      <c r="D492" s="17">
        <v>0.38276306139566002</v>
      </c>
      <c r="E492" s="17">
        <v>0.44934951024692699</v>
      </c>
      <c r="F492" s="17"/>
      <c r="G492" s="17">
        <v>0.50748816613491099</v>
      </c>
      <c r="H492" s="17">
        <v>0.26994597013049898</v>
      </c>
      <c r="I492" s="17">
        <v>0.40452624865562198</v>
      </c>
      <c r="J492" s="17">
        <v>0.45319363899349702</v>
      </c>
      <c r="K492" s="17">
        <v>0.43221719032919798</v>
      </c>
      <c r="L492" s="17">
        <v>0.50737345706298098</v>
      </c>
      <c r="M492" s="17"/>
      <c r="N492" s="17">
        <v>0.66041456672452803</v>
      </c>
      <c r="O492" s="17">
        <v>0.246789706472271</v>
      </c>
      <c r="P492" s="17">
        <v>0.46758698403548998</v>
      </c>
      <c r="Q492" s="17">
        <v>0.380328308638131</v>
      </c>
      <c r="R492" s="17">
        <v>0.37275885037223999</v>
      </c>
      <c r="S492" s="17">
        <v>0.39128837232179797</v>
      </c>
      <c r="T492" s="17">
        <v>0.44379004295511199</v>
      </c>
      <c r="U492" s="17">
        <v>0.38601996825990897</v>
      </c>
      <c r="V492" s="17">
        <v>0.47575513493212102</v>
      </c>
      <c r="W492" s="17">
        <v>0.49994008631513398</v>
      </c>
      <c r="X492" s="17">
        <v>0.43473419445403999</v>
      </c>
      <c r="Y492" s="17">
        <v>0.46609936125222001</v>
      </c>
      <c r="Z492" s="17">
        <v>0.44445469307605501</v>
      </c>
      <c r="AA492" s="17">
        <v>0.34873736617298101</v>
      </c>
      <c r="AB492" s="17">
        <v>0.47966452965873402</v>
      </c>
      <c r="AC492" s="17">
        <v>0.34168603355332999</v>
      </c>
      <c r="AD492" s="17"/>
      <c r="AE492" s="17">
        <v>0.31728117268026901</v>
      </c>
      <c r="AF492" s="17">
        <v>0.42802098477919098</v>
      </c>
      <c r="AG492" s="17">
        <v>0.46299238102924001</v>
      </c>
      <c r="AH492" s="17">
        <v>0.46406389177506402</v>
      </c>
      <c r="AI492" s="17">
        <v>0.41683988118618498</v>
      </c>
      <c r="AJ492" s="17">
        <v>0.39055099538368399</v>
      </c>
      <c r="AK492" s="17">
        <v>0.46586085216920098</v>
      </c>
      <c r="AL492" s="17">
        <v>0.35098759332014601</v>
      </c>
      <c r="AM492" s="17">
        <v>0.43777321702303001</v>
      </c>
      <c r="AN492" s="17">
        <v>0.40059055892115902</v>
      </c>
      <c r="AO492" s="17">
        <v>0.47128380166785599</v>
      </c>
      <c r="AP492" s="17">
        <v>0.46093720268433702</v>
      </c>
      <c r="AQ492" s="17"/>
      <c r="AR492" s="17">
        <v>0.41093397496904799</v>
      </c>
      <c r="AS492" s="17">
        <v>0.42101553293270899</v>
      </c>
      <c r="AT492" s="17">
        <v>0.42714525352508198</v>
      </c>
      <c r="AU492" s="17">
        <v>0.35581226210044198</v>
      </c>
      <c r="AV492" s="17">
        <v>0.41697193209655697</v>
      </c>
      <c r="AW492" s="17"/>
      <c r="AX492" s="17">
        <v>0.43690230861416701</v>
      </c>
      <c r="AY492" s="17">
        <v>0.29691970612341301</v>
      </c>
      <c r="AZ492" s="17">
        <v>0.41404462434227501</v>
      </c>
      <c r="BA492" s="17"/>
      <c r="BB492" s="17">
        <v>0.41906568644453102</v>
      </c>
      <c r="BC492" s="17">
        <v>0.43573606277655902</v>
      </c>
      <c r="BD492" s="17">
        <v>0.50122423494711299</v>
      </c>
      <c r="BE492" s="17">
        <v>0.41367917159141099</v>
      </c>
      <c r="BF492" s="17">
        <v>0.354704855170134</v>
      </c>
    </row>
    <row r="493" spans="2:58" x14ac:dyDescent="0.3">
      <c r="B493" t="s">
        <v>106</v>
      </c>
      <c r="C493" s="17">
        <v>0.18292378738673201</v>
      </c>
      <c r="D493" s="17">
        <v>0.17300699019416499</v>
      </c>
      <c r="E493" s="17">
        <v>0.19321505045853801</v>
      </c>
      <c r="F493" s="17"/>
      <c r="G493" s="17">
        <v>6.0914113303680399E-2</v>
      </c>
      <c r="H493" s="17">
        <v>0.12060800943684501</v>
      </c>
      <c r="I493" s="17">
        <v>0.18526561037311401</v>
      </c>
      <c r="J493" s="17">
        <v>0.193654883870192</v>
      </c>
      <c r="K493" s="17">
        <v>0.191775394308453</v>
      </c>
      <c r="L493" s="17">
        <v>0.211724692384921</v>
      </c>
      <c r="M493" s="17"/>
      <c r="N493" s="17">
        <v>0.118168486553689</v>
      </c>
      <c r="O493" s="17">
        <v>0.26879197247860998</v>
      </c>
      <c r="P493" s="17">
        <v>0.19569019062342299</v>
      </c>
      <c r="Q493" s="17">
        <v>0.28568470770812698</v>
      </c>
      <c r="R493" s="17">
        <v>0.253360747263701</v>
      </c>
      <c r="S493" s="17">
        <v>0.28526525189326801</v>
      </c>
      <c r="T493" s="17">
        <v>0.20616339722389701</v>
      </c>
      <c r="U493" s="17">
        <v>0.243367934859995</v>
      </c>
      <c r="V493" s="17">
        <v>0.170617259921928</v>
      </c>
      <c r="W493" s="17">
        <v>0.19834960766194101</v>
      </c>
      <c r="X493" s="17">
        <v>0.172316269823688</v>
      </c>
      <c r="Y493" s="17">
        <v>0.141540522136203</v>
      </c>
      <c r="Z493" s="17">
        <v>7.3697130241427905E-2</v>
      </c>
      <c r="AA493" s="17">
        <v>0.18502107226206499</v>
      </c>
      <c r="AB493" s="17">
        <v>0.130181224936323</v>
      </c>
      <c r="AC493" s="17">
        <v>0.100082963705136</v>
      </c>
      <c r="AD493" s="17"/>
      <c r="AE493" s="17">
        <v>0.12738524309261301</v>
      </c>
      <c r="AF493" s="17">
        <v>0.18937675274256799</v>
      </c>
      <c r="AG493" s="17">
        <v>0.225552981005089</v>
      </c>
      <c r="AH493" s="17">
        <v>0.20833698984601201</v>
      </c>
      <c r="AI493" s="17">
        <v>0.183025006059855</v>
      </c>
      <c r="AJ493" s="17">
        <v>0.21495053246781601</v>
      </c>
      <c r="AK493" s="17">
        <v>0.18347143040366001</v>
      </c>
      <c r="AL493" s="17">
        <v>0.11899778092427001</v>
      </c>
      <c r="AM493" s="17">
        <v>0.14764342246034001</v>
      </c>
      <c r="AN493" s="17">
        <v>0.215960093321866</v>
      </c>
      <c r="AO493" s="17">
        <v>0.20123246403120301</v>
      </c>
      <c r="AP493" s="17">
        <v>0.21059605538339801</v>
      </c>
      <c r="AQ493" s="17"/>
      <c r="AR493" s="17">
        <v>0.202709851471222</v>
      </c>
      <c r="AS493" s="17">
        <v>0.17662514094221299</v>
      </c>
      <c r="AT493" s="17">
        <v>0.14678130266117601</v>
      </c>
      <c r="AU493" s="17">
        <v>0.20174384359771499</v>
      </c>
      <c r="AV493" s="17">
        <v>0.31840622394182899</v>
      </c>
      <c r="AW493" s="17"/>
      <c r="AX493" s="17">
        <v>0.197458717369253</v>
      </c>
      <c r="AY493" s="17">
        <v>9.1926948628967303E-2</v>
      </c>
      <c r="AZ493" s="17">
        <v>0.20251003502629999</v>
      </c>
      <c r="BA493" s="17"/>
      <c r="BB493" s="17">
        <v>0.15441238900470799</v>
      </c>
      <c r="BC493" s="17">
        <v>0.25871523612210601</v>
      </c>
      <c r="BD493" s="17">
        <v>0.132492237134167</v>
      </c>
      <c r="BE493" s="17">
        <v>0.27106306271483799</v>
      </c>
      <c r="BF493" s="17">
        <v>0.236814676376775</v>
      </c>
    </row>
    <row r="494" spans="2:58" x14ac:dyDescent="0.3">
      <c r="B494" t="s">
        <v>306</v>
      </c>
      <c r="C494" s="17">
        <v>4.1641392547041398E-2</v>
      </c>
      <c r="D494" s="17">
        <v>3.7566635102290302E-2</v>
      </c>
      <c r="E494" s="17">
        <v>4.4805628945425703E-2</v>
      </c>
      <c r="F494" s="17"/>
      <c r="G494" s="17">
        <v>5.1988030780450202E-2</v>
      </c>
      <c r="H494" s="17">
        <v>5.0092288762713703E-2</v>
      </c>
      <c r="I494" s="17">
        <v>4.8112227407368202E-2</v>
      </c>
      <c r="J494" s="17">
        <v>3.5892549756322403E-2</v>
      </c>
      <c r="K494" s="17">
        <v>3.4749247481580599E-2</v>
      </c>
      <c r="L494" s="17">
        <v>2.04296735733949E-2</v>
      </c>
      <c r="M494" s="17"/>
      <c r="N494" s="17">
        <v>0</v>
      </c>
      <c r="O494" s="17">
        <v>2.7225178220825499E-2</v>
      </c>
      <c r="P494" s="17">
        <v>7.7163704932521907E-2</v>
      </c>
      <c r="Q494" s="17">
        <v>0</v>
      </c>
      <c r="R494" s="17">
        <v>6.1192772812312397E-2</v>
      </c>
      <c r="S494" s="17">
        <v>3.6790607936082499E-2</v>
      </c>
      <c r="T494" s="17">
        <v>5.6466227657530101E-2</v>
      </c>
      <c r="U494" s="17">
        <v>4.4945586590990801E-2</v>
      </c>
      <c r="V494" s="17">
        <v>5.7112577764682398E-2</v>
      </c>
      <c r="W494" s="17">
        <v>4.4872760427410098E-2</v>
      </c>
      <c r="X494" s="17">
        <v>4.2070754107479798E-2</v>
      </c>
      <c r="Y494" s="17">
        <v>4.0049683889640399E-2</v>
      </c>
      <c r="Z494" s="17">
        <v>1.2109544476800601E-2</v>
      </c>
      <c r="AA494" s="17">
        <v>7.29557834037763E-2</v>
      </c>
      <c r="AB494" s="17">
        <v>6.4318972210498204E-2</v>
      </c>
      <c r="AC494" s="17">
        <v>1.3663336475609401E-2</v>
      </c>
      <c r="AD494" s="17"/>
      <c r="AE494" s="17">
        <v>2.26018561089022E-2</v>
      </c>
      <c r="AF494" s="17">
        <v>3.7190421302586998E-2</v>
      </c>
      <c r="AG494" s="17">
        <v>3.8268000080865103E-2</v>
      </c>
      <c r="AH494" s="17">
        <v>3.8954483927713397E-2</v>
      </c>
      <c r="AI494" s="17">
        <v>6.5414935287093606E-2</v>
      </c>
      <c r="AJ494" s="17">
        <v>4.7547674573067002E-2</v>
      </c>
      <c r="AK494" s="17">
        <v>3.8248349776931097E-2</v>
      </c>
      <c r="AL494" s="17">
        <v>5.0917690035255599E-2</v>
      </c>
      <c r="AM494" s="17">
        <v>5.4236607754145801E-2</v>
      </c>
      <c r="AN494" s="17">
        <v>5.6478867150754099E-2</v>
      </c>
      <c r="AO494" s="17">
        <v>1.54058252299788E-2</v>
      </c>
      <c r="AP494" s="17">
        <v>4.2954070257194998E-2</v>
      </c>
      <c r="AQ494" s="17"/>
      <c r="AR494" s="17">
        <v>4.3301666084327103E-2</v>
      </c>
      <c r="AS494" s="17">
        <v>4.4157500593643401E-2</v>
      </c>
      <c r="AT494" s="17">
        <v>3.03982956483888E-2</v>
      </c>
      <c r="AU494" s="17">
        <v>6.3642540895417196E-2</v>
      </c>
      <c r="AV494" s="17">
        <v>0</v>
      </c>
      <c r="AW494" s="17"/>
      <c r="AX494" s="17">
        <v>4.2773825494814399E-2</v>
      </c>
      <c r="AY494" s="17">
        <v>3.5403397810685702E-2</v>
      </c>
      <c r="AZ494" s="17">
        <v>3.9757108831739801E-2</v>
      </c>
      <c r="BA494" s="17"/>
      <c r="BB494" s="17">
        <v>3.8204366816601297E-2</v>
      </c>
      <c r="BC494" s="17">
        <v>4.27535823162358E-2</v>
      </c>
      <c r="BD494" s="17">
        <v>5.7553304212072998E-2</v>
      </c>
      <c r="BE494" s="17">
        <v>4.0531218782639197E-2</v>
      </c>
      <c r="BF494" s="17">
        <v>6.3475595614185407E-2</v>
      </c>
    </row>
    <row r="495" spans="2:58" x14ac:dyDescent="0.3">
      <c r="B495" t="s">
        <v>109</v>
      </c>
      <c r="C495" s="17">
        <v>1.5802508553199798E-2</v>
      </c>
      <c r="D495" s="17">
        <v>1.9529623642492399E-2</v>
      </c>
      <c r="E495" s="17">
        <v>1.2103338632785499E-2</v>
      </c>
      <c r="F495" s="17"/>
      <c r="G495" s="17">
        <v>0</v>
      </c>
      <c r="H495" s="17">
        <v>1.6591991463277299E-2</v>
      </c>
      <c r="I495" s="17">
        <v>1.34849133689951E-2</v>
      </c>
      <c r="J495" s="17">
        <v>1.22598432526617E-2</v>
      </c>
      <c r="K495" s="17">
        <v>3.6618079172532403E-2</v>
      </c>
      <c r="L495" s="17">
        <v>0</v>
      </c>
      <c r="M495" s="17"/>
      <c r="N495" s="17">
        <v>0</v>
      </c>
      <c r="O495" s="17">
        <v>7.2103077069736496E-2</v>
      </c>
      <c r="P495" s="17">
        <v>2.0751825190531401E-2</v>
      </c>
      <c r="Q495" s="17">
        <v>1.17111869462753E-2</v>
      </c>
      <c r="R495" s="17">
        <v>1.9917281614486599E-2</v>
      </c>
      <c r="S495" s="17">
        <v>9.2737518922339397E-3</v>
      </c>
      <c r="T495" s="17">
        <v>6.1902597849762203E-3</v>
      </c>
      <c r="U495" s="17">
        <v>2.7711168384695301E-2</v>
      </c>
      <c r="V495" s="17">
        <v>2.8243687482447301E-2</v>
      </c>
      <c r="W495" s="17">
        <v>2.4396269954404599E-2</v>
      </c>
      <c r="X495" s="17">
        <v>0</v>
      </c>
      <c r="Y495" s="17">
        <v>6.8693678484097196E-3</v>
      </c>
      <c r="Z495" s="17">
        <v>2.2683918739653301E-2</v>
      </c>
      <c r="AA495" s="17">
        <v>2.1632773278954801E-2</v>
      </c>
      <c r="AB495" s="17">
        <v>3.3184237522556503E-2</v>
      </c>
      <c r="AC495" s="17">
        <v>8.0133225271307694E-3</v>
      </c>
      <c r="AD495" s="17"/>
      <c r="AE495" s="17">
        <v>5.8987402728892298E-3</v>
      </c>
      <c r="AF495" s="17">
        <v>1.4878313536424201E-2</v>
      </c>
      <c r="AG495" s="17">
        <v>0</v>
      </c>
      <c r="AH495" s="17">
        <v>4.3538915921775296E-3</v>
      </c>
      <c r="AI495" s="17">
        <v>6.4007972262077302E-3</v>
      </c>
      <c r="AJ495" s="17">
        <v>2.1070380417634399E-2</v>
      </c>
      <c r="AK495" s="17">
        <v>2.2393965473460599E-2</v>
      </c>
      <c r="AL495" s="17">
        <v>2.7673726845960599E-2</v>
      </c>
      <c r="AM495" s="17">
        <v>1.27694213476366E-2</v>
      </c>
      <c r="AN495" s="17">
        <v>3.2977512967665198E-2</v>
      </c>
      <c r="AO495" s="17">
        <v>4.9630016601816103E-2</v>
      </c>
      <c r="AP495" s="17">
        <v>1.88141329492965E-2</v>
      </c>
      <c r="AQ495" s="17"/>
      <c r="AR495" s="17">
        <v>1.61549787167946E-2</v>
      </c>
      <c r="AS495" s="17">
        <v>1.6442478327383998E-2</v>
      </c>
      <c r="AT495" s="17">
        <v>1.5133466834735701E-2</v>
      </c>
      <c r="AU495" s="17">
        <v>1.5968596001028498E-2</v>
      </c>
      <c r="AV495" s="17">
        <v>0</v>
      </c>
      <c r="AW495" s="17"/>
      <c r="AX495" s="17">
        <v>1.66493571391601E-2</v>
      </c>
      <c r="AY495" s="17">
        <v>8.6939603451090895E-3</v>
      </c>
      <c r="AZ495" s="17">
        <v>2.8189250657233801E-2</v>
      </c>
      <c r="BA495" s="17"/>
      <c r="BB495" s="17">
        <v>1.35594504918836E-2</v>
      </c>
      <c r="BC495" s="17">
        <v>8.3189161677682498E-3</v>
      </c>
      <c r="BD495" s="17">
        <v>3.1243120720065101E-2</v>
      </c>
      <c r="BE495" s="17">
        <v>1.02804011765977E-2</v>
      </c>
      <c r="BF495" s="17">
        <v>4.3020646714587003E-2</v>
      </c>
    </row>
    <row r="496" spans="2:58" x14ac:dyDescent="0.3">
      <c r="B496" t="s">
        <v>97</v>
      </c>
      <c r="C496" s="17">
        <v>2.3905832158579401E-2</v>
      </c>
      <c r="D496" s="17">
        <v>1.81093061932837E-2</v>
      </c>
      <c r="E496" s="17">
        <v>2.9755620436257801E-2</v>
      </c>
      <c r="F496" s="17"/>
      <c r="G496" s="17">
        <v>0</v>
      </c>
      <c r="H496" s="17">
        <v>2.8716419288676898E-2</v>
      </c>
      <c r="I496" s="17">
        <v>2.2056904286036599E-2</v>
      </c>
      <c r="J496" s="17">
        <v>2.1661412856458898E-2</v>
      </c>
      <c r="K496" s="17">
        <v>3.7468103566116198E-2</v>
      </c>
      <c r="L496" s="17">
        <v>0</v>
      </c>
      <c r="M496" s="17"/>
      <c r="N496" s="17">
        <v>0</v>
      </c>
      <c r="O496" s="17">
        <v>9.7907344446271999E-2</v>
      </c>
      <c r="P496" s="17">
        <v>3.1726568983714398E-2</v>
      </c>
      <c r="Q496" s="17">
        <v>5.00384558189352E-2</v>
      </c>
      <c r="R496" s="17">
        <v>4.4037497248580103E-2</v>
      </c>
      <c r="S496" s="17">
        <v>2.34665357483816E-2</v>
      </c>
      <c r="T496" s="17">
        <v>1.2701894435186999E-2</v>
      </c>
      <c r="U496" s="17">
        <v>6.5670246083253097E-3</v>
      </c>
      <c r="V496" s="17">
        <v>2.84913714215181E-2</v>
      </c>
      <c r="W496" s="17">
        <v>3.3982467281448998E-2</v>
      </c>
      <c r="X496" s="17">
        <v>1.6474983251720698E-2</v>
      </c>
      <c r="Y496" s="17">
        <v>1.7761751467229501E-2</v>
      </c>
      <c r="Z496" s="17">
        <v>2.7791814175901298E-2</v>
      </c>
      <c r="AA496" s="17">
        <v>2.28198054848496E-2</v>
      </c>
      <c r="AB496" s="17">
        <v>1.05830253076801E-2</v>
      </c>
      <c r="AC496" s="17">
        <v>5.0632105291526898E-3</v>
      </c>
      <c r="AD496" s="17"/>
      <c r="AE496" s="17">
        <v>1.98838129320901E-2</v>
      </c>
      <c r="AF496" s="17">
        <v>1.96217341375939E-2</v>
      </c>
      <c r="AG496" s="17">
        <v>3.0846726000302398E-2</v>
      </c>
      <c r="AH496" s="17">
        <v>1.54944367052198E-2</v>
      </c>
      <c r="AI496" s="17">
        <v>1.13404384054769E-2</v>
      </c>
      <c r="AJ496" s="17">
        <v>2.6086725431590099E-2</v>
      </c>
      <c r="AK496" s="17">
        <v>3.3900310794494397E-2</v>
      </c>
      <c r="AL496" s="17">
        <v>3.10003524394473E-2</v>
      </c>
      <c r="AM496" s="17">
        <v>4.1360783363973898E-2</v>
      </c>
      <c r="AN496" s="17">
        <v>2.9965570381373499E-2</v>
      </c>
      <c r="AO496" s="17">
        <v>0</v>
      </c>
      <c r="AP496" s="17">
        <v>1.2069968653949201E-2</v>
      </c>
      <c r="AQ496" s="17"/>
      <c r="AR496" s="17">
        <v>2.0403558675533701E-2</v>
      </c>
      <c r="AS496" s="17">
        <v>2.25243998558072E-2</v>
      </c>
      <c r="AT496" s="17">
        <v>3.6735663124611802E-2</v>
      </c>
      <c r="AU496" s="17">
        <v>9.8615616761348803E-3</v>
      </c>
      <c r="AV496" s="17">
        <v>3.1735777728288499E-2</v>
      </c>
      <c r="AW496" s="17"/>
      <c r="AX496" s="17">
        <v>2.4943783923770502E-2</v>
      </c>
      <c r="AY496" s="17">
        <v>9.8706797271485899E-3</v>
      </c>
      <c r="AZ496" s="17">
        <v>1.7098041792330099E-2</v>
      </c>
      <c r="BA496" s="17"/>
      <c r="BB496" s="17">
        <v>2.2357606599729699E-2</v>
      </c>
      <c r="BC496" s="17">
        <v>4.7887582147412303E-2</v>
      </c>
      <c r="BD496" s="17">
        <v>1.35947249337311E-2</v>
      </c>
      <c r="BE496" s="17">
        <v>1.8807334759334899E-2</v>
      </c>
      <c r="BF496" s="17">
        <v>1.33373065680083E-2</v>
      </c>
    </row>
    <row r="497" spans="2:58" x14ac:dyDescent="0.3">
      <c r="B497" t="s">
        <v>110</v>
      </c>
      <c r="C497" s="17">
        <v>0.73572647935444802</v>
      </c>
      <c r="D497" s="17">
        <v>0.75178744486776805</v>
      </c>
      <c r="E497" s="17">
        <v>0.72012036152699299</v>
      </c>
      <c r="F497" s="17"/>
      <c r="G497" s="17">
        <v>0.88709785591586998</v>
      </c>
      <c r="H497" s="17">
        <v>0.78399129104848697</v>
      </c>
      <c r="I497" s="17">
        <v>0.73108034456448601</v>
      </c>
      <c r="J497" s="17">
        <v>0.73653131026436403</v>
      </c>
      <c r="K497" s="17">
        <v>0.69938917547131796</v>
      </c>
      <c r="L497" s="17">
        <v>0.76784563404168404</v>
      </c>
      <c r="M497" s="17"/>
      <c r="N497" s="17">
        <v>0.88183151344631105</v>
      </c>
      <c r="O497" s="17">
        <v>0.533972427784556</v>
      </c>
      <c r="P497" s="17">
        <v>0.67466771026980898</v>
      </c>
      <c r="Q497" s="17">
        <v>0.65256564952666296</v>
      </c>
      <c r="R497" s="17">
        <v>0.62149170106092</v>
      </c>
      <c r="S497" s="17">
        <v>0.64520385253003398</v>
      </c>
      <c r="T497" s="17">
        <v>0.71847822089840996</v>
      </c>
      <c r="U497" s="17">
        <v>0.67740828555599397</v>
      </c>
      <c r="V497" s="17">
        <v>0.71553510340942394</v>
      </c>
      <c r="W497" s="17">
        <v>0.69839889467479499</v>
      </c>
      <c r="X497" s="17">
        <v>0.76913799281711104</v>
      </c>
      <c r="Y497" s="17">
        <v>0.79377867465851704</v>
      </c>
      <c r="Z497" s="17">
        <v>0.86371759236621704</v>
      </c>
      <c r="AA497" s="17">
        <v>0.69757056557035402</v>
      </c>
      <c r="AB497" s="17">
        <v>0.761732540022942</v>
      </c>
      <c r="AC497" s="17">
        <v>0.87317716676297097</v>
      </c>
      <c r="AD497" s="17"/>
      <c r="AE497" s="17">
        <v>0.824230347593506</v>
      </c>
      <c r="AF497" s="17">
        <v>0.73893277828082704</v>
      </c>
      <c r="AG497" s="17">
        <v>0.705332292913743</v>
      </c>
      <c r="AH497" s="17">
        <v>0.73286019792887702</v>
      </c>
      <c r="AI497" s="17">
        <v>0.73381882302136703</v>
      </c>
      <c r="AJ497" s="17">
        <v>0.69034468710989305</v>
      </c>
      <c r="AK497" s="17">
        <v>0.72198594355145396</v>
      </c>
      <c r="AL497" s="17">
        <v>0.77141044975506701</v>
      </c>
      <c r="AM497" s="17">
        <v>0.74398976507390302</v>
      </c>
      <c r="AN497" s="17">
        <v>0.66461795617834096</v>
      </c>
      <c r="AO497" s="17">
        <v>0.73373169413700201</v>
      </c>
      <c r="AP497" s="17">
        <v>0.71556577275616096</v>
      </c>
      <c r="AQ497" s="17"/>
      <c r="AR497" s="17">
        <v>0.71742994505212299</v>
      </c>
      <c r="AS497" s="17">
        <v>0.74025048028095297</v>
      </c>
      <c r="AT497" s="17">
        <v>0.77095127173108702</v>
      </c>
      <c r="AU497" s="17">
        <v>0.70878345782970398</v>
      </c>
      <c r="AV497" s="17">
        <v>0.649857998329883</v>
      </c>
      <c r="AW497" s="17"/>
      <c r="AX497" s="17">
        <v>0.71817431607300197</v>
      </c>
      <c r="AY497" s="17">
        <v>0.85410501348808898</v>
      </c>
      <c r="AZ497" s="17">
        <v>0.71244556369239698</v>
      </c>
      <c r="BA497" s="17"/>
      <c r="BB497" s="17">
        <v>0.77146618708707804</v>
      </c>
      <c r="BC497" s="17">
        <v>0.64232468324647796</v>
      </c>
      <c r="BD497" s="17">
        <v>0.76511661299996403</v>
      </c>
      <c r="BE497" s="17">
        <v>0.65931798256659002</v>
      </c>
      <c r="BF497" s="17">
        <v>0.643351774726444</v>
      </c>
    </row>
    <row r="498" spans="2:58" x14ac:dyDescent="0.3">
      <c r="B498" t="s">
        <v>111</v>
      </c>
      <c r="C498" s="17">
        <v>5.7443901100241099E-2</v>
      </c>
      <c r="D498" s="17">
        <v>5.7096258744782698E-2</v>
      </c>
      <c r="E498" s="17">
        <v>5.6908967578211199E-2</v>
      </c>
      <c r="F498" s="17"/>
      <c r="G498" s="17">
        <v>5.1988030780450202E-2</v>
      </c>
      <c r="H498" s="17">
        <v>6.6684280225991002E-2</v>
      </c>
      <c r="I498" s="17">
        <v>6.1597140776363302E-2</v>
      </c>
      <c r="J498" s="17">
        <v>4.8152393008984197E-2</v>
      </c>
      <c r="K498" s="17">
        <v>7.1367326654113106E-2</v>
      </c>
      <c r="L498" s="17">
        <v>2.04296735733949E-2</v>
      </c>
      <c r="M498" s="17"/>
      <c r="N498" s="17">
        <v>0</v>
      </c>
      <c r="O498" s="17">
        <v>9.9328255290561995E-2</v>
      </c>
      <c r="P498" s="17">
        <v>9.7915530123053401E-2</v>
      </c>
      <c r="Q498" s="17">
        <v>1.17111869462753E-2</v>
      </c>
      <c r="R498" s="17">
        <v>8.1110054426799097E-2</v>
      </c>
      <c r="S498" s="17">
        <v>4.6064359828316401E-2</v>
      </c>
      <c r="T498" s="17">
        <v>6.2656487442506306E-2</v>
      </c>
      <c r="U498" s="17">
        <v>7.2656754975686202E-2</v>
      </c>
      <c r="V498" s="17">
        <v>8.5356265247129706E-2</v>
      </c>
      <c r="W498" s="17">
        <v>6.9269030381814797E-2</v>
      </c>
      <c r="X498" s="17">
        <v>4.2070754107479798E-2</v>
      </c>
      <c r="Y498" s="17">
        <v>4.6919051738050097E-2</v>
      </c>
      <c r="Z498" s="17">
        <v>3.47934632164539E-2</v>
      </c>
      <c r="AA498" s="17">
        <v>9.4588556682731098E-2</v>
      </c>
      <c r="AB498" s="17">
        <v>9.7503209733054694E-2</v>
      </c>
      <c r="AC498" s="17">
        <v>2.1676659002740201E-2</v>
      </c>
      <c r="AD498" s="17"/>
      <c r="AE498" s="17">
        <v>2.8500596381791501E-2</v>
      </c>
      <c r="AF498" s="17">
        <v>5.2068734839011199E-2</v>
      </c>
      <c r="AG498" s="17">
        <v>3.8268000080865103E-2</v>
      </c>
      <c r="AH498" s="17">
        <v>4.3308375519890897E-2</v>
      </c>
      <c r="AI498" s="17">
        <v>7.1815732513301297E-2</v>
      </c>
      <c r="AJ498" s="17">
        <v>6.8618054990701394E-2</v>
      </c>
      <c r="AK498" s="17">
        <v>6.0642315250391703E-2</v>
      </c>
      <c r="AL498" s="17">
        <v>7.8591416881216306E-2</v>
      </c>
      <c r="AM498" s="17">
        <v>6.7006029101782397E-2</v>
      </c>
      <c r="AN498" s="17">
        <v>8.9456380118419304E-2</v>
      </c>
      <c r="AO498" s="17">
        <v>6.5035841831794894E-2</v>
      </c>
      <c r="AP498" s="17">
        <v>6.1768203206491498E-2</v>
      </c>
      <c r="AQ498" s="17"/>
      <c r="AR498" s="17">
        <v>5.94566448011217E-2</v>
      </c>
      <c r="AS498" s="17">
        <v>6.0599978921027399E-2</v>
      </c>
      <c r="AT498" s="17">
        <v>4.5531762483124398E-2</v>
      </c>
      <c r="AU498" s="17">
        <v>7.9611136896445694E-2</v>
      </c>
      <c r="AV498" s="17">
        <v>0</v>
      </c>
      <c r="AW498" s="17"/>
      <c r="AX498" s="17">
        <v>5.9423182633974503E-2</v>
      </c>
      <c r="AY498" s="17">
        <v>4.4097358155794797E-2</v>
      </c>
      <c r="AZ498" s="17">
        <v>6.7946359488973596E-2</v>
      </c>
      <c r="BA498" s="17"/>
      <c r="BB498" s="17">
        <v>5.1763817308484901E-2</v>
      </c>
      <c r="BC498" s="17">
        <v>5.1072498484004102E-2</v>
      </c>
      <c r="BD498" s="17">
        <v>8.8796424932138102E-2</v>
      </c>
      <c r="BE498" s="17">
        <v>5.0811619959236901E-2</v>
      </c>
      <c r="BF498" s="17">
        <v>0.106496242328772</v>
      </c>
    </row>
    <row r="499" spans="2:58" hidden="1" x14ac:dyDescent="0.3">
      <c r="B499" t="s">
        <v>99</v>
      </c>
      <c r="C499" s="17">
        <v>0.67828257825420701</v>
      </c>
      <c r="D499" s="17">
        <v>0.69469118612298597</v>
      </c>
      <c r="E499" s="17">
        <v>0.66321139394878204</v>
      </c>
      <c r="F499" s="17"/>
      <c r="G499" s="17">
        <v>0.83510982513541898</v>
      </c>
      <c r="H499" s="17">
        <v>0.71730701082249604</v>
      </c>
      <c r="I499" s="17">
        <v>0.66948320378812198</v>
      </c>
      <c r="J499" s="17">
        <v>0.68837891725538003</v>
      </c>
      <c r="K499" s="17">
        <v>0.62802184881720502</v>
      </c>
      <c r="L499" s="17">
        <v>0.74741596046828895</v>
      </c>
      <c r="M499" s="17"/>
      <c r="N499" s="17">
        <v>0.88183151344631105</v>
      </c>
      <c r="O499" s="17">
        <v>0.43464417249399401</v>
      </c>
      <c r="P499" s="17">
        <v>0.576752180146756</v>
      </c>
      <c r="Q499" s="17">
        <v>0.64085446258038803</v>
      </c>
      <c r="R499" s="17">
        <v>0.54038164663412103</v>
      </c>
      <c r="S499" s="17">
        <v>0.59913949270171696</v>
      </c>
      <c r="T499" s="17">
        <v>0.655821733455904</v>
      </c>
      <c r="U499" s="17">
        <v>0.60475153058030795</v>
      </c>
      <c r="V499" s="17">
        <v>0.63017883816229403</v>
      </c>
      <c r="W499" s="17">
        <v>0.62912986429298001</v>
      </c>
      <c r="X499" s="17">
        <v>0.72706723870963097</v>
      </c>
      <c r="Y499" s="17">
        <v>0.74685962292046704</v>
      </c>
      <c r="Z499" s="17">
        <v>0.82892412914976299</v>
      </c>
      <c r="AA499" s="17">
        <v>0.60298200888762299</v>
      </c>
      <c r="AB499" s="17">
        <v>0.66422933028988695</v>
      </c>
      <c r="AC499" s="17">
        <v>0.85150050776023001</v>
      </c>
      <c r="AD499" s="17"/>
      <c r="AE499" s="17">
        <v>0.79572975121171396</v>
      </c>
      <c r="AF499" s="17">
        <v>0.68686404344181595</v>
      </c>
      <c r="AG499" s="17">
        <v>0.66706429283287805</v>
      </c>
      <c r="AH499" s="17">
        <v>0.68955182240898605</v>
      </c>
      <c r="AI499" s="17">
        <v>0.66200309050806605</v>
      </c>
      <c r="AJ499" s="17">
        <v>0.62172663211919099</v>
      </c>
      <c r="AK499" s="17">
        <v>0.66134362830106297</v>
      </c>
      <c r="AL499" s="17">
        <v>0.69281903287385005</v>
      </c>
      <c r="AM499" s="17">
        <v>0.67698373597212103</v>
      </c>
      <c r="AN499" s="17">
        <v>0.57516157605992202</v>
      </c>
      <c r="AO499" s="17">
        <v>0.66869585230520701</v>
      </c>
      <c r="AP499" s="17">
        <v>0.65379756954967005</v>
      </c>
      <c r="AQ499" s="17"/>
      <c r="AR499" s="17">
        <v>0.65797330025100098</v>
      </c>
      <c r="AS499" s="17">
        <v>0.679650501359925</v>
      </c>
      <c r="AT499" s="17">
        <v>0.72541950924796295</v>
      </c>
      <c r="AU499" s="17">
        <v>0.62917232093325803</v>
      </c>
      <c r="AV499" s="17">
        <v>0.649857998329883</v>
      </c>
      <c r="AW499" s="17"/>
      <c r="AX499" s="17">
        <v>0.65875113343902802</v>
      </c>
      <c r="AY499" s="17">
        <v>0.81000765533229402</v>
      </c>
      <c r="AZ499" s="17">
        <v>0.64449920420342299</v>
      </c>
      <c r="BA499" s="17"/>
      <c r="BB499" s="17">
        <v>0.71970236977859303</v>
      </c>
      <c r="BC499" s="17">
        <v>0.59125218476247399</v>
      </c>
      <c r="BD499" s="17">
        <v>0.67632018806782601</v>
      </c>
      <c r="BE499" s="17">
        <v>0.60850636260735302</v>
      </c>
      <c r="BF499" s="17">
        <v>0.53685553239767103</v>
      </c>
    </row>
    <row r="500" spans="2:58" x14ac:dyDescent="0.3">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row>
    <row r="501" spans="2:58" x14ac:dyDescent="0.3">
      <c r="B501" s="6" t="s">
        <v>318</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row>
    <row r="502" spans="2:58" x14ac:dyDescent="0.3">
      <c r="B502" s="24" t="s">
        <v>90</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row>
    <row r="503" spans="2:58" x14ac:dyDescent="0.3">
      <c r="B503" t="s">
        <v>311</v>
      </c>
      <c r="C503" s="17">
        <v>0.73060357376256302</v>
      </c>
      <c r="D503" s="17">
        <v>0.73775750598887702</v>
      </c>
      <c r="E503" s="17">
        <v>0.72290531539973202</v>
      </c>
      <c r="F503" s="17"/>
      <c r="G503" s="17">
        <v>0.87171968920568699</v>
      </c>
      <c r="H503" s="17">
        <v>0.75556361322501298</v>
      </c>
      <c r="I503" s="17">
        <v>0.72094698964447002</v>
      </c>
      <c r="J503" s="17">
        <v>0.72771845543652602</v>
      </c>
      <c r="K503" s="17">
        <v>0.73603941477250301</v>
      </c>
      <c r="L503" s="17">
        <v>0.79686899886164897</v>
      </c>
      <c r="M503" s="17"/>
      <c r="N503" s="17">
        <v>0.60626056123176697</v>
      </c>
      <c r="O503" s="17">
        <v>0.63072092809853098</v>
      </c>
      <c r="P503" s="17">
        <v>0.75108166403849597</v>
      </c>
      <c r="Q503" s="17">
        <v>0.65553598998224405</v>
      </c>
      <c r="R503" s="17">
        <v>0.685299711159844</v>
      </c>
      <c r="S503" s="17">
        <v>0.66315626190503196</v>
      </c>
      <c r="T503" s="17">
        <v>0.68675089912521003</v>
      </c>
      <c r="U503" s="17">
        <v>0.71518625721864604</v>
      </c>
      <c r="V503" s="17">
        <v>0.67953603407826302</v>
      </c>
      <c r="W503" s="17">
        <v>0.75210606819096604</v>
      </c>
      <c r="X503" s="17">
        <v>0.76895639366504198</v>
      </c>
      <c r="Y503" s="17">
        <v>0.73575476409965201</v>
      </c>
      <c r="Z503" s="17">
        <v>0.80717647560522099</v>
      </c>
      <c r="AA503" s="17">
        <v>0.78586603480693695</v>
      </c>
      <c r="AB503" s="17">
        <v>0.772836114658218</v>
      </c>
      <c r="AC503" s="17">
        <v>0.78384584258894496</v>
      </c>
      <c r="AD503" s="17"/>
      <c r="AE503" s="17">
        <v>0.79038038769081798</v>
      </c>
      <c r="AF503" s="17">
        <v>0.77562301140096401</v>
      </c>
      <c r="AG503" s="17">
        <v>0.78928111492643305</v>
      </c>
      <c r="AH503" s="17">
        <v>0.67751240477679098</v>
      </c>
      <c r="AI503" s="17">
        <v>0.750129947012111</v>
      </c>
      <c r="AJ503" s="17">
        <v>0.66631693826512794</v>
      </c>
      <c r="AK503" s="17">
        <v>0.74745444624556501</v>
      </c>
      <c r="AL503" s="17">
        <v>0.73762777968699</v>
      </c>
      <c r="AM503" s="17">
        <v>0.67898186396651194</v>
      </c>
      <c r="AN503" s="17">
        <v>0.69145261133686098</v>
      </c>
      <c r="AO503" s="17">
        <v>0.701063053676523</v>
      </c>
      <c r="AP503" s="17">
        <v>0.708463057884126</v>
      </c>
      <c r="AQ503" s="17"/>
      <c r="AR503" s="17">
        <v>0.70374472628612195</v>
      </c>
      <c r="AS503" s="17">
        <v>0.73510792799425595</v>
      </c>
      <c r="AT503" s="17">
        <v>0.74455337372915398</v>
      </c>
      <c r="AU503" s="17">
        <v>0.79344271602767702</v>
      </c>
      <c r="AV503" s="17">
        <v>0.74487464302070605</v>
      </c>
      <c r="AW503" s="17"/>
      <c r="AX503" s="17">
        <v>0.72246152285115495</v>
      </c>
      <c r="AY503" s="17">
        <v>0.80113912024739298</v>
      </c>
      <c r="AZ503" s="17">
        <v>0.74356294325540595</v>
      </c>
      <c r="BA503" s="17"/>
      <c r="BB503" s="17">
        <v>0.75253658994890105</v>
      </c>
      <c r="BC503" s="17">
        <v>0.68039757569443504</v>
      </c>
      <c r="BD503" s="17">
        <v>0.74445353941226999</v>
      </c>
      <c r="BE503" s="17">
        <v>0.68660760676230903</v>
      </c>
      <c r="BF503" s="17">
        <v>0.66394646773788402</v>
      </c>
    </row>
    <row r="504" spans="2:58" x14ac:dyDescent="0.3">
      <c r="B504" t="s">
        <v>312</v>
      </c>
      <c r="C504" s="17">
        <v>0.65076933143065097</v>
      </c>
      <c r="D504" s="17">
        <v>0.66457685956051604</v>
      </c>
      <c r="E504" s="17">
        <v>0.63625181282909904</v>
      </c>
      <c r="F504" s="17"/>
      <c r="G504" s="17">
        <v>0.72931211928566297</v>
      </c>
      <c r="H504" s="17">
        <v>0.64047689456488199</v>
      </c>
      <c r="I504" s="17">
        <v>0.63900438971406703</v>
      </c>
      <c r="J504" s="17">
        <v>0.67090043487083595</v>
      </c>
      <c r="K504" s="17">
        <v>0.62799448088878895</v>
      </c>
      <c r="L504" s="17">
        <v>0.65768341607418102</v>
      </c>
      <c r="M504" s="17"/>
      <c r="N504" s="17">
        <v>0.48484405179534601</v>
      </c>
      <c r="O504" s="17">
        <v>0.470890017818614</v>
      </c>
      <c r="P504" s="17">
        <v>0.56747551910375704</v>
      </c>
      <c r="Q504" s="17">
        <v>0.50604847518137497</v>
      </c>
      <c r="R504" s="17">
        <v>0.48987197596500398</v>
      </c>
      <c r="S504" s="17">
        <v>0.59517993753612297</v>
      </c>
      <c r="T504" s="17">
        <v>0.64981188711535198</v>
      </c>
      <c r="U504" s="17">
        <v>0.50237061742697398</v>
      </c>
      <c r="V504" s="17">
        <v>0.62999102188088696</v>
      </c>
      <c r="W504" s="17">
        <v>0.728445786320706</v>
      </c>
      <c r="X504" s="17">
        <v>0.62992212546078097</v>
      </c>
      <c r="Y504" s="17">
        <v>0.723419534948336</v>
      </c>
      <c r="Z504" s="17">
        <v>0.761270759719615</v>
      </c>
      <c r="AA504" s="17">
        <v>0.67208776700115602</v>
      </c>
      <c r="AB504" s="17">
        <v>0.715702905802581</v>
      </c>
      <c r="AC504" s="17">
        <v>0.76921212234761305</v>
      </c>
      <c r="AD504" s="17"/>
      <c r="AE504" s="17">
        <v>0.68596321455690201</v>
      </c>
      <c r="AF504" s="17">
        <v>0.68409514540105798</v>
      </c>
      <c r="AG504" s="17">
        <v>0.69068991787880596</v>
      </c>
      <c r="AH504" s="17">
        <v>0.62781234543821995</v>
      </c>
      <c r="AI504" s="17">
        <v>0.66610746390377096</v>
      </c>
      <c r="AJ504" s="17">
        <v>0.60226509122565997</v>
      </c>
      <c r="AK504" s="17">
        <v>0.66835910859472003</v>
      </c>
      <c r="AL504" s="17">
        <v>0.68063070364161504</v>
      </c>
      <c r="AM504" s="17">
        <v>0.57693639836723598</v>
      </c>
      <c r="AN504" s="17">
        <v>0.65950871076474904</v>
      </c>
      <c r="AO504" s="17">
        <v>0.55351162468836801</v>
      </c>
      <c r="AP504" s="17">
        <v>0.73405649079058399</v>
      </c>
      <c r="AQ504" s="17"/>
      <c r="AR504" s="17">
        <v>0.63131009512811198</v>
      </c>
      <c r="AS504" s="17">
        <v>0.65548127516907495</v>
      </c>
      <c r="AT504" s="17">
        <v>0.66277419363629997</v>
      </c>
      <c r="AU504" s="17">
        <v>0.67694476677066495</v>
      </c>
      <c r="AV504" s="17">
        <v>0.65405527992852996</v>
      </c>
      <c r="AW504" s="17"/>
      <c r="AX504" s="17">
        <v>0.62848287752074095</v>
      </c>
      <c r="AY504" s="17">
        <v>0.716597436669974</v>
      </c>
      <c r="AZ504" s="17">
        <v>0.72772637635746096</v>
      </c>
      <c r="BA504" s="17"/>
      <c r="BB504" s="17">
        <v>0.680628968944333</v>
      </c>
      <c r="BC504" s="17">
        <v>0.54385260149836501</v>
      </c>
      <c r="BD504" s="17">
        <v>0.71916824858565598</v>
      </c>
      <c r="BE504" s="17">
        <v>0.60820760469737001</v>
      </c>
      <c r="BF504" s="17">
        <v>0.57868762580363597</v>
      </c>
    </row>
    <row r="505" spans="2:58" x14ac:dyDescent="0.3">
      <c r="B505" t="s">
        <v>313</v>
      </c>
      <c r="C505" s="17">
        <v>0.44071930470075099</v>
      </c>
      <c r="D505" s="17">
        <v>0.45678452466104302</v>
      </c>
      <c r="E505" s="17">
        <v>0.42452038203007703</v>
      </c>
      <c r="F505" s="17"/>
      <c r="G505" s="17">
        <v>0.35672020903132201</v>
      </c>
      <c r="H505" s="17">
        <v>0.45334132695639601</v>
      </c>
      <c r="I505" s="17">
        <v>0.42023001500630902</v>
      </c>
      <c r="J505" s="17">
        <v>0.46100477808606999</v>
      </c>
      <c r="K505" s="17">
        <v>0.42955498277152798</v>
      </c>
      <c r="L505" s="17">
        <v>0.49806386481738901</v>
      </c>
      <c r="M505" s="17"/>
      <c r="N505" s="17">
        <v>0.33421673297015803</v>
      </c>
      <c r="O505" s="17">
        <v>0.390561676585996</v>
      </c>
      <c r="P505" s="17">
        <v>0.46096442283019701</v>
      </c>
      <c r="Q505" s="17">
        <v>0.40592307104065201</v>
      </c>
      <c r="R505" s="17">
        <v>0.43686866335340402</v>
      </c>
      <c r="S505" s="17">
        <v>0.414722608094161</v>
      </c>
      <c r="T505" s="17">
        <v>0.48667318569411</v>
      </c>
      <c r="U505" s="17">
        <v>0.400259962305341</v>
      </c>
      <c r="V505" s="17">
        <v>0.40692506025659803</v>
      </c>
      <c r="W505" s="17">
        <v>0.390571387677912</v>
      </c>
      <c r="X505" s="17">
        <v>0.40754344863990499</v>
      </c>
      <c r="Y505" s="17">
        <v>0.388879170050689</v>
      </c>
      <c r="Z505" s="17">
        <v>0.44384396224151901</v>
      </c>
      <c r="AA505" s="17">
        <v>0.47854437015115903</v>
      </c>
      <c r="AB505" s="17">
        <v>0.376814441511997</v>
      </c>
      <c r="AC505" s="17">
        <v>0.56959356261571203</v>
      </c>
      <c r="AD505" s="17"/>
      <c r="AE505" s="17">
        <v>0.503000382162339</v>
      </c>
      <c r="AF505" s="17">
        <v>0.43935803197884199</v>
      </c>
      <c r="AG505" s="17">
        <v>0.44339531718779102</v>
      </c>
      <c r="AH505" s="17">
        <v>0.42011632459273301</v>
      </c>
      <c r="AI505" s="17">
        <v>0.47876870492802298</v>
      </c>
      <c r="AJ505" s="17">
        <v>0.43998811127731202</v>
      </c>
      <c r="AK505" s="17">
        <v>0.38805066738361599</v>
      </c>
      <c r="AL505" s="17">
        <v>0.54941721259853105</v>
      </c>
      <c r="AM505" s="17">
        <v>0.42348478553983199</v>
      </c>
      <c r="AN505" s="17">
        <v>0.40880097293773299</v>
      </c>
      <c r="AO505" s="17">
        <v>0.29912967098055698</v>
      </c>
      <c r="AP505" s="17">
        <v>0.51486629657361005</v>
      </c>
      <c r="AQ505" s="17"/>
      <c r="AR505" s="17">
        <v>0.41997453863878498</v>
      </c>
      <c r="AS505" s="17">
        <v>0.45066680085500999</v>
      </c>
      <c r="AT505" s="17">
        <v>0.45463104370472901</v>
      </c>
      <c r="AU505" s="17">
        <v>0.44285350663490403</v>
      </c>
      <c r="AV505" s="17">
        <v>0.37214168876925002</v>
      </c>
      <c r="AW505" s="17"/>
      <c r="AX505" s="17">
        <v>0.42505853626357398</v>
      </c>
      <c r="AY505" s="17">
        <v>0.534883135181631</v>
      </c>
      <c r="AZ505" s="17">
        <v>0.44338010649950998</v>
      </c>
      <c r="BA505" s="17"/>
      <c r="BB505" s="17">
        <v>0.45397995567782101</v>
      </c>
      <c r="BC505" s="17">
        <v>0.36568107717755599</v>
      </c>
      <c r="BD505" s="17">
        <v>0.318017333587503</v>
      </c>
      <c r="BE505" s="17">
        <v>0.48882152142388702</v>
      </c>
      <c r="BF505" s="17">
        <v>0.42586905382412299</v>
      </c>
    </row>
    <row r="506" spans="2:58" x14ac:dyDescent="0.3">
      <c r="B506" t="s">
        <v>314</v>
      </c>
      <c r="C506" s="17">
        <v>0.36231096136570901</v>
      </c>
      <c r="D506" s="17">
        <v>0.415973743888647</v>
      </c>
      <c r="E506" s="17">
        <v>0.30931943574632098</v>
      </c>
      <c r="F506" s="17"/>
      <c r="G506" s="17">
        <v>0.24376770868015701</v>
      </c>
      <c r="H506" s="17">
        <v>0.42963928784210498</v>
      </c>
      <c r="I506" s="17">
        <v>0.363256212122541</v>
      </c>
      <c r="J506" s="17">
        <v>0.33671743113836899</v>
      </c>
      <c r="K506" s="17">
        <v>0.40123718696306798</v>
      </c>
      <c r="L506" s="17">
        <v>0.30842115427810801</v>
      </c>
      <c r="M506" s="17"/>
      <c r="N506" s="17">
        <v>0.34202622581554698</v>
      </c>
      <c r="O506" s="17">
        <v>0.34124911818720599</v>
      </c>
      <c r="P506" s="17">
        <v>0.375044351893706</v>
      </c>
      <c r="Q506" s="17">
        <v>0.254221860984786</v>
      </c>
      <c r="R506" s="17">
        <v>0.25659144275868101</v>
      </c>
      <c r="S506" s="17">
        <v>0.31618126973761301</v>
      </c>
      <c r="T506" s="17">
        <v>0.31684140593266502</v>
      </c>
      <c r="U506" s="17">
        <v>0.21519657757449401</v>
      </c>
      <c r="V506" s="17">
        <v>0.39135127380392898</v>
      </c>
      <c r="W506" s="17">
        <v>0.355615986165704</v>
      </c>
      <c r="X506" s="17">
        <v>0.37149938027785101</v>
      </c>
      <c r="Y506" s="17">
        <v>0.35823448476319802</v>
      </c>
      <c r="Z506" s="17">
        <v>0.40116844178391398</v>
      </c>
      <c r="AA506" s="17">
        <v>0.32985624098941801</v>
      </c>
      <c r="AB506" s="17">
        <v>0.47618027284505199</v>
      </c>
      <c r="AC506" s="17">
        <v>0.47557444947585797</v>
      </c>
      <c r="AD506" s="17"/>
      <c r="AE506" s="17">
        <v>0.52053984516859397</v>
      </c>
      <c r="AF506" s="17">
        <v>0.38706004372179298</v>
      </c>
      <c r="AG506" s="17">
        <v>0.35944759676191501</v>
      </c>
      <c r="AH506" s="17">
        <v>0.33591193186109503</v>
      </c>
      <c r="AI506" s="17">
        <v>0.39491725036689002</v>
      </c>
      <c r="AJ506" s="17">
        <v>0.258632589295129</v>
      </c>
      <c r="AK506" s="17">
        <v>0.29514194251380299</v>
      </c>
      <c r="AL506" s="17">
        <v>0.46165511981740998</v>
      </c>
      <c r="AM506" s="17">
        <v>0.372411351765705</v>
      </c>
      <c r="AN506" s="17">
        <v>0.21205049983037699</v>
      </c>
      <c r="AO506" s="17">
        <v>0.34364864417649998</v>
      </c>
      <c r="AP506" s="17">
        <v>0.33203706354977203</v>
      </c>
      <c r="AQ506" s="17"/>
      <c r="AR506" s="17">
        <v>0.355119890130629</v>
      </c>
      <c r="AS506" s="17">
        <v>0.35749274900327299</v>
      </c>
      <c r="AT506" s="17">
        <v>0.392154761155522</v>
      </c>
      <c r="AU506" s="17">
        <v>0.417239951011663</v>
      </c>
      <c r="AV506" s="17">
        <v>0.19946363568200701</v>
      </c>
      <c r="AW506" s="17"/>
      <c r="AX506" s="17">
        <v>0.32502277531066698</v>
      </c>
      <c r="AY506" s="17">
        <v>0.52521043783694998</v>
      </c>
      <c r="AZ506" s="17">
        <v>0.37864986509933801</v>
      </c>
      <c r="BA506" s="17"/>
      <c r="BB506" s="17">
        <v>0.39584667760937498</v>
      </c>
      <c r="BC506" s="17">
        <v>0.26807311234736098</v>
      </c>
      <c r="BD506" s="17">
        <v>0.27038971621227298</v>
      </c>
      <c r="BE506" s="17">
        <v>0.28557992972011997</v>
      </c>
      <c r="BF506" s="17">
        <v>0.311225259617118</v>
      </c>
    </row>
    <row r="507" spans="2:58" x14ac:dyDescent="0.3">
      <c r="B507" t="s">
        <v>315</v>
      </c>
      <c r="C507" s="17">
        <v>0.34621240383972302</v>
      </c>
      <c r="D507" s="17">
        <v>0.341019885003357</v>
      </c>
      <c r="E507" s="17">
        <v>0.35210061387901598</v>
      </c>
      <c r="F507" s="17"/>
      <c r="G507" s="17">
        <v>0.350789172059709</v>
      </c>
      <c r="H507" s="17">
        <v>0.29452839867518299</v>
      </c>
      <c r="I507" s="17">
        <v>0.33506915269398901</v>
      </c>
      <c r="J507" s="17">
        <v>0.35236761132851202</v>
      </c>
      <c r="K507" s="17">
        <v>0.38794638340082099</v>
      </c>
      <c r="L507" s="17">
        <v>0.45614437821677001</v>
      </c>
      <c r="M507" s="17"/>
      <c r="N507" s="17">
        <v>0.36667556524165701</v>
      </c>
      <c r="O507" s="17">
        <v>0.26584353128868898</v>
      </c>
      <c r="P507" s="17">
        <v>0.28416018044225</v>
      </c>
      <c r="Q507" s="17">
        <v>0.37601070438530398</v>
      </c>
      <c r="R507" s="17">
        <v>0.240986774651334</v>
      </c>
      <c r="S507" s="17">
        <v>0.38394285530650402</v>
      </c>
      <c r="T507" s="17">
        <v>0.38706087889165502</v>
      </c>
      <c r="U507" s="17">
        <v>0.36201379010662099</v>
      </c>
      <c r="V507" s="17">
        <v>0.320668029807337</v>
      </c>
      <c r="W507" s="17">
        <v>0.29423229441618098</v>
      </c>
      <c r="X507" s="17">
        <v>0.29922032291975298</v>
      </c>
      <c r="Y507" s="17">
        <v>0.397687607094803</v>
      </c>
      <c r="Z507" s="17">
        <v>0.34314558908551901</v>
      </c>
      <c r="AA507" s="17">
        <v>0.356827761963738</v>
      </c>
      <c r="AB507" s="17">
        <v>0.34013182900842798</v>
      </c>
      <c r="AC507" s="17">
        <v>0.41845202222599498</v>
      </c>
      <c r="AD507" s="17"/>
      <c r="AE507" s="17">
        <v>0.33646236356289599</v>
      </c>
      <c r="AF507" s="17">
        <v>0.35153498323197502</v>
      </c>
      <c r="AG507" s="17">
        <v>0.36241217813358201</v>
      </c>
      <c r="AH507" s="17">
        <v>0.28289391963305499</v>
      </c>
      <c r="AI507" s="17">
        <v>0.38877915214548497</v>
      </c>
      <c r="AJ507" s="17">
        <v>0.31665658910375699</v>
      </c>
      <c r="AK507" s="17">
        <v>0.35374920478886102</v>
      </c>
      <c r="AL507" s="17">
        <v>0.412414433022187</v>
      </c>
      <c r="AM507" s="17">
        <v>0.32309730830932099</v>
      </c>
      <c r="AN507" s="17">
        <v>0.40182446767267799</v>
      </c>
      <c r="AO507" s="17">
        <v>0.30936414924654898</v>
      </c>
      <c r="AP507" s="17">
        <v>0.37568959988917</v>
      </c>
      <c r="AQ507" s="17"/>
      <c r="AR507" s="17">
        <v>0.33951984880192299</v>
      </c>
      <c r="AS507" s="17">
        <v>0.34494014583618199</v>
      </c>
      <c r="AT507" s="17">
        <v>0.36422694314083598</v>
      </c>
      <c r="AU507" s="17">
        <v>0.35116276157007198</v>
      </c>
      <c r="AV507" s="17">
        <v>0.308409021586176</v>
      </c>
      <c r="AW507" s="17"/>
      <c r="AX507" s="17">
        <v>0.34242810881108798</v>
      </c>
      <c r="AY507" s="17">
        <v>0.33699922579284203</v>
      </c>
      <c r="AZ507" s="17">
        <v>0.35358498582711601</v>
      </c>
      <c r="BA507" s="17"/>
      <c r="BB507" s="17">
        <v>0.35449317052104301</v>
      </c>
      <c r="BC507" s="17">
        <v>0.29376952212637197</v>
      </c>
      <c r="BD507" s="17">
        <v>0.25974314794526898</v>
      </c>
      <c r="BE507" s="17">
        <v>0.374062720802951</v>
      </c>
      <c r="BF507" s="17">
        <v>0.34888480405230399</v>
      </c>
    </row>
    <row r="508" spans="2:58" x14ac:dyDescent="0.3">
      <c r="B508" t="s">
        <v>316</v>
      </c>
      <c r="C508" s="17">
        <v>6.4647879615245998E-2</v>
      </c>
      <c r="D508" s="17">
        <v>7.2238513770687796E-2</v>
      </c>
      <c r="E508" s="17">
        <v>5.7178926027550703E-2</v>
      </c>
      <c r="F508" s="17"/>
      <c r="G508" s="17">
        <v>0</v>
      </c>
      <c r="H508" s="17">
        <v>4.4601387374743402E-2</v>
      </c>
      <c r="I508" s="17">
        <v>6.4902878561084301E-2</v>
      </c>
      <c r="J508" s="17">
        <v>7.1571627391556897E-2</v>
      </c>
      <c r="K508" s="17">
        <v>6.8799799370518305E-2</v>
      </c>
      <c r="L508" s="17">
        <v>0</v>
      </c>
      <c r="M508" s="17"/>
      <c r="N508" s="17">
        <v>0.14300341162020899</v>
      </c>
      <c r="O508" s="17">
        <v>0.28416345232425899</v>
      </c>
      <c r="P508" s="17">
        <v>0.128319224425474</v>
      </c>
      <c r="Q508" s="17">
        <v>4.1905605299283097E-2</v>
      </c>
      <c r="R508" s="17">
        <v>9.4738326745633095E-2</v>
      </c>
      <c r="S508" s="17">
        <v>8.6854430157473198E-2</v>
      </c>
      <c r="T508" s="17">
        <v>7.7118471270550104E-2</v>
      </c>
      <c r="U508" s="17">
        <v>5.85554726592976E-2</v>
      </c>
      <c r="V508" s="17">
        <v>8.6031564241413394E-2</v>
      </c>
      <c r="W508" s="17">
        <v>2.8961880624963798E-2</v>
      </c>
      <c r="X508" s="17">
        <v>4.2936362214648097E-2</v>
      </c>
      <c r="Y508" s="17">
        <v>6.1887357489249901E-2</v>
      </c>
      <c r="Z508" s="17">
        <v>4.5305436587342103E-2</v>
      </c>
      <c r="AA508" s="17">
        <v>5.8991334805023402E-2</v>
      </c>
      <c r="AB508" s="17">
        <v>4.0383426109976597E-2</v>
      </c>
      <c r="AC508" s="17">
        <v>4.0795975805034503E-2</v>
      </c>
      <c r="AD508" s="17"/>
      <c r="AE508" s="17">
        <v>3.0696262384483499E-2</v>
      </c>
      <c r="AF508" s="17">
        <v>3.4360732063831598E-2</v>
      </c>
      <c r="AG508" s="17">
        <v>2.5772917733989001E-2</v>
      </c>
      <c r="AH508" s="17">
        <v>7.0086375631852896E-2</v>
      </c>
      <c r="AI508" s="17">
        <v>5.5373393708730401E-2</v>
      </c>
      <c r="AJ508" s="17">
        <v>6.7024284970028006E-2</v>
      </c>
      <c r="AK508" s="17">
        <v>8.6105879867236598E-2</v>
      </c>
      <c r="AL508" s="17">
        <v>7.9135724846073799E-2</v>
      </c>
      <c r="AM508" s="17">
        <v>7.9775450449419E-2</v>
      </c>
      <c r="AN508" s="17">
        <v>0.11564950275788</v>
      </c>
      <c r="AO508" s="17">
        <v>0.11148392256911201</v>
      </c>
      <c r="AP508" s="17">
        <v>9.3407334326093994E-2</v>
      </c>
      <c r="AQ508" s="17"/>
      <c r="AR508" s="17">
        <v>6.86969866251783E-2</v>
      </c>
      <c r="AS508" s="17">
        <v>6.2536281865341201E-2</v>
      </c>
      <c r="AT508" s="17">
        <v>6.2414063142393103E-2</v>
      </c>
      <c r="AU508" s="17">
        <v>6.2121764515976598E-2</v>
      </c>
      <c r="AV508" s="17">
        <v>8.3082773518194097E-2</v>
      </c>
      <c r="AW508" s="17"/>
      <c r="AX508" s="17">
        <v>7.5201000735742499E-2</v>
      </c>
      <c r="AY508" s="17">
        <v>1.91835552697769E-2</v>
      </c>
      <c r="AZ508" s="17">
        <v>4.0466213284095998E-2</v>
      </c>
      <c r="BA508" s="17"/>
      <c r="BB508" s="17">
        <v>5.2301886063008597E-2</v>
      </c>
      <c r="BC508" s="17">
        <v>8.2720194487140603E-2</v>
      </c>
      <c r="BD508" s="17">
        <v>0.119476342997834</v>
      </c>
      <c r="BE508" s="17">
        <v>8.3626669606813905E-2</v>
      </c>
      <c r="BF508" s="17">
        <v>0.105229500655439</v>
      </c>
    </row>
    <row r="509" spans="2:58" x14ac:dyDescent="0.3">
      <c r="B509" t="s">
        <v>86</v>
      </c>
      <c r="C509" s="17">
        <v>4.25820834673242E-2</v>
      </c>
      <c r="D509" s="17">
        <v>2.4277904715455399E-2</v>
      </c>
      <c r="E509" s="17">
        <v>6.0988802113698899E-2</v>
      </c>
      <c r="F509" s="17"/>
      <c r="G509" s="17">
        <v>6.0914113303680399E-2</v>
      </c>
      <c r="H509" s="17">
        <v>3.9829614331795701E-2</v>
      </c>
      <c r="I509" s="17">
        <v>5.0009905660393802E-2</v>
      </c>
      <c r="J509" s="17">
        <v>4.00637917893149E-2</v>
      </c>
      <c r="K509" s="17">
        <v>3.3334065990644403E-2</v>
      </c>
      <c r="L509" s="17">
        <v>0</v>
      </c>
      <c r="M509" s="17"/>
      <c r="N509" s="17">
        <v>0.10791820116822499</v>
      </c>
      <c r="O509" s="17">
        <v>0</v>
      </c>
      <c r="P509" s="17">
        <v>2.3267970220604201E-2</v>
      </c>
      <c r="Q509" s="17">
        <v>0.111088032074424</v>
      </c>
      <c r="R509" s="17">
        <v>9.0799594691297197E-2</v>
      </c>
      <c r="S509" s="17">
        <v>6.0589622657307898E-2</v>
      </c>
      <c r="T509" s="17">
        <v>3.6456370082371299E-2</v>
      </c>
      <c r="U509" s="17">
        <v>3.3194000712055999E-2</v>
      </c>
      <c r="V509" s="17">
        <v>5.5246180322243703E-2</v>
      </c>
      <c r="W509" s="17">
        <v>6.1487539318381398E-2</v>
      </c>
      <c r="X509" s="17">
        <v>3.2853451503397101E-2</v>
      </c>
      <c r="Y509" s="17">
        <v>2.62978010176344E-2</v>
      </c>
      <c r="Z509" s="17">
        <v>1.8455566767470399E-2</v>
      </c>
      <c r="AA509" s="17">
        <v>2.65788248221226E-2</v>
      </c>
      <c r="AB509" s="17">
        <v>2.2833123911580398E-2</v>
      </c>
      <c r="AC509" s="17">
        <v>1.30807707360607E-2</v>
      </c>
      <c r="AD509" s="17"/>
      <c r="AE509" s="17">
        <v>2.85849956757523E-2</v>
      </c>
      <c r="AF509" s="17">
        <v>3.83317843689856E-2</v>
      </c>
      <c r="AG509" s="17">
        <v>4.0093263339351898E-2</v>
      </c>
      <c r="AH509" s="17">
        <v>6.3299722110988096E-2</v>
      </c>
      <c r="AI509" s="17">
        <v>2.9081674037161501E-2</v>
      </c>
      <c r="AJ509" s="17">
        <v>7.5407629058395306E-2</v>
      </c>
      <c r="AK509" s="17">
        <v>4.8230586638968002E-2</v>
      </c>
      <c r="AL509" s="17">
        <v>1.8812023207212099E-2</v>
      </c>
      <c r="AM509" s="17">
        <v>4.4990075107156899E-2</v>
      </c>
      <c r="AN509" s="17">
        <v>5.1784782489954398E-2</v>
      </c>
      <c r="AO509" s="17">
        <v>2.5387275280777801E-2</v>
      </c>
      <c r="AP509" s="17">
        <v>1.2069968653949201E-2</v>
      </c>
      <c r="AQ509" s="17"/>
      <c r="AR509" s="17">
        <v>4.7399409293883102E-2</v>
      </c>
      <c r="AS509" s="17">
        <v>4.0011553907433099E-2</v>
      </c>
      <c r="AT509" s="17">
        <v>4.3217788138254401E-2</v>
      </c>
      <c r="AU509" s="17">
        <v>3.9017032170747402E-2</v>
      </c>
      <c r="AV509" s="17">
        <v>3.8610704561743703E-2</v>
      </c>
      <c r="AW509" s="17"/>
      <c r="AX509" s="17">
        <v>4.85471331629218E-2</v>
      </c>
      <c r="AY509" s="17">
        <v>2.6354144420925801E-2</v>
      </c>
      <c r="AZ509" s="17">
        <v>3.3306494897668598E-2</v>
      </c>
      <c r="BA509" s="17"/>
      <c r="BB509" s="17">
        <v>3.5942697299412601E-2</v>
      </c>
      <c r="BC509" s="17">
        <v>8.7054696459967995E-2</v>
      </c>
      <c r="BD509" s="17">
        <v>3.7685746744867799E-2</v>
      </c>
      <c r="BE509" s="17">
        <v>3.02609352700428E-2</v>
      </c>
      <c r="BF509" s="17">
        <v>5.0236429799904003E-2</v>
      </c>
    </row>
    <row r="510" spans="2:58" x14ac:dyDescent="0.3">
      <c r="B510" t="s">
        <v>317</v>
      </c>
      <c r="C510" s="17">
        <v>8.1626552589353692E-3</v>
      </c>
      <c r="D510" s="17">
        <v>1.15500779193071E-2</v>
      </c>
      <c r="E510" s="17">
        <v>4.7882624735213998E-3</v>
      </c>
      <c r="F510" s="17"/>
      <c r="G510" s="17">
        <v>0</v>
      </c>
      <c r="H510" s="17">
        <v>6.0657844573503003E-3</v>
      </c>
      <c r="I510" s="17">
        <v>1.29355716488269E-2</v>
      </c>
      <c r="J510" s="17">
        <v>5.3957795151715702E-3</v>
      </c>
      <c r="K510" s="17">
        <v>4.6548824301772896E-3</v>
      </c>
      <c r="L510" s="17">
        <v>0</v>
      </c>
      <c r="M510" s="17"/>
      <c r="N510" s="17">
        <v>0</v>
      </c>
      <c r="O510" s="17">
        <v>2.7225178220825499E-2</v>
      </c>
      <c r="P510" s="17">
        <v>9.7105071280121497E-3</v>
      </c>
      <c r="Q510" s="17">
        <v>0</v>
      </c>
      <c r="R510" s="17">
        <v>0</v>
      </c>
      <c r="S510" s="17">
        <v>7.2382854768908199E-3</v>
      </c>
      <c r="T510" s="17">
        <v>1.7116138949642701E-2</v>
      </c>
      <c r="U510" s="17">
        <v>0</v>
      </c>
      <c r="V510" s="17">
        <v>0</v>
      </c>
      <c r="W510" s="17">
        <v>1.06552434667046E-2</v>
      </c>
      <c r="X510" s="17">
        <v>4.0369808459085896E-3</v>
      </c>
      <c r="Y510" s="17">
        <v>1.18237136460286E-2</v>
      </c>
      <c r="Z510" s="17">
        <v>0</v>
      </c>
      <c r="AA510" s="17">
        <v>0</v>
      </c>
      <c r="AB510" s="17">
        <v>0</v>
      </c>
      <c r="AC510" s="17">
        <v>2.13038436405006E-2</v>
      </c>
      <c r="AD510" s="17"/>
      <c r="AE510" s="17">
        <v>1.9574404310295099E-2</v>
      </c>
      <c r="AF510" s="17">
        <v>0</v>
      </c>
      <c r="AG510" s="17">
        <v>6.16934520006048E-3</v>
      </c>
      <c r="AH510" s="17">
        <v>1.6911663551741399E-2</v>
      </c>
      <c r="AI510" s="17">
        <v>4.9396411792691801E-3</v>
      </c>
      <c r="AJ510" s="17">
        <v>1.26807562950839E-2</v>
      </c>
      <c r="AK510" s="17">
        <v>4.3480389824367199E-3</v>
      </c>
      <c r="AL510" s="17">
        <v>3.04560444745898E-2</v>
      </c>
      <c r="AM510" s="17">
        <v>3.2392171679034099E-3</v>
      </c>
      <c r="AN510" s="17">
        <v>0</v>
      </c>
      <c r="AO510" s="17">
        <v>0</v>
      </c>
      <c r="AP510" s="17">
        <v>0</v>
      </c>
      <c r="AQ510" s="17"/>
      <c r="AR510" s="17">
        <v>1.0333626992929499E-2</v>
      </c>
      <c r="AS510" s="17">
        <v>7.3381018873174197E-3</v>
      </c>
      <c r="AT510" s="17">
        <v>7.8772650736491992E-3</v>
      </c>
      <c r="AU510" s="17">
        <v>7.8221268147805698E-3</v>
      </c>
      <c r="AV510" s="17">
        <v>0</v>
      </c>
      <c r="AW510" s="17"/>
      <c r="AX510" s="17">
        <v>6.4997543179752502E-3</v>
      </c>
      <c r="AY510" s="17">
        <v>0</v>
      </c>
      <c r="AZ510" s="17">
        <v>1.6094532826645799E-2</v>
      </c>
      <c r="BA510" s="17"/>
      <c r="BB510" s="17">
        <v>8.1372555825442398E-3</v>
      </c>
      <c r="BC510" s="17">
        <v>0</v>
      </c>
      <c r="BD510" s="17">
        <v>0</v>
      </c>
      <c r="BE510" s="17">
        <v>1.9917575649434801E-2</v>
      </c>
      <c r="BF510" s="17">
        <v>1.0128631676340301E-2</v>
      </c>
    </row>
    <row r="511" spans="2:58" x14ac:dyDescent="0.3">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row>
    <row r="512" spans="2:58" x14ac:dyDescent="0.3">
      <c r="B512" s="6" t="s">
        <v>322</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row>
    <row r="513" spans="2:58" x14ac:dyDescent="0.3">
      <c r="B513" s="24" t="s">
        <v>90</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row>
    <row r="514" spans="2:58" x14ac:dyDescent="0.3">
      <c r="B514" t="s">
        <v>103</v>
      </c>
      <c r="C514" s="17">
        <v>0.42452967654217999</v>
      </c>
      <c r="D514" s="17">
        <v>0.44417661902812999</v>
      </c>
      <c r="E514" s="17">
        <v>0.40571080299982798</v>
      </c>
      <c r="F514" s="17"/>
      <c r="G514" s="17">
        <v>0.24376770868015701</v>
      </c>
      <c r="H514" s="17">
        <v>0.551066558164376</v>
      </c>
      <c r="I514" s="17">
        <v>0.41682120696783298</v>
      </c>
      <c r="J514" s="17">
        <v>0.42780625257740201</v>
      </c>
      <c r="K514" s="17">
        <v>0.34927896803053399</v>
      </c>
      <c r="L514" s="17">
        <v>0.43670134337976502</v>
      </c>
      <c r="M514" s="17"/>
      <c r="N514" s="17">
        <v>0</v>
      </c>
      <c r="O514" s="17">
        <v>0.26856904154033501</v>
      </c>
      <c r="P514" s="17">
        <v>0.35485408851650602</v>
      </c>
      <c r="Q514" s="17">
        <v>0.30589027684636499</v>
      </c>
      <c r="R514" s="17">
        <v>0.32663949153520899</v>
      </c>
      <c r="S514" s="17">
        <v>0.342827666268049</v>
      </c>
      <c r="T514" s="17">
        <v>0.37735215108285602</v>
      </c>
      <c r="U514" s="17">
        <v>0.33115185488882198</v>
      </c>
      <c r="V514" s="17">
        <v>0.39769301787316902</v>
      </c>
      <c r="W514" s="17">
        <v>0.38866454372049197</v>
      </c>
      <c r="X514" s="17">
        <v>0.40244760395842799</v>
      </c>
      <c r="Y514" s="17">
        <v>0.45989036623955298</v>
      </c>
      <c r="Z514" s="17">
        <v>0.44268558420016402</v>
      </c>
      <c r="AA514" s="17">
        <v>0.403538363113496</v>
      </c>
      <c r="AB514" s="17">
        <v>0.48744454889278599</v>
      </c>
      <c r="AC514" s="17">
        <v>0.66434275563413103</v>
      </c>
      <c r="AD514" s="17"/>
      <c r="AE514" s="17">
        <v>0.59810854722512696</v>
      </c>
      <c r="AF514" s="17">
        <v>0.39792121834826999</v>
      </c>
      <c r="AG514" s="17">
        <v>0.34224913055693701</v>
      </c>
      <c r="AH514" s="17">
        <v>0.38311033344525303</v>
      </c>
      <c r="AI514" s="17">
        <v>0.415224361709495</v>
      </c>
      <c r="AJ514" s="17">
        <v>0.34920452451964401</v>
      </c>
      <c r="AK514" s="17">
        <v>0.40174261078303503</v>
      </c>
      <c r="AL514" s="17">
        <v>0.53687365543426102</v>
      </c>
      <c r="AM514" s="17">
        <v>0.39660195276779298</v>
      </c>
      <c r="AN514" s="17">
        <v>0.37395710525599701</v>
      </c>
      <c r="AO514" s="17">
        <v>0.438568532602578</v>
      </c>
      <c r="AP514" s="17">
        <v>0.46556454096073602</v>
      </c>
      <c r="AQ514" s="17"/>
      <c r="AR514" s="17">
        <v>0.39162604210899399</v>
      </c>
      <c r="AS514" s="17">
        <v>0.43513089515346798</v>
      </c>
      <c r="AT514" s="17">
        <v>0.45693248902691902</v>
      </c>
      <c r="AU514" s="17">
        <v>0.43258695516380902</v>
      </c>
      <c r="AV514" s="17">
        <v>0.344297854082183</v>
      </c>
      <c r="AW514" s="17"/>
      <c r="AX514" s="17">
        <v>0.37795656721812898</v>
      </c>
      <c r="AY514" s="17">
        <v>0.61731482933053505</v>
      </c>
      <c r="AZ514" s="17">
        <v>0.45324480397800998</v>
      </c>
      <c r="BA514" s="17"/>
      <c r="BB514" s="17">
        <v>0.466260228067928</v>
      </c>
      <c r="BC514" s="17">
        <v>0.28540571213640697</v>
      </c>
      <c r="BD514" s="17">
        <v>0.32983436610563199</v>
      </c>
      <c r="BE514" s="17">
        <v>0.34725931987859099</v>
      </c>
      <c r="BF514" s="17">
        <v>0.37230642180158402</v>
      </c>
    </row>
    <row r="515" spans="2:58" x14ac:dyDescent="0.3">
      <c r="B515" t="s">
        <v>305</v>
      </c>
      <c r="C515" s="17">
        <v>0.383355249943934</v>
      </c>
      <c r="D515" s="17">
        <v>0.37608446047073402</v>
      </c>
      <c r="E515" s="17">
        <v>0.389402804680684</v>
      </c>
      <c r="F515" s="17"/>
      <c r="G515" s="17">
        <v>0.54244888636198796</v>
      </c>
      <c r="H515" s="17">
        <v>0.31562847516072801</v>
      </c>
      <c r="I515" s="17">
        <v>0.37007380304452803</v>
      </c>
      <c r="J515" s="17">
        <v>0.39608568495834601</v>
      </c>
      <c r="K515" s="17">
        <v>0.428261119182894</v>
      </c>
      <c r="L515" s="17">
        <v>0.39503680980936101</v>
      </c>
      <c r="M515" s="17"/>
      <c r="N515" s="17">
        <v>0.88183151344631105</v>
      </c>
      <c r="O515" s="17">
        <v>0.294504804762723</v>
      </c>
      <c r="P515" s="17">
        <v>0.33972331940024197</v>
      </c>
      <c r="Q515" s="17">
        <v>0.40765634296674302</v>
      </c>
      <c r="R515" s="17">
        <v>0.41694547280143202</v>
      </c>
      <c r="S515" s="17">
        <v>0.39638063297539899</v>
      </c>
      <c r="T515" s="17">
        <v>0.35426433987681999</v>
      </c>
      <c r="U515" s="17">
        <v>0.43928900525131598</v>
      </c>
      <c r="V515" s="17">
        <v>0.389234483445423</v>
      </c>
      <c r="W515" s="17">
        <v>0.44472857445151198</v>
      </c>
      <c r="X515" s="17">
        <v>0.42869212266566098</v>
      </c>
      <c r="Y515" s="17">
        <v>0.37948051082914802</v>
      </c>
      <c r="Z515" s="17">
        <v>0.45152762321226397</v>
      </c>
      <c r="AA515" s="17">
        <v>0.37186356810568399</v>
      </c>
      <c r="AB515" s="17">
        <v>0.436988173276463</v>
      </c>
      <c r="AC515" s="17">
        <v>0.256989313970931</v>
      </c>
      <c r="AD515" s="17"/>
      <c r="AE515" s="17">
        <v>0.28598620771697397</v>
      </c>
      <c r="AF515" s="17">
        <v>0.400310822283858</v>
      </c>
      <c r="AG515" s="17">
        <v>0.42727201988881203</v>
      </c>
      <c r="AH515" s="17">
        <v>0.421634755105811</v>
      </c>
      <c r="AI515" s="17">
        <v>0.42226744293938601</v>
      </c>
      <c r="AJ515" s="17">
        <v>0.39465293791133499</v>
      </c>
      <c r="AK515" s="17">
        <v>0.37538061301687098</v>
      </c>
      <c r="AL515" s="17">
        <v>0.30093988196978599</v>
      </c>
      <c r="AM515" s="17">
        <v>0.38953524486847702</v>
      </c>
      <c r="AN515" s="17">
        <v>0.43134970702835002</v>
      </c>
      <c r="AO515" s="17">
        <v>0.35766743771521597</v>
      </c>
      <c r="AP515" s="17">
        <v>0.41331786578776297</v>
      </c>
      <c r="AQ515" s="17"/>
      <c r="AR515" s="17">
        <v>0.40447669309862899</v>
      </c>
      <c r="AS515" s="17">
        <v>0.37813426010444201</v>
      </c>
      <c r="AT515" s="17">
        <v>0.36413383890643097</v>
      </c>
      <c r="AU515" s="17">
        <v>0.37813827038459702</v>
      </c>
      <c r="AV515" s="17">
        <v>0.38154466543812798</v>
      </c>
      <c r="AW515" s="17"/>
      <c r="AX515" s="17">
        <v>0.417790080122387</v>
      </c>
      <c r="AY515" s="17">
        <v>0.27792951615350298</v>
      </c>
      <c r="AZ515" s="17">
        <v>0.35027728463791102</v>
      </c>
      <c r="BA515" s="17"/>
      <c r="BB515" s="17">
        <v>0.36424841652541301</v>
      </c>
      <c r="BC515" s="17">
        <v>0.47229409049000798</v>
      </c>
      <c r="BD515" s="17">
        <v>0.44288958148854601</v>
      </c>
      <c r="BE515" s="17">
        <v>0.42358413378248599</v>
      </c>
      <c r="BF515" s="17">
        <v>0.367163940203941</v>
      </c>
    </row>
    <row r="516" spans="2:58" x14ac:dyDescent="0.3">
      <c r="B516" t="s">
        <v>106</v>
      </c>
      <c r="C516" s="17">
        <v>0.13214330177413799</v>
      </c>
      <c r="D516" s="17">
        <v>0.12396531302645</v>
      </c>
      <c r="E516" s="17">
        <v>0.14059277738859199</v>
      </c>
      <c r="F516" s="17"/>
      <c r="G516" s="17">
        <v>5.7919067752062799E-2</v>
      </c>
      <c r="H516" s="17">
        <v>8.9960491818931704E-2</v>
      </c>
      <c r="I516" s="17">
        <v>0.144620683983609</v>
      </c>
      <c r="J516" s="17">
        <v>0.12774891849533401</v>
      </c>
      <c r="K516" s="17">
        <v>0.14415523921706</v>
      </c>
      <c r="L516" s="17">
        <v>0.115987302240666</v>
      </c>
      <c r="M516" s="17"/>
      <c r="N516" s="17">
        <v>0.118168486553689</v>
      </c>
      <c r="O516" s="17">
        <v>0.26575556314821802</v>
      </c>
      <c r="P516" s="17">
        <v>0.174277086876822</v>
      </c>
      <c r="Q516" s="17">
        <v>0.21549587798258499</v>
      </c>
      <c r="R516" s="17">
        <v>0.152963257053714</v>
      </c>
      <c r="S516" s="17">
        <v>0.18870348497285999</v>
      </c>
      <c r="T516" s="17">
        <v>0.19990368172991499</v>
      </c>
      <c r="U516" s="17">
        <v>0.16764099236435501</v>
      </c>
      <c r="V516" s="17">
        <v>0.183349329784185</v>
      </c>
      <c r="W516" s="17">
        <v>0.11519353949436401</v>
      </c>
      <c r="X516" s="17">
        <v>0.11576006894277301</v>
      </c>
      <c r="Y516" s="17">
        <v>0.10890105852719301</v>
      </c>
      <c r="Z516" s="17">
        <v>5.4825723229865599E-2</v>
      </c>
      <c r="AA516" s="17">
        <v>0.180868429544914</v>
      </c>
      <c r="AB516" s="17">
        <v>2.59926204053374E-2</v>
      </c>
      <c r="AC516" s="17">
        <v>5.2048946539658997E-2</v>
      </c>
      <c r="AD516" s="17"/>
      <c r="AE516" s="17">
        <v>0.1007783834929</v>
      </c>
      <c r="AF516" s="17">
        <v>0.128660787302038</v>
      </c>
      <c r="AG516" s="17">
        <v>0.17066289422116801</v>
      </c>
      <c r="AH516" s="17">
        <v>0.14670745337608601</v>
      </c>
      <c r="AI516" s="17">
        <v>0.102775625031954</v>
      </c>
      <c r="AJ516" s="17">
        <v>0.15392853095011599</v>
      </c>
      <c r="AK516" s="17">
        <v>0.13869716262401799</v>
      </c>
      <c r="AL516" s="17">
        <v>0.10186276095709</v>
      </c>
      <c r="AM516" s="17">
        <v>0.15811586435351599</v>
      </c>
      <c r="AN516" s="17">
        <v>0.123771875016983</v>
      </c>
      <c r="AO516" s="17">
        <v>0.141681300936702</v>
      </c>
      <c r="AP516" s="17">
        <v>8.6663170030746806E-2</v>
      </c>
      <c r="AQ516" s="17"/>
      <c r="AR516" s="17">
        <v>0.144553667948046</v>
      </c>
      <c r="AS516" s="17">
        <v>0.12784631972291399</v>
      </c>
      <c r="AT516" s="17">
        <v>0.112419176391651</v>
      </c>
      <c r="AU516" s="17">
        <v>0.14868900789509401</v>
      </c>
      <c r="AV516" s="17">
        <v>0.188926302074789</v>
      </c>
      <c r="AW516" s="17"/>
      <c r="AX516" s="17">
        <v>0.14116993798671101</v>
      </c>
      <c r="AY516" s="17">
        <v>7.4991694726810901E-2</v>
      </c>
      <c r="AZ516" s="17">
        <v>0.13947599648306599</v>
      </c>
      <c r="BA516" s="17"/>
      <c r="BB516" s="17">
        <v>0.119942025271603</v>
      </c>
      <c r="BC516" s="17">
        <v>0.16443400372557401</v>
      </c>
      <c r="BD516" s="17">
        <v>0.14365760774872099</v>
      </c>
      <c r="BE516" s="17">
        <v>0.14021128227225499</v>
      </c>
      <c r="BF516" s="17">
        <v>0.17527350804526601</v>
      </c>
    </row>
    <row r="517" spans="2:58" x14ac:dyDescent="0.3">
      <c r="B517" t="s">
        <v>306</v>
      </c>
      <c r="C517" s="17">
        <v>1.8687558467996499E-2</v>
      </c>
      <c r="D517" s="17">
        <v>2.1514033233534999E-2</v>
      </c>
      <c r="E517" s="17">
        <v>1.5895649997440999E-2</v>
      </c>
      <c r="F517" s="17"/>
      <c r="G517" s="17">
        <v>9.4950223902111899E-2</v>
      </c>
      <c r="H517" s="17">
        <v>1.5966956123505099E-2</v>
      </c>
      <c r="I517" s="17">
        <v>1.9434813397851702E-2</v>
      </c>
      <c r="J517" s="17">
        <v>1.33005605493561E-2</v>
      </c>
      <c r="K517" s="17">
        <v>3.3960349985240397E-2</v>
      </c>
      <c r="L517" s="17">
        <v>0</v>
      </c>
      <c r="M517" s="17"/>
      <c r="N517" s="17">
        <v>0</v>
      </c>
      <c r="O517" s="17">
        <v>0</v>
      </c>
      <c r="P517" s="17">
        <v>3.9119928307886902E-2</v>
      </c>
      <c r="Q517" s="17">
        <v>1.12975501110988E-2</v>
      </c>
      <c r="R517" s="17">
        <v>3.7022692082087097E-2</v>
      </c>
      <c r="S517" s="17">
        <v>1.3418374451818401E-2</v>
      </c>
      <c r="T517" s="17">
        <v>3.43516742072369E-2</v>
      </c>
      <c r="U517" s="17">
        <v>2.2707240710911899E-2</v>
      </c>
      <c r="V517" s="17">
        <v>1.3105434548967201E-2</v>
      </c>
      <c r="W517" s="17">
        <v>8.2918392420028193E-3</v>
      </c>
      <c r="X517" s="17">
        <v>2.35974275754765E-2</v>
      </c>
      <c r="Y517" s="17">
        <v>1.32348833269233E-2</v>
      </c>
      <c r="Z517" s="17">
        <v>7.0316574778283196E-3</v>
      </c>
      <c r="AA517" s="17">
        <v>7.9449896725959802E-3</v>
      </c>
      <c r="AB517" s="17">
        <v>3.31971155506827E-2</v>
      </c>
      <c r="AC517" s="17">
        <v>1.67947671081577E-2</v>
      </c>
      <c r="AD517" s="17"/>
      <c r="AE517" s="17">
        <v>0</v>
      </c>
      <c r="AF517" s="17">
        <v>3.4221416453645098E-2</v>
      </c>
      <c r="AG517" s="17">
        <v>1.6943322826168901E-2</v>
      </c>
      <c r="AH517" s="17">
        <v>4.3538915921775296E-3</v>
      </c>
      <c r="AI517" s="17">
        <v>3.2112052328941099E-2</v>
      </c>
      <c r="AJ517" s="17">
        <v>2.7410758565176399E-2</v>
      </c>
      <c r="AK517" s="17">
        <v>3.6724241317934198E-2</v>
      </c>
      <c r="AL517" s="17">
        <v>1.46616745997072E-2</v>
      </c>
      <c r="AM517" s="17">
        <v>9.5302041797331698E-3</v>
      </c>
      <c r="AN517" s="17">
        <v>2.4551050295044799E-2</v>
      </c>
      <c r="AO517" s="17">
        <v>1.9709871886404402E-2</v>
      </c>
      <c r="AP517" s="17">
        <v>0</v>
      </c>
      <c r="AQ517" s="17"/>
      <c r="AR517" s="17">
        <v>1.5148557194832201E-2</v>
      </c>
      <c r="AS517" s="17">
        <v>1.7961388398021701E-2</v>
      </c>
      <c r="AT517" s="17">
        <v>2.7173078132610402E-2</v>
      </c>
      <c r="AU517" s="17">
        <v>2.5153247719317699E-2</v>
      </c>
      <c r="AV517" s="17">
        <v>0</v>
      </c>
      <c r="AW517" s="17"/>
      <c r="AX517" s="17">
        <v>2.3428200133322901E-2</v>
      </c>
      <c r="AY517" s="17">
        <v>5.8124907142495102E-3</v>
      </c>
      <c r="AZ517" s="17">
        <v>1.09318154393878E-2</v>
      </c>
      <c r="BA517" s="17"/>
      <c r="BB517" s="17">
        <v>1.51864556413154E-2</v>
      </c>
      <c r="BC517" s="17">
        <v>2.6630766562655998E-2</v>
      </c>
      <c r="BD517" s="17">
        <v>5.2375323937036297E-2</v>
      </c>
      <c r="BE517" s="17">
        <v>3.3259240307772699E-2</v>
      </c>
      <c r="BF517" s="17">
        <v>1.4065908439309801E-2</v>
      </c>
    </row>
    <row r="518" spans="2:58" x14ac:dyDescent="0.3">
      <c r="B518" t="s">
        <v>109</v>
      </c>
      <c r="C518" s="17">
        <v>1.40068558903597E-2</v>
      </c>
      <c r="D518" s="17">
        <v>1.4120842516052501E-2</v>
      </c>
      <c r="E518" s="17">
        <v>1.3920703749873E-2</v>
      </c>
      <c r="F518" s="17"/>
      <c r="G518" s="17">
        <v>0</v>
      </c>
      <c r="H518" s="17">
        <v>1.1449991244545999E-2</v>
      </c>
      <c r="I518" s="17">
        <v>1.3889182304994E-2</v>
      </c>
      <c r="J518" s="17">
        <v>1.3222389522036899E-2</v>
      </c>
      <c r="K518" s="17">
        <v>1.4656190321609201E-2</v>
      </c>
      <c r="L518" s="17">
        <v>5.2274544570207103E-2</v>
      </c>
      <c r="M518" s="17"/>
      <c r="N518" s="17">
        <v>0</v>
      </c>
      <c r="O518" s="17">
        <v>3.9192248116914699E-2</v>
      </c>
      <c r="P518" s="17">
        <v>2.0751825190531401E-2</v>
      </c>
      <c r="Q518" s="17">
        <v>2.33230552186631E-2</v>
      </c>
      <c r="R518" s="17">
        <v>1.1186861090927799E-2</v>
      </c>
      <c r="S518" s="17">
        <v>2.6907901183369502E-2</v>
      </c>
      <c r="T518" s="17">
        <v>1.1904874031952201E-2</v>
      </c>
      <c r="U518" s="17">
        <v>1.20336548029876E-2</v>
      </c>
      <c r="V518" s="17">
        <v>9.4669008745992492E-3</v>
      </c>
      <c r="W518" s="17">
        <v>2.15917828150748E-2</v>
      </c>
      <c r="X518" s="17">
        <v>6.3119128723985703E-3</v>
      </c>
      <c r="Y518" s="17">
        <v>1.14526512991845E-2</v>
      </c>
      <c r="Z518" s="17">
        <v>3.4292711932940999E-2</v>
      </c>
      <c r="AA518" s="17">
        <v>9.0989301837079498E-3</v>
      </c>
      <c r="AB518" s="17">
        <v>5.7945165670506603E-3</v>
      </c>
      <c r="AC518" s="17">
        <v>3.26225069101482E-3</v>
      </c>
      <c r="AD518" s="17"/>
      <c r="AE518" s="17">
        <v>8.4680995265583904E-3</v>
      </c>
      <c r="AF518" s="17">
        <v>2.3445905664879599E-2</v>
      </c>
      <c r="AG518" s="17">
        <v>7.4212740805627399E-3</v>
      </c>
      <c r="AH518" s="17">
        <v>0</v>
      </c>
      <c r="AI518" s="17">
        <v>1.6280079584746102E-2</v>
      </c>
      <c r="AJ518" s="17">
        <v>7.8997949204558798E-3</v>
      </c>
      <c r="AK518" s="17">
        <v>1.67597675938604E-2</v>
      </c>
      <c r="AL518" s="17">
        <v>1.46616745997072E-2</v>
      </c>
      <c r="AM518" s="17">
        <v>6.4784343358068302E-3</v>
      </c>
      <c r="AN518" s="17">
        <v>3.3273701083895199E-2</v>
      </c>
      <c r="AO518" s="17">
        <v>2.26629849726953E-2</v>
      </c>
      <c r="AP518" s="17">
        <v>1.88141329492965E-2</v>
      </c>
      <c r="AQ518" s="17"/>
      <c r="AR518" s="17">
        <v>1.24333473441677E-2</v>
      </c>
      <c r="AS518" s="17">
        <v>1.6133572363322302E-2</v>
      </c>
      <c r="AT518" s="17">
        <v>8.8801660227754205E-3</v>
      </c>
      <c r="AU518" s="17">
        <v>1.54325188371817E-2</v>
      </c>
      <c r="AV518" s="17">
        <v>2.5304284929016301E-2</v>
      </c>
      <c r="AW518" s="17"/>
      <c r="AX518" s="17">
        <v>1.19861986003039E-2</v>
      </c>
      <c r="AY518" s="17">
        <v>9.8367802749820404E-3</v>
      </c>
      <c r="AZ518" s="17">
        <v>2.3240624287473501E-2</v>
      </c>
      <c r="BA518" s="17"/>
      <c r="BB518" s="17">
        <v>1.01094381560702E-2</v>
      </c>
      <c r="BC518" s="17">
        <v>1.12305459780644E-2</v>
      </c>
      <c r="BD518" s="17">
        <v>3.1243120720065101E-2</v>
      </c>
      <c r="BE518" s="17">
        <v>2.0880872885387199E-2</v>
      </c>
      <c r="BF518" s="17">
        <v>3.6431523943350697E-2</v>
      </c>
    </row>
    <row r="519" spans="2:58" x14ac:dyDescent="0.3">
      <c r="B519" t="s">
        <v>321</v>
      </c>
      <c r="C519" s="17">
        <v>2.7277357381391299E-2</v>
      </c>
      <c r="D519" s="17">
        <v>2.0138731725097999E-2</v>
      </c>
      <c r="E519" s="17">
        <v>3.4477261183582401E-2</v>
      </c>
      <c r="F519" s="17"/>
      <c r="G519" s="17">
        <v>6.0914113303680399E-2</v>
      </c>
      <c r="H519" s="17">
        <v>1.59275274879133E-2</v>
      </c>
      <c r="I519" s="17">
        <v>3.5160310301183897E-2</v>
      </c>
      <c r="J519" s="17">
        <v>2.1836193897524999E-2</v>
      </c>
      <c r="K519" s="17">
        <v>2.9688133262661801E-2</v>
      </c>
      <c r="L519" s="17">
        <v>0</v>
      </c>
      <c r="M519" s="17"/>
      <c r="N519" s="17">
        <v>0</v>
      </c>
      <c r="O519" s="17">
        <v>0.131978342431809</v>
      </c>
      <c r="P519" s="17">
        <v>7.1273751708011798E-2</v>
      </c>
      <c r="Q519" s="17">
        <v>3.6336896874544999E-2</v>
      </c>
      <c r="R519" s="17">
        <v>5.5242225436629801E-2</v>
      </c>
      <c r="S519" s="17">
        <v>3.1761940148503497E-2</v>
      </c>
      <c r="T519" s="17">
        <v>2.2223279071219799E-2</v>
      </c>
      <c r="U519" s="17">
        <v>2.7177251981607E-2</v>
      </c>
      <c r="V519" s="17">
        <v>7.1508334736567003E-3</v>
      </c>
      <c r="W519" s="17">
        <v>2.1529720276555201E-2</v>
      </c>
      <c r="X519" s="17">
        <v>2.3190863985263099E-2</v>
      </c>
      <c r="Y519" s="17">
        <v>2.70405297779986E-2</v>
      </c>
      <c r="Z519" s="17">
        <v>9.6366999469372806E-3</v>
      </c>
      <c r="AA519" s="17">
        <v>2.6685719379602301E-2</v>
      </c>
      <c r="AB519" s="17">
        <v>1.05830253076801E-2</v>
      </c>
      <c r="AC519" s="17">
        <v>6.5619660561065498E-3</v>
      </c>
      <c r="AD519" s="17"/>
      <c r="AE519" s="17">
        <v>6.6587620384401499E-3</v>
      </c>
      <c r="AF519" s="17">
        <v>1.54398499473091E-2</v>
      </c>
      <c r="AG519" s="17">
        <v>3.5451358426350402E-2</v>
      </c>
      <c r="AH519" s="17">
        <v>4.4193566480671999E-2</v>
      </c>
      <c r="AI519" s="17">
        <v>1.13404384054769E-2</v>
      </c>
      <c r="AJ519" s="17">
        <v>6.6903453133272603E-2</v>
      </c>
      <c r="AK519" s="17">
        <v>3.06956046642811E-2</v>
      </c>
      <c r="AL519" s="17">
        <v>3.10003524394473E-2</v>
      </c>
      <c r="AM519" s="17">
        <v>3.9738299494674702E-2</v>
      </c>
      <c r="AN519" s="17">
        <v>1.30965613197304E-2</v>
      </c>
      <c r="AO519" s="17">
        <v>1.9709871886404402E-2</v>
      </c>
      <c r="AP519" s="17">
        <v>1.5640290271457101E-2</v>
      </c>
      <c r="AQ519" s="17"/>
      <c r="AR519" s="17">
        <v>3.17616923053314E-2</v>
      </c>
      <c r="AS519" s="17">
        <v>2.4793564257830799E-2</v>
      </c>
      <c r="AT519" s="17">
        <v>3.0461251519612698E-2</v>
      </c>
      <c r="AU519" s="17">
        <v>0</v>
      </c>
      <c r="AV519" s="17">
        <v>5.9926893475883397E-2</v>
      </c>
      <c r="AW519" s="17"/>
      <c r="AX519" s="17">
        <v>2.7669015939146099E-2</v>
      </c>
      <c r="AY519" s="17">
        <v>1.41146887999191E-2</v>
      </c>
      <c r="AZ519" s="17">
        <v>2.28294751741526E-2</v>
      </c>
      <c r="BA519" s="17"/>
      <c r="BB519" s="17">
        <v>2.4253436337670398E-2</v>
      </c>
      <c r="BC519" s="17">
        <v>4.0004881107290502E-2</v>
      </c>
      <c r="BD519" s="17">
        <v>0</v>
      </c>
      <c r="BE519" s="17">
        <v>3.4805150873507801E-2</v>
      </c>
      <c r="BF519" s="17">
        <v>3.4758697566547599E-2</v>
      </c>
    </row>
    <row r="520" spans="2:58" x14ac:dyDescent="0.3">
      <c r="B520" t="s">
        <v>110</v>
      </c>
      <c r="C520" s="17">
        <v>0.80788492648611498</v>
      </c>
      <c r="D520" s="17">
        <v>0.82026107949886395</v>
      </c>
      <c r="E520" s="17">
        <v>0.79511360768051098</v>
      </c>
      <c r="F520" s="17"/>
      <c r="G520" s="17">
        <v>0.78621659504214503</v>
      </c>
      <c r="H520" s="17">
        <v>0.866695033325104</v>
      </c>
      <c r="I520" s="17">
        <v>0.78689501001236195</v>
      </c>
      <c r="J520" s="17">
        <v>0.82389193753574796</v>
      </c>
      <c r="K520" s="17">
        <v>0.77754008721342904</v>
      </c>
      <c r="L520" s="17">
        <v>0.83173815318912703</v>
      </c>
      <c r="M520" s="17"/>
      <c r="N520" s="17">
        <v>0.88183151344631105</v>
      </c>
      <c r="O520" s="17">
        <v>0.56307384630305801</v>
      </c>
      <c r="P520" s="17">
        <v>0.69457740791674805</v>
      </c>
      <c r="Q520" s="17">
        <v>0.71354661981310796</v>
      </c>
      <c r="R520" s="17">
        <v>0.74358496433664101</v>
      </c>
      <c r="S520" s="17">
        <v>0.739208299243448</v>
      </c>
      <c r="T520" s="17">
        <v>0.73161649095967596</v>
      </c>
      <c r="U520" s="17">
        <v>0.77044086014013802</v>
      </c>
      <c r="V520" s="17">
        <v>0.78692750131859202</v>
      </c>
      <c r="W520" s="17">
        <v>0.83339311817200301</v>
      </c>
      <c r="X520" s="17">
        <v>0.83113972662408897</v>
      </c>
      <c r="Y520" s="17">
        <v>0.83937087706869995</v>
      </c>
      <c r="Z520" s="17">
        <v>0.89421320741242805</v>
      </c>
      <c r="AA520" s="17">
        <v>0.77540193121918</v>
      </c>
      <c r="AB520" s="17">
        <v>0.92443272216924899</v>
      </c>
      <c r="AC520" s="17">
        <v>0.92133206960506198</v>
      </c>
      <c r="AD520" s="17"/>
      <c r="AE520" s="17">
        <v>0.88409475494210099</v>
      </c>
      <c r="AF520" s="17">
        <v>0.79823204063212805</v>
      </c>
      <c r="AG520" s="17">
        <v>0.76952115044574998</v>
      </c>
      <c r="AH520" s="17">
        <v>0.80474508855106397</v>
      </c>
      <c r="AI520" s="17">
        <v>0.83749180464888195</v>
      </c>
      <c r="AJ520" s="17">
        <v>0.74385746243097906</v>
      </c>
      <c r="AK520" s="17">
        <v>0.77712322379990595</v>
      </c>
      <c r="AL520" s="17">
        <v>0.83781353740404796</v>
      </c>
      <c r="AM520" s="17">
        <v>0.78613719763626899</v>
      </c>
      <c r="AN520" s="17">
        <v>0.80530681228434697</v>
      </c>
      <c r="AO520" s="17">
        <v>0.79623597031779403</v>
      </c>
      <c r="AP520" s="17">
        <v>0.87888240674850004</v>
      </c>
      <c r="AQ520" s="17"/>
      <c r="AR520" s="17">
        <v>0.79610273520762298</v>
      </c>
      <c r="AS520" s="17">
        <v>0.81326515525791099</v>
      </c>
      <c r="AT520" s="17">
        <v>0.82106632793334999</v>
      </c>
      <c r="AU520" s="17">
        <v>0.81072522554840598</v>
      </c>
      <c r="AV520" s="17">
        <v>0.72584251952031098</v>
      </c>
      <c r="AW520" s="17"/>
      <c r="AX520" s="17">
        <v>0.79574664734051603</v>
      </c>
      <c r="AY520" s="17">
        <v>0.89524434548403797</v>
      </c>
      <c r="AZ520" s="17">
        <v>0.80352208861592</v>
      </c>
      <c r="BA520" s="17"/>
      <c r="BB520" s="17">
        <v>0.83050864459334095</v>
      </c>
      <c r="BC520" s="17">
        <v>0.75769980262641501</v>
      </c>
      <c r="BD520" s="17">
        <v>0.77272394759417795</v>
      </c>
      <c r="BE520" s="17">
        <v>0.77084345366107698</v>
      </c>
      <c r="BF520" s="17">
        <v>0.73947036200552596</v>
      </c>
    </row>
    <row r="521" spans="2:58" x14ac:dyDescent="0.3">
      <c r="B521" t="s">
        <v>111</v>
      </c>
      <c r="C521" s="17">
        <v>3.26944143583561E-2</v>
      </c>
      <c r="D521" s="17">
        <v>3.5634875749587597E-2</v>
      </c>
      <c r="E521" s="17">
        <v>2.98163537473141E-2</v>
      </c>
      <c r="F521" s="17"/>
      <c r="G521" s="17">
        <v>9.4950223902111899E-2</v>
      </c>
      <c r="H521" s="17">
        <v>2.7416947368051101E-2</v>
      </c>
      <c r="I521" s="17">
        <v>3.33239957028457E-2</v>
      </c>
      <c r="J521" s="17">
        <v>2.6522950071392999E-2</v>
      </c>
      <c r="K521" s="17">
        <v>4.8616540306849601E-2</v>
      </c>
      <c r="L521" s="17">
        <v>5.2274544570207103E-2</v>
      </c>
      <c r="M521" s="17"/>
      <c r="N521" s="17">
        <v>0</v>
      </c>
      <c r="O521" s="17">
        <v>3.9192248116914699E-2</v>
      </c>
      <c r="P521" s="17">
        <v>5.9871753498418299E-2</v>
      </c>
      <c r="Q521" s="17">
        <v>3.4620605329761897E-2</v>
      </c>
      <c r="R521" s="17">
        <v>4.8209553173015E-2</v>
      </c>
      <c r="S521" s="17">
        <v>4.0326275635187897E-2</v>
      </c>
      <c r="T521" s="17">
        <v>4.6256548239189101E-2</v>
      </c>
      <c r="U521" s="17">
        <v>3.47408955138995E-2</v>
      </c>
      <c r="V521" s="17">
        <v>2.25723354235665E-2</v>
      </c>
      <c r="W521" s="17">
        <v>2.9883622057077602E-2</v>
      </c>
      <c r="X521" s="17">
        <v>2.9909340447875101E-2</v>
      </c>
      <c r="Y521" s="17">
        <v>2.4687534626107701E-2</v>
      </c>
      <c r="Z521" s="17">
        <v>4.13243694107693E-2</v>
      </c>
      <c r="AA521" s="17">
        <v>1.70439198563039E-2</v>
      </c>
      <c r="AB521" s="17">
        <v>3.8991632117733398E-2</v>
      </c>
      <c r="AC521" s="17">
        <v>2.0057017799172499E-2</v>
      </c>
      <c r="AD521" s="17"/>
      <c r="AE521" s="17">
        <v>8.4680995265583904E-3</v>
      </c>
      <c r="AF521" s="17">
        <v>5.7667322118524697E-2</v>
      </c>
      <c r="AG521" s="17">
        <v>2.4364596906731699E-2</v>
      </c>
      <c r="AH521" s="17">
        <v>4.3538915921775296E-3</v>
      </c>
      <c r="AI521" s="17">
        <v>4.83921319136872E-2</v>
      </c>
      <c r="AJ521" s="17">
        <v>3.53105534856323E-2</v>
      </c>
      <c r="AK521" s="17">
        <v>5.3484008911794598E-2</v>
      </c>
      <c r="AL521" s="17">
        <v>2.93233491994144E-2</v>
      </c>
      <c r="AM521" s="17">
        <v>1.6008638515540002E-2</v>
      </c>
      <c r="AN521" s="17">
        <v>5.7824751378939998E-2</v>
      </c>
      <c r="AO521" s="17">
        <v>4.2372856859099702E-2</v>
      </c>
      <c r="AP521" s="17">
        <v>1.88141329492965E-2</v>
      </c>
      <c r="AQ521" s="17"/>
      <c r="AR521" s="17">
        <v>2.7581904538999901E-2</v>
      </c>
      <c r="AS521" s="17">
        <v>3.4094960761344002E-2</v>
      </c>
      <c r="AT521" s="17">
        <v>3.60532441553858E-2</v>
      </c>
      <c r="AU521" s="17">
        <v>4.0585766556499397E-2</v>
      </c>
      <c r="AV521" s="17">
        <v>2.5304284929016301E-2</v>
      </c>
      <c r="AW521" s="17"/>
      <c r="AX521" s="17">
        <v>3.5414398733626798E-2</v>
      </c>
      <c r="AY521" s="17">
        <v>1.5649270989231499E-2</v>
      </c>
      <c r="AZ521" s="17">
        <v>3.4172439726861299E-2</v>
      </c>
      <c r="BA521" s="17"/>
      <c r="BB521" s="17">
        <v>2.5295893797385598E-2</v>
      </c>
      <c r="BC521" s="17">
        <v>3.78613125407204E-2</v>
      </c>
      <c r="BD521" s="17">
        <v>8.3618444657101401E-2</v>
      </c>
      <c r="BE521" s="17">
        <v>5.4140113193159901E-2</v>
      </c>
      <c r="BF521" s="17">
        <v>5.0497432382660599E-2</v>
      </c>
    </row>
    <row r="522" spans="2:58" hidden="1" x14ac:dyDescent="0.3">
      <c r="B522" t="s">
        <v>99</v>
      </c>
      <c r="C522" s="17">
        <v>0.77519051212775802</v>
      </c>
      <c r="D522" s="17">
        <v>0.78462620374927605</v>
      </c>
      <c r="E522" s="17">
        <v>0.76529725393319703</v>
      </c>
      <c r="F522" s="17"/>
      <c r="G522" s="17">
        <v>0.69126637114003298</v>
      </c>
      <c r="H522" s="17">
        <v>0.839278085957053</v>
      </c>
      <c r="I522" s="17">
        <v>0.75357101430951601</v>
      </c>
      <c r="J522" s="17">
        <v>0.79736898746435503</v>
      </c>
      <c r="K522" s="17">
        <v>0.72892354690657901</v>
      </c>
      <c r="L522" s="17">
        <v>0.77946360861891895</v>
      </c>
      <c r="M522" s="17"/>
      <c r="N522" s="17">
        <v>0.88183151344631105</v>
      </c>
      <c r="O522" s="17">
        <v>0.52388159818614299</v>
      </c>
      <c r="P522" s="17">
        <v>0.63470565441833005</v>
      </c>
      <c r="Q522" s="17">
        <v>0.678926014483346</v>
      </c>
      <c r="R522" s="17">
        <v>0.695375411163626</v>
      </c>
      <c r="S522" s="17">
        <v>0.69888202360826002</v>
      </c>
      <c r="T522" s="17">
        <v>0.68535994272048695</v>
      </c>
      <c r="U522" s="17">
        <v>0.73569996462623899</v>
      </c>
      <c r="V522" s="17">
        <v>0.76435516589502495</v>
      </c>
      <c r="W522" s="17">
        <v>0.80350949611492595</v>
      </c>
      <c r="X522" s="17">
        <v>0.801230386176214</v>
      </c>
      <c r="Y522" s="17">
        <v>0.81468334244259299</v>
      </c>
      <c r="Z522" s="17">
        <v>0.85288883800165805</v>
      </c>
      <c r="AA522" s="17">
        <v>0.75835801136287595</v>
      </c>
      <c r="AB522" s="17">
        <v>0.88544109005151606</v>
      </c>
      <c r="AC522" s="17">
        <v>0.90127505180588996</v>
      </c>
      <c r="AD522" s="17"/>
      <c r="AE522" s="17">
        <v>0.87562665541554296</v>
      </c>
      <c r="AF522" s="17">
        <v>0.74056471851360395</v>
      </c>
      <c r="AG522" s="17">
        <v>0.745156553539018</v>
      </c>
      <c r="AH522" s="17">
        <v>0.80039119695888705</v>
      </c>
      <c r="AI522" s="17">
        <v>0.78909967273519399</v>
      </c>
      <c r="AJ522" s="17">
        <v>0.708546908945347</v>
      </c>
      <c r="AK522" s="17">
        <v>0.723639214888112</v>
      </c>
      <c r="AL522" s="17">
        <v>0.80849018820463303</v>
      </c>
      <c r="AM522" s="17">
        <v>0.77012855912072897</v>
      </c>
      <c r="AN522" s="17">
        <v>0.74748206090540703</v>
      </c>
      <c r="AO522" s="17">
        <v>0.75386311345869395</v>
      </c>
      <c r="AP522" s="17">
        <v>0.86006827379920303</v>
      </c>
      <c r="AQ522" s="17"/>
      <c r="AR522" s="17">
        <v>0.76852083066862298</v>
      </c>
      <c r="AS522" s="17">
        <v>0.77917019449656699</v>
      </c>
      <c r="AT522" s="17">
        <v>0.78501308377796497</v>
      </c>
      <c r="AU522" s="17">
        <v>0.77013945899190706</v>
      </c>
      <c r="AV522" s="17">
        <v>0.70053823459129505</v>
      </c>
      <c r="AW522" s="17"/>
      <c r="AX522" s="17">
        <v>0.76033224860688897</v>
      </c>
      <c r="AY522" s="17">
        <v>0.87959507449480701</v>
      </c>
      <c r="AZ522" s="17">
        <v>0.76934964888905899</v>
      </c>
      <c r="BA522" s="17"/>
      <c r="BB522" s="17">
        <v>0.805212750795955</v>
      </c>
      <c r="BC522" s="17">
        <v>0.719838490085695</v>
      </c>
      <c r="BD522" s="17">
        <v>0.68910550293707695</v>
      </c>
      <c r="BE522" s="17">
        <v>0.71670334046791695</v>
      </c>
      <c r="BF522" s="17">
        <v>0.68897292962286505</v>
      </c>
    </row>
    <row r="523" spans="2:58" x14ac:dyDescent="0.3">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row>
    <row r="524" spans="2:58" x14ac:dyDescent="0.3">
      <c r="B524" s="6" t="s">
        <v>323</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row>
    <row r="525" spans="2:58" x14ac:dyDescent="0.3">
      <c r="B525" s="24" t="s">
        <v>90</v>
      </c>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row>
    <row r="526" spans="2:58" x14ac:dyDescent="0.3">
      <c r="B526" t="s">
        <v>103</v>
      </c>
      <c r="C526" s="17">
        <v>0.298861710234128</v>
      </c>
      <c r="D526" s="17">
        <v>0.32830290381250399</v>
      </c>
      <c r="E526" s="17">
        <v>0.26998846418956401</v>
      </c>
      <c r="F526" s="17"/>
      <c r="G526" s="17">
        <v>0.128737125898297</v>
      </c>
      <c r="H526" s="17">
        <v>0.45910796236105</v>
      </c>
      <c r="I526" s="17">
        <v>0.326757294928544</v>
      </c>
      <c r="J526" s="17">
        <v>0.26685935185319198</v>
      </c>
      <c r="K526" s="17">
        <v>0.226218649925989</v>
      </c>
      <c r="L526" s="17">
        <v>6.1635269074350699E-2</v>
      </c>
      <c r="M526" s="17"/>
      <c r="N526" s="17">
        <v>0.37529228842970302</v>
      </c>
      <c r="O526" s="17">
        <v>0.25335892117322101</v>
      </c>
      <c r="P526" s="17">
        <v>0.228783118252426</v>
      </c>
      <c r="Q526" s="17">
        <v>0.25995316073873798</v>
      </c>
      <c r="R526" s="17">
        <v>0.24547433746436201</v>
      </c>
      <c r="S526" s="17">
        <v>0.26143154987616002</v>
      </c>
      <c r="T526" s="17">
        <v>0.206134341303775</v>
      </c>
      <c r="U526" s="17">
        <v>0.232553181546403</v>
      </c>
      <c r="V526" s="17">
        <v>0.25863521598265099</v>
      </c>
      <c r="W526" s="17">
        <v>0.23034638094338</v>
      </c>
      <c r="X526" s="17">
        <v>0.30791734044539998</v>
      </c>
      <c r="Y526" s="17">
        <v>0.27191906564070401</v>
      </c>
      <c r="Z526" s="17">
        <v>0.309352280078727</v>
      </c>
      <c r="AA526" s="17">
        <v>0.24219598382044299</v>
      </c>
      <c r="AB526" s="17">
        <v>0.29723384587386897</v>
      </c>
      <c r="AC526" s="17">
        <v>0.55353242766963795</v>
      </c>
      <c r="AD526" s="17"/>
      <c r="AE526" s="17">
        <v>0.484792776085675</v>
      </c>
      <c r="AF526" s="17">
        <v>0.241282493695751</v>
      </c>
      <c r="AG526" s="17">
        <v>0.20002675442030601</v>
      </c>
      <c r="AH526" s="17">
        <v>0.26728282036482198</v>
      </c>
      <c r="AI526" s="17">
        <v>0.27902226531848701</v>
      </c>
      <c r="AJ526" s="17">
        <v>0.26614432492680701</v>
      </c>
      <c r="AK526" s="17">
        <v>0.30040979687094899</v>
      </c>
      <c r="AL526" s="17">
        <v>0.38499056401338999</v>
      </c>
      <c r="AM526" s="17">
        <v>0.30967800066047801</v>
      </c>
      <c r="AN526" s="17">
        <v>0.21057655640912201</v>
      </c>
      <c r="AO526" s="17">
        <v>0.28648423417978902</v>
      </c>
      <c r="AP526" s="17">
        <v>0.31246790108411898</v>
      </c>
      <c r="AQ526" s="17"/>
      <c r="AR526" s="17">
        <v>0.26417559614476799</v>
      </c>
      <c r="AS526" s="17">
        <v>0.30612524939938701</v>
      </c>
      <c r="AT526" s="17">
        <v>0.34011642876218101</v>
      </c>
      <c r="AU526" s="17">
        <v>0.35100659582272498</v>
      </c>
      <c r="AV526" s="17">
        <v>0.147219779127785</v>
      </c>
      <c r="AW526" s="17"/>
      <c r="AX526" s="17">
        <v>0.25084584926641901</v>
      </c>
      <c r="AY526" s="17">
        <v>0.57379799235699502</v>
      </c>
      <c r="AZ526" s="17">
        <v>0.31109884641394198</v>
      </c>
      <c r="BA526" s="17"/>
      <c r="BB526" s="17">
        <v>0.339077553347233</v>
      </c>
      <c r="BC526" s="17">
        <v>0.166867737599114</v>
      </c>
      <c r="BD526" s="17">
        <v>0.16851510350167401</v>
      </c>
      <c r="BE526" s="17">
        <v>0.21661532274447301</v>
      </c>
      <c r="BF526" s="17">
        <v>0.26137093300271402</v>
      </c>
    </row>
    <row r="527" spans="2:58" x14ac:dyDescent="0.3">
      <c r="B527" t="s">
        <v>305</v>
      </c>
      <c r="C527" s="17">
        <v>0.388787457500686</v>
      </c>
      <c r="D527" s="17">
        <v>0.37508018725158099</v>
      </c>
      <c r="E527" s="17">
        <v>0.40228602676472502</v>
      </c>
      <c r="F527" s="17"/>
      <c r="G527" s="17">
        <v>0.55203882326251796</v>
      </c>
      <c r="H527" s="17">
        <v>0.35869504651218498</v>
      </c>
      <c r="I527" s="17">
        <v>0.374833324885879</v>
      </c>
      <c r="J527" s="17">
        <v>0.39461619227695</v>
      </c>
      <c r="K527" s="17">
        <v>0.409615435741363</v>
      </c>
      <c r="L527" s="17">
        <v>0.54940403474131705</v>
      </c>
      <c r="M527" s="17"/>
      <c r="N527" s="17">
        <v>0.22852748026198899</v>
      </c>
      <c r="O527" s="17">
        <v>0.21482553020595899</v>
      </c>
      <c r="P527" s="17">
        <v>0.41271975360234398</v>
      </c>
      <c r="Q527" s="17">
        <v>0.44005750387887499</v>
      </c>
      <c r="R527" s="17">
        <v>0.347925207955321</v>
      </c>
      <c r="S527" s="17">
        <v>0.35774344762412802</v>
      </c>
      <c r="T527" s="17">
        <v>0.44213720951207802</v>
      </c>
      <c r="U527" s="17">
        <v>0.44324468748213403</v>
      </c>
      <c r="V527" s="17">
        <v>0.42296130471524102</v>
      </c>
      <c r="W527" s="17">
        <v>0.43071141491474002</v>
      </c>
      <c r="X527" s="17">
        <v>0.417510452449667</v>
      </c>
      <c r="Y527" s="17">
        <v>0.420466577474018</v>
      </c>
      <c r="Z527" s="17">
        <v>0.35101931863691599</v>
      </c>
      <c r="AA527" s="17">
        <v>0.39205978210960901</v>
      </c>
      <c r="AB527" s="17">
        <v>0.46572276343947899</v>
      </c>
      <c r="AC527" s="17">
        <v>0.28212478789990098</v>
      </c>
      <c r="AD527" s="17"/>
      <c r="AE527" s="17">
        <v>0.33407265469648201</v>
      </c>
      <c r="AF527" s="17">
        <v>0.41258540880202099</v>
      </c>
      <c r="AG527" s="17">
        <v>0.47702876299844299</v>
      </c>
      <c r="AH527" s="17">
        <v>0.387974849916571</v>
      </c>
      <c r="AI527" s="17">
        <v>0.42038808154343699</v>
      </c>
      <c r="AJ527" s="17">
        <v>0.37654064524251102</v>
      </c>
      <c r="AK527" s="17">
        <v>0.345200890946193</v>
      </c>
      <c r="AL527" s="17">
        <v>0.38223997992217501</v>
      </c>
      <c r="AM527" s="17">
        <v>0.34456034968864502</v>
      </c>
      <c r="AN527" s="17">
        <v>0.44489450167106898</v>
      </c>
      <c r="AO527" s="17">
        <v>0.36469577467972403</v>
      </c>
      <c r="AP527" s="17">
        <v>0.42935463499888898</v>
      </c>
      <c r="AQ527" s="17"/>
      <c r="AR527" s="17">
        <v>0.42319788411145498</v>
      </c>
      <c r="AS527" s="17">
        <v>0.38243870377458</v>
      </c>
      <c r="AT527" s="17">
        <v>0.35552330905440599</v>
      </c>
      <c r="AU527" s="17">
        <v>0.32879113890091399</v>
      </c>
      <c r="AV527" s="17">
        <v>0.47055896287405402</v>
      </c>
      <c r="AW527" s="17"/>
      <c r="AX527" s="17">
        <v>0.41313207151229098</v>
      </c>
      <c r="AY527" s="17">
        <v>0.272299485427281</v>
      </c>
      <c r="AZ527" s="17">
        <v>0.37221307704433398</v>
      </c>
      <c r="BA527" s="17"/>
      <c r="BB527" s="17">
        <v>0.380952793857598</v>
      </c>
      <c r="BC527" s="17">
        <v>0.45382004740899901</v>
      </c>
      <c r="BD527" s="17">
        <v>0.44395436547471301</v>
      </c>
      <c r="BE527" s="17">
        <v>0.38040076678601598</v>
      </c>
      <c r="BF527" s="17">
        <v>0.36148518120776602</v>
      </c>
    </row>
    <row r="528" spans="2:58" x14ac:dyDescent="0.3">
      <c r="B528" t="s">
        <v>106</v>
      </c>
      <c r="C528" s="17">
        <v>0.203983913333558</v>
      </c>
      <c r="D528" s="17">
        <v>0.19315876746608801</v>
      </c>
      <c r="E528" s="17">
        <v>0.21422890146510301</v>
      </c>
      <c r="F528" s="17"/>
      <c r="G528" s="17">
        <v>0.19094374004487299</v>
      </c>
      <c r="H528" s="17">
        <v>0.106435422513943</v>
      </c>
      <c r="I528" s="17">
        <v>0.19668203101031501</v>
      </c>
      <c r="J528" s="17">
        <v>0.221514164742808</v>
      </c>
      <c r="K528" s="17">
        <v>0.23514170027988199</v>
      </c>
      <c r="L528" s="17">
        <v>0.30138792398322201</v>
      </c>
      <c r="M528" s="17"/>
      <c r="N528" s="17">
        <v>0.25317681968809902</v>
      </c>
      <c r="O528" s="17">
        <v>0.26261500150971701</v>
      </c>
      <c r="P528" s="17">
        <v>0.223697405836004</v>
      </c>
      <c r="Q528" s="17">
        <v>0.19739068156611</v>
      </c>
      <c r="R528" s="17">
        <v>0.26927711419904299</v>
      </c>
      <c r="S528" s="17">
        <v>0.23233951595369801</v>
      </c>
      <c r="T528" s="17">
        <v>0.23045634505370499</v>
      </c>
      <c r="U528" s="17">
        <v>0.191306217011665</v>
      </c>
      <c r="V528" s="17">
        <v>0.20582193954719999</v>
      </c>
      <c r="W528" s="17">
        <v>0.217182060624385</v>
      </c>
      <c r="X528" s="17">
        <v>0.19720220738874999</v>
      </c>
      <c r="Y528" s="17">
        <v>0.18851649924543001</v>
      </c>
      <c r="Z528" s="17">
        <v>0.22035495869442101</v>
      </c>
      <c r="AA528" s="17">
        <v>0.27638074078843</v>
      </c>
      <c r="AB528" s="17">
        <v>0.17352767009268</v>
      </c>
      <c r="AC528" s="17">
        <v>0.11588334523167</v>
      </c>
      <c r="AD528" s="17"/>
      <c r="AE528" s="17">
        <v>0.12700758295539599</v>
      </c>
      <c r="AF528" s="17">
        <v>0.20105582523941701</v>
      </c>
      <c r="AG528" s="17">
        <v>0.24728074135574701</v>
      </c>
      <c r="AH528" s="17">
        <v>0.23521124890044301</v>
      </c>
      <c r="AI528" s="17">
        <v>0.16904135030561099</v>
      </c>
      <c r="AJ528" s="17">
        <v>0.22062467365763699</v>
      </c>
      <c r="AK528" s="17">
        <v>0.20150369372740401</v>
      </c>
      <c r="AL528" s="17">
        <v>0.13618973899002401</v>
      </c>
      <c r="AM528" s="17">
        <v>0.22205051542097301</v>
      </c>
      <c r="AN528" s="17">
        <v>0.245156071991111</v>
      </c>
      <c r="AO528" s="17">
        <v>0.26407427742228801</v>
      </c>
      <c r="AP528" s="17">
        <v>0.20490890774694201</v>
      </c>
      <c r="AQ528" s="17"/>
      <c r="AR528" s="17">
        <v>0.21020437258032099</v>
      </c>
      <c r="AS528" s="17">
        <v>0.20278275318780101</v>
      </c>
      <c r="AT528" s="17">
        <v>0.19664968973612301</v>
      </c>
      <c r="AU528" s="17">
        <v>0.206688430669489</v>
      </c>
      <c r="AV528" s="17">
        <v>0.19957362172859899</v>
      </c>
      <c r="AW528" s="17"/>
      <c r="AX528" s="17">
        <v>0.22347933755240601</v>
      </c>
      <c r="AY528" s="17">
        <v>9.7193905566986399E-2</v>
      </c>
      <c r="AZ528" s="17">
        <v>0.20844221377264399</v>
      </c>
      <c r="BA528" s="17"/>
      <c r="BB528" s="17">
        <v>0.18442051498168999</v>
      </c>
      <c r="BC528" s="17">
        <v>0.25355753018607702</v>
      </c>
      <c r="BD528" s="17">
        <v>0.231654345428319</v>
      </c>
      <c r="BE528" s="17">
        <v>0.23895089313274101</v>
      </c>
      <c r="BF528" s="17">
        <v>0.25399180326718601</v>
      </c>
    </row>
    <row r="529" spans="2:58" x14ac:dyDescent="0.3">
      <c r="B529" t="s">
        <v>306</v>
      </c>
      <c r="C529" s="17">
        <v>4.32937590984971E-2</v>
      </c>
      <c r="D529" s="17">
        <v>4.4670768073650197E-2</v>
      </c>
      <c r="E529" s="17">
        <v>4.2001799095833701E-2</v>
      </c>
      <c r="F529" s="17"/>
      <c r="G529" s="17">
        <v>6.7366197490632301E-2</v>
      </c>
      <c r="H529" s="17">
        <v>4.9569747150108E-2</v>
      </c>
      <c r="I529" s="17">
        <v>3.9247130128160397E-2</v>
      </c>
      <c r="J529" s="17">
        <v>4.3954989217771502E-2</v>
      </c>
      <c r="K529" s="17">
        <v>4.9177181646605499E-2</v>
      </c>
      <c r="L529" s="17">
        <v>3.52982276309034E-2</v>
      </c>
      <c r="M529" s="17"/>
      <c r="N529" s="17">
        <v>0</v>
      </c>
      <c r="O529" s="17">
        <v>3.6844691725243399E-2</v>
      </c>
      <c r="P529" s="17">
        <v>3.6717883479687997E-2</v>
      </c>
      <c r="Q529" s="17">
        <v>2.1804137120271499E-2</v>
      </c>
      <c r="R529" s="17">
        <v>4.2212247488775202E-2</v>
      </c>
      <c r="S529" s="17">
        <v>5.7800792545774499E-2</v>
      </c>
      <c r="T529" s="17">
        <v>7.1106762627969999E-2</v>
      </c>
      <c r="U529" s="17">
        <v>7.2762051983199405E-2</v>
      </c>
      <c r="V529" s="17">
        <v>4.26818082763313E-2</v>
      </c>
      <c r="W529" s="17">
        <v>5.8108268411067303E-2</v>
      </c>
      <c r="X529" s="17">
        <v>3.5412276684034398E-2</v>
      </c>
      <c r="Y529" s="17">
        <v>4.59327664668438E-2</v>
      </c>
      <c r="Z529" s="17">
        <v>8.5779375214429503E-3</v>
      </c>
      <c r="AA529" s="17">
        <v>5.4374934611712999E-2</v>
      </c>
      <c r="AB529" s="17">
        <v>4.3757075473524899E-2</v>
      </c>
      <c r="AC529" s="17">
        <v>3.1651191223653202E-2</v>
      </c>
      <c r="AD529" s="17"/>
      <c r="AE529" s="17">
        <v>2.10100485474362E-2</v>
      </c>
      <c r="AF529" s="17">
        <v>8.7341150809044907E-2</v>
      </c>
      <c r="AG529" s="17">
        <v>4.0212382799153498E-2</v>
      </c>
      <c r="AH529" s="17">
        <v>4.2020485408697399E-2</v>
      </c>
      <c r="AI529" s="17">
        <v>6.8893420419424201E-2</v>
      </c>
      <c r="AJ529" s="17">
        <v>1.8307762347889601E-2</v>
      </c>
      <c r="AK529" s="17">
        <v>7.4340202758978804E-2</v>
      </c>
      <c r="AL529" s="17">
        <v>2.1594340835841299E-2</v>
      </c>
      <c r="AM529" s="17">
        <v>3.8876356585536002E-2</v>
      </c>
      <c r="AN529" s="17">
        <v>3.1015266493329401E-2</v>
      </c>
      <c r="AO529" s="17">
        <v>1.2006959271414999E-2</v>
      </c>
      <c r="AP529" s="17">
        <v>3.4454423220753601E-2</v>
      </c>
      <c r="AQ529" s="17"/>
      <c r="AR529" s="17">
        <v>3.4610031915082898E-2</v>
      </c>
      <c r="AS529" s="17">
        <v>4.0646405226094598E-2</v>
      </c>
      <c r="AT529" s="17">
        <v>6.4947541354742302E-2</v>
      </c>
      <c r="AU529" s="17">
        <v>4.7451605678018198E-2</v>
      </c>
      <c r="AV529" s="17">
        <v>3.9541196102293098E-2</v>
      </c>
      <c r="AW529" s="17"/>
      <c r="AX529" s="17">
        <v>4.1574366713261098E-2</v>
      </c>
      <c r="AY529" s="17">
        <v>2.5613223170132E-2</v>
      </c>
      <c r="AZ529" s="17">
        <v>5.2674972384709202E-2</v>
      </c>
      <c r="BA529" s="17"/>
      <c r="BB529" s="17">
        <v>4.0837050439948702E-2</v>
      </c>
      <c r="BC529" s="17">
        <v>6.0714148069363302E-2</v>
      </c>
      <c r="BD529" s="17">
        <v>7.8019826615493698E-2</v>
      </c>
      <c r="BE529" s="17">
        <v>5.23686562222659E-2</v>
      </c>
      <c r="BF529" s="17">
        <v>2.3999846386326702E-2</v>
      </c>
    </row>
    <row r="530" spans="2:58" x14ac:dyDescent="0.3">
      <c r="B530" t="s">
        <v>109</v>
      </c>
      <c r="C530" s="17">
        <v>3.2037513280979903E-2</v>
      </c>
      <c r="D530" s="17">
        <v>3.3256281352632401E-2</v>
      </c>
      <c r="E530" s="17">
        <v>3.0881489750789401E-2</v>
      </c>
      <c r="F530" s="17"/>
      <c r="G530" s="17">
        <v>0</v>
      </c>
      <c r="H530" s="17">
        <v>1.6449746678135899E-2</v>
      </c>
      <c r="I530" s="17">
        <v>3.3038389460087803E-2</v>
      </c>
      <c r="J530" s="17">
        <v>2.9628842699566799E-2</v>
      </c>
      <c r="K530" s="17">
        <v>4.7425974967126E-2</v>
      </c>
      <c r="L530" s="17">
        <v>5.2274544570207103E-2</v>
      </c>
      <c r="M530" s="17"/>
      <c r="N530" s="17">
        <v>0.14300341162020899</v>
      </c>
      <c r="O530" s="17">
        <v>7.2103077069736496E-2</v>
      </c>
      <c r="P530" s="17">
        <v>5.3453613958886897E-2</v>
      </c>
      <c r="Q530" s="17">
        <v>2.94109369690869E-2</v>
      </c>
      <c r="R530" s="17">
        <v>3.5858809906622303E-2</v>
      </c>
      <c r="S530" s="17">
        <v>6.26407485162917E-2</v>
      </c>
      <c r="T530" s="17">
        <v>2.8744927048159001E-2</v>
      </c>
      <c r="U530" s="17">
        <v>3.3118087552441597E-2</v>
      </c>
      <c r="V530" s="17">
        <v>4.6468878279792999E-2</v>
      </c>
      <c r="W530" s="17">
        <v>3.5264009500100099E-2</v>
      </c>
      <c r="X530" s="17">
        <v>1.29927346067082E-2</v>
      </c>
      <c r="Y530" s="17">
        <v>3.2895210842318397E-2</v>
      </c>
      <c r="Z530" s="17">
        <v>6.8230925490470898E-2</v>
      </c>
      <c r="AA530" s="17">
        <v>9.0989301837079498E-3</v>
      </c>
      <c r="AB530" s="17">
        <v>1.22500986039003E-2</v>
      </c>
      <c r="AC530" s="17">
        <v>8.1580247720920204E-3</v>
      </c>
      <c r="AD530" s="17"/>
      <c r="AE530" s="17">
        <v>2.5782553204979301E-2</v>
      </c>
      <c r="AF530" s="17">
        <v>2.9606029355278E-2</v>
      </c>
      <c r="AG530" s="17">
        <v>1.35906192806232E-2</v>
      </c>
      <c r="AH530" s="17">
        <v>1.9596376888913001E-2</v>
      </c>
      <c r="AI530" s="17">
        <v>3.5034364422818202E-2</v>
      </c>
      <c r="AJ530" s="17">
        <v>3.4240965914813001E-2</v>
      </c>
      <c r="AK530" s="17">
        <v>3.2233376290557503E-2</v>
      </c>
      <c r="AL530" s="17">
        <v>4.1511678431649601E-2</v>
      </c>
      <c r="AM530" s="17">
        <v>4.32865469564159E-2</v>
      </c>
      <c r="AN530" s="17">
        <v>5.0142710145538401E-2</v>
      </c>
      <c r="AO530" s="17">
        <v>4.2372856859099702E-2</v>
      </c>
      <c r="AP530" s="17">
        <v>1.88141329492965E-2</v>
      </c>
      <c r="AQ530" s="17"/>
      <c r="AR530" s="17">
        <v>3.5949043148918197E-2</v>
      </c>
      <c r="AS530" s="17">
        <v>3.2922127981737603E-2</v>
      </c>
      <c r="AT530" s="17">
        <v>2.1556438955643398E-2</v>
      </c>
      <c r="AU530" s="17">
        <v>2.3234200455946499E-2</v>
      </c>
      <c r="AV530" s="17">
        <v>6.4158668598854704E-2</v>
      </c>
      <c r="AW530" s="17"/>
      <c r="AX530" s="17">
        <v>3.33241758284172E-2</v>
      </c>
      <c r="AY530" s="17">
        <v>1.7278033033700301E-2</v>
      </c>
      <c r="AZ530" s="17">
        <v>3.04229296707186E-2</v>
      </c>
      <c r="BA530" s="17"/>
      <c r="BB530" s="17">
        <v>2.3665840314344402E-2</v>
      </c>
      <c r="BC530" s="17">
        <v>2.69603550310052E-2</v>
      </c>
      <c r="BD530" s="17">
        <v>7.7856358979800103E-2</v>
      </c>
      <c r="BE530" s="17">
        <v>4.4025532647493003E-2</v>
      </c>
      <c r="BF530" s="17">
        <v>7.9386389166133206E-2</v>
      </c>
    </row>
    <row r="531" spans="2:58" x14ac:dyDescent="0.3">
      <c r="B531" t="s">
        <v>321</v>
      </c>
      <c r="C531" s="17">
        <v>3.3035646552150702E-2</v>
      </c>
      <c r="D531" s="17">
        <v>2.5531092043544999E-2</v>
      </c>
      <c r="E531" s="17">
        <v>4.0613318733985299E-2</v>
      </c>
      <c r="F531" s="17"/>
      <c r="G531" s="17">
        <v>6.0914113303680399E-2</v>
      </c>
      <c r="H531" s="17">
        <v>9.7420747845787196E-3</v>
      </c>
      <c r="I531" s="17">
        <v>2.94418295870141E-2</v>
      </c>
      <c r="J531" s="17">
        <v>4.3426459209711499E-2</v>
      </c>
      <c r="K531" s="17">
        <v>3.2421057439034201E-2</v>
      </c>
      <c r="L531" s="17">
        <v>0</v>
      </c>
      <c r="M531" s="17"/>
      <c r="N531" s="17">
        <v>0</v>
      </c>
      <c r="O531" s="17">
        <v>0.160252778316123</v>
      </c>
      <c r="P531" s="17">
        <v>4.4628224870650698E-2</v>
      </c>
      <c r="Q531" s="17">
        <v>5.1383579726918802E-2</v>
      </c>
      <c r="R531" s="17">
        <v>5.9252282985876398E-2</v>
      </c>
      <c r="S531" s="17">
        <v>2.8043945483947601E-2</v>
      </c>
      <c r="T531" s="17">
        <v>2.1420414454312899E-2</v>
      </c>
      <c r="U531" s="17">
        <v>2.7015774424156098E-2</v>
      </c>
      <c r="V531" s="17">
        <v>2.3430853198783502E-2</v>
      </c>
      <c r="W531" s="17">
        <v>2.8387865606328899E-2</v>
      </c>
      <c r="X531" s="17">
        <v>2.8964988425439899E-2</v>
      </c>
      <c r="Y531" s="17">
        <v>4.0269880330685501E-2</v>
      </c>
      <c r="Z531" s="17">
        <v>4.2464579578021799E-2</v>
      </c>
      <c r="AA531" s="17">
        <v>2.58896284860969E-2</v>
      </c>
      <c r="AB531" s="17">
        <v>7.5085465165467703E-3</v>
      </c>
      <c r="AC531" s="17">
        <v>8.6502232030465209E-3</v>
      </c>
      <c r="AD531" s="17"/>
      <c r="AE531" s="17">
        <v>7.3343845100303003E-3</v>
      </c>
      <c r="AF531" s="17">
        <v>2.8129092098488899E-2</v>
      </c>
      <c r="AG531" s="17">
        <v>2.1860739145727101E-2</v>
      </c>
      <c r="AH531" s="17">
        <v>4.7914218520552797E-2</v>
      </c>
      <c r="AI531" s="17">
        <v>2.7620517990223001E-2</v>
      </c>
      <c r="AJ531" s="17">
        <v>8.4141627910342895E-2</v>
      </c>
      <c r="AK531" s="17">
        <v>4.6312039405918097E-2</v>
      </c>
      <c r="AL531" s="17">
        <v>3.3473697806919299E-2</v>
      </c>
      <c r="AM531" s="17">
        <v>4.1548230687951E-2</v>
      </c>
      <c r="AN531" s="17">
        <v>1.8214893289829101E-2</v>
      </c>
      <c r="AO531" s="17">
        <v>3.0365897587684699E-2</v>
      </c>
      <c r="AP531" s="17">
        <v>0</v>
      </c>
      <c r="AQ531" s="17"/>
      <c r="AR531" s="17">
        <v>3.1863072099454999E-2</v>
      </c>
      <c r="AS531" s="17">
        <v>3.5084760430400097E-2</v>
      </c>
      <c r="AT531" s="17">
        <v>2.1206592136905199E-2</v>
      </c>
      <c r="AU531" s="17">
        <v>4.2828028472907502E-2</v>
      </c>
      <c r="AV531" s="17">
        <v>7.8947771568414093E-2</v>
      </c>
      <c r="AW531" s="17"/>
      <c r="AX531" s="17">
        <v>3.7644199127205E-2</v>
      </c>
      <c r="AY531" s="17">
        <v>1.3817360444905599E-2</v>
      </c>
      <c r="AZ531" s="17">
        <v>2.5147960713651499E-2</v>
      </c>
      <c r="BA531" s="17"/>
      <c r="BB531" s="17">
        <v>3.10462470591861E-2</v>
      </c>
      <c r="BC531" s="17">
        <v>3.8080181705441002E-2</v>
      </c>
      <c r="BD531" s="17">
        <v>0</v>
      </c>
      <c r="BE531" s="17">
        <v>6.7638828467010706E-2</v>
      </c>
      <c r="BF531" s="17">
        <v>1.9765846969874899E-2</v>
      </c>
    </row>
    <row r="532" spans="2:58" x14ac:dyDescent="0.3">
      <c r="B532" t="s">
        <v>110</v>
      </c>
      <c r="C532" s="17">
        <v>0.68764916773481399</v>
      </c>
      <c r="D532" s="17">
        <v>0.70338309106408503</v>
      </c>
      <c r="E532" s="17">
        <v>0.67227449095428904</v>
      </c>
      <c r="F532" s="17"/>
      <c r="G532" s="17">
        <v>0.68077594916081396</v>
      </c>
      <c r="H532" s="17">
        <v>0.81780300887323498</v>
      </c>
      <c r="I532" s="17">
        <v>0.70159061981442195</v>
      </c>
      <c r="J532" s="17">
        <v>0.66147554413014198</v>
      </c>
      <c r="K532" s="17">
        <v>0.635834085667352</v>
      </c>
      <c r="L532" s="17">
        <v>0.61103930381566796</v>
      </c>
      <c r="M532" s="17"/>
      <c r="N532" s="17">
        <v>0.60381976869169196</v>
      </c>
      <c r="O532" s="17">
        <v>0.46818445137918002</v>
      </c>
      <c r="P532" s="17">
        <v>0.64150287185476995</v>
      </c>
      <c r="Q532" s="17">
        <v>0.70001066461761297</v>
      </c>
      <c r="R532" s="17">
        <v>0.59339954541968298</v>
      </c>
      <c r="S532" s="17">
        <v>0.61917499750028804</v>
      </c>
      <c r="T532" s="17">
        <v>0.64827155081585297</v>
      </c>
      <c r="U532" s="17">
        <v>0.675797869028538</v>
      </c>
      <c r="V532" s="17">
        <v>0.681596520697893</v>
      </c>
      <c r="W532" s="17">
        <v>0.66105779585811897</v>
      </c>
      <c r="X532" s="17">
        <v>0.72542779289506698</v>
      </c>
      <c r="Y532" s="17">
        <v>0.69238564311472195</v>
      </c>
      <c r="Z532" s="17">
        <v>0.66037159871564299</v>
      </c>
      <c r="AA532" s="17">
        <v>0.63425576593005195</v>
      </c>
      <c r="AB532" s="17">
        <v>0.76295660931334797</v>
      </c>
      <c r="AC532" s="17">
        <v>0.83565721556953798</v>
      </c>
      <c r="AD532" s="17"/>
      <c r="AE532" s="17">
        <v>0.81886543078215801</v>
      </c>
      <c r="AF532" s="17">
        <v>0.65386790249777205</v>
      </c>
      <c r="AG532" s="17">
        <v>0.67705551741874903</v>
      </c>
      <c r="AH532" s="17">
        <v>0.65525767028139403</v>
      </c>
      <c r="AI532" s="17">
        <v>0.69941034686192405</v>
      </c>
      <c r="AJ532" s="17">
        <v>0.64268497016931703</v>
      </c>
      <c r="AK532" s="17">
        <v>0.64561068781714204</v>
      </c>
      <c r="AL532" s="17">
        <v>0.767230543935565</v>
      </c>
      <c r="AM532" s="17">
        <v>0.65423835034912403</v>
      </c>
      <c r="AN532" s="17">
        <v>0.65547105808019102</v>
      </c>
      <c r="AO532" s="17">
        <v>0.65118000885951299</v>
      </c>
      <c r="AP532" s="17">
        <v>0.74182253608300797</v>
      </c>
      <c r="AQ532" s="17"/>
      <c r="AR532" s="17">
        <v>0.68737348025622302</v>
      </c>
      <c r="AS532" s="17">
        <v>0.68856395317396701</v>
      </c>
      <c r="AT532" s="17">
        <v>0.69563973781658595</v>
      </c>
      <c r="AU532" s="17">
        <v>0.67979773472363902</v>
      </c>
      <c r="AV532" s="17">
        <v>0.61777874200183902</v>
      </c>
      <c r="AW532" s="17"/>
      <c r="AX532" s="17">
        <v>0.66397792077870998</v>
      </c>
      <c r="AY532" s="17">
        <v>0.84609747778427602</v>
      </c>
      <c r="AZ532" s="17">
        <v>0.68331192345827696</v>
      </c>
      <c r="BA532" s="17"/>
      <c r="BB532" s="17">
        <v>0.72003034720483094</v>
      </c>
      <c r="BC532" s="17">
        <v>0.62068778500811295</v>
      </c>
      <c r="BD532" s="17">
        <v>0.61246946897638699</v>
      </c>
      <c r="BE532" s="17">
        <v>0.59701608953048901</v>
      </c>
      <c r="BF532" s="17">
        <v>0.62285611421047904</v>
      </c>
    </row>
    <row r="533" spans="2:58" x14ac:dyDescent="0.3">
      <c r="B533" t="s">
        <v>111</v>
      </c>
      <c r="C533" s="17">
        <v>7.5331272379477093E-2</v>
      </c>
      <c r="D533" s="17">
        <v>7.7927049426282605E-2</v>
      </c>
      <c r="E533" s="17">
        <v>7.2883288846623095E-2</v>
      </c>
      <c r="F533" s="17"/>
      <c r="G533" s="17">
        <v>6.7366197490632301E-2</v>
      </c>
      <c r="H533" s="17">
        <v>6.6019493828243903E-2</v>
      </c>
      <c r="I533" s="17">
        <v>7.2285519588248207E-2</v>
      </c>
      <c r="J533" s="17">
        <v>7.3583831917338305E-2</v>
      </c>
      <c r="K533" s="17">
        <v>9.6603156613731603E-2</v>
      </c>
      <c r="L533" s="17">
        <v>8.7572772201110594E-2</v>
      </c>
      <c r="M533" s="17"/>
      <c r="N533" s="17">
        <v>0.14300341162020899</v>
      </c>
      <c r="O533" s="17">
        <v>0.10894776879498</v>
      </c>
      <c r="P533" s="17">
        <v>9.0171497438574902E-2</v>
      </c>
      <c r="Q533" s="17">
        <v>5.1215074089358402E-2</v>
      </c>
      <c r="R533" s="17">
        <v>7.8071057395397506E-2</v>
      </c>
      <c r="S533" s="17">
        <v>0.120441541062066</v>
      </c>
      <c r="T533" s="17">
        <v>9.9851689676128993E-2</v>
      </c>
      <c r="U533" s="17">
        <v>0.105880139535641</v>
      </c>
      <c r="V533" s="17">
        <v>8.9150686556124306E-2</v>
      </c>
      <c r="W533" s="17">
        <v>9.3372277911167395E-2</v>
      </c>
      <c r="X533" s="17">
        <v>4.8405011290742601E-2</v>
      </c>
      <c r="Y533" s="17">
        <v>7.8827977309162203E-2</v>
      </c>
      <c r="Z533" s="17">
        <v>7.6808863011913794E-2</v>
      </c>
      <c r="AA533" s="17">
        <v>6.3473864795420901E-2</v>
      </c>
      <c r="AB533" s="17">
        <v>5.6007174077425198E-2</v>
      </c>
      <c r="AC533" s="17">
        <v>3.9809215995745301E-2</v>
      </c>
      <c r="AD533" s="17"/>
      <c r="AE533" s="17">
        <v>4.6792601752415501E-2</v>
      </c>
      <c r="AF533" s="17">
        <v>0.116947180164323</v>
      </c>
      <c r="AG533" s="17">
        <v>5.3803002079776702E-2</v>
      </c>
      <c r="AH533" s="17">
        <v>6.1616862297610403E-2</v>
      </c>
      <c r="AI533" s="17">
        <v>0.10392778484224199</v>
      </c>
      <c r="AJ533" s="17">
        <v>5.2548728262702599E-2</v>
      </c>
      <c r="AK533" s="17">
        <v>0.106573579049536</v>
      </c>
      <c r="AL533" s="17">
        <v>6.3106019267490904E-2</v>
      </c>
      <c r="AM533" s="17">
        <v>8.2162903541951895E-2</v>
      </c>
      <c r="AN533" s="17">
        <v>8.1157976638867799E-2</v>
      </c>
      <c r="AO533" s="17">
        <v>5.4379816130514597E-2</v>
      </c>
      <c r="AP533" s="17">
        <v>5.3268556170050101E-2</v>
      </c>
      <c r="AQ533" s="17"/>
      <c r="AR533" s="17">
        <v>7.0559075064001095E-2</v>
      </c>
      <c r="AS533" s="17">
        <v>7.3568533207832298E-2</v>
      </c>
      <c r="AT533" s="17">
        <v>8.6503980310385697E-2</v>
      </c>
      <c r="AU533" s="17">
        <v>7.0685806133964704E-2</v>
      </c>
      <c r="AV533" s="17">
        <v>0.103699864701148</v>
      </c>
      <c r="AW533" s="17"/>
      <c r="AX533" s="17">
        <v>7.4898542541678395E-2</v>
      </c>
      <c r="AY533" s="17">
        <v>4.2891256203832197E-2</v>
      </c>
      <c r="AZ533" s="17">
        <v>8.3097902055427803E-2</v>
      </c>
      <c r="BA533" s="17"/>
      <c r="BB533" s="17">
        <v>6.4502890754293093E-2</v>
      </c>
      <c r="BC533" s="17">
        <v>8.7674503100368506E-2</v>
      </c>
      <c r="BD533" s="17">
        <v>0.15587618559529401</v>
      </c>
      <c r="BE533" s="17">
        <v>9.6394188869759007E-2</v>
      </c>
      <c r="BF533" s="17">
        <v>0.10338623555246</v>
      </c>
    </row>
    <row r="534" spans="2:58" hidden="1" x14ac:dyDescent="0.3">
      <c r="B534" t="s">
        <v>99</v>
      </c>
      <c r="C534" s="17">
        <v>0.61231789535533698</v>
      </c>
      <c r="D534" s="17">
        <v>0.625456041637802</v>
      </c>
      <c r="E534" s="17">
        <v>0.59939120210766605</v>
      </c>
      <c r="F534" s="17"/>
      <c r="G534" s="17">
        <v>0.61340975167018197</v>
      </c>
      <c r="H534" s="17">
        <v>0.75178351504499097</v>
      </c>
      <c r="I534" s="17">
        <v>0.62930510022617403</v>
      </c>
      <c r="J534" s="17">
        <v>0.58789171221280401</v>
      </c>
      <c r="K534" s="17">
        <v>0.53923092905362102</v>
      </c>
      <c r="L534" s="17">
        <v>0.52346653161455703</v>
      </c>
      <c r="M534" s="17"/>
      <c r="N534" s="17">
        <v>0.460816357071483</v>
      </c>
      <c r="O534" s="17">
        <v>0.3592366825842</v>
      </c>
      <c r="P534" s="17">
        <v>0.55133137441619495</v>
      </c>
      <c r="Q534" s="17">
        <v>0.64879559052825397</v>
      </c>
      <c r="R534" s="17">
        <v>0.51532848802428599</v>
      </c>
      <c r="S534" s="17">
        <v>0.49873345643822198</v>
      </c>
      <c r="T534" s="17">
        <v>0.54841986113972396</v>
      </c>
      <c r="U534" s="17">
        <v>0.56991772949289699</v>
      </c>
      <c r="V534" s="17">
        <v>0.59244583414176799</v>
      </c>
      <c r="W534" s="17">
        <v>0.56768551794695199</v>
      </c>
      <c r="X534" s="17">
        <v>0.67702278160432405</v>
      </c>
      <c r="Y534" s="17">
        <v>0.61355766580556004</v>
      </c>
      <c r="Z534" s="17">
        <v>0.58356273570372896</v>
      </c>
      <c r="AA534" s="17">
        <v>0.57078190113463101</v>
      </c>
      <c r="AB534" s="17">
        <v>0.70694943523592302</v>
      </c>
      <c r="AC534" s="17">
        <v>0.79584799957379304</v>
      </c>
      <c r="AD534" s="17"/>
      <c r="AE534" s="17">
        <v>0.77207282902974195</v>
      </c>
      <c r="AF534" s="17">
        <v>0.53692072233344901</v>
      </c>
      <c r="AG534" s="17">
        <v>0.62325251533897297</v>
      </c>
      <c r="AH534" s="17">
        <v>0.59364080798378305</v>
      </c>
      <c r="AI534" s="17">
        <v>0.59548256201968197</v>
      </c>
      <c r="AJ534" s="17">
        <v>0.59013624190661496</v>
      </c>
      <c r="AK534" s="17">
        <v>0.53903710876760502</v>
      </c>
      <c r="AL534" s="17">
        <v>0.70412452466807496</v>
      </c>
      <c r="AM534" s="17">
        <v>0.57207544680717204</v>
      </c>
      <c r="AN534" s="17">
        <v>0.57431308144132398</v>
      </c>
      <c r="AO534" s="17">
        <v>0.59680019272899898</v>
      </c>
      <c r="AP534" s="17">
        <v>0.68855397991295797</v>
      </c>
      <c r="AQ534" s="17"/>
      <c r="AR534" s="17">
        <v>0.61681440519222197</v>
      </c>
      <c r="AS534" s="17">
        <v>0.61499541996613405</v>
      </c>
      <c r="AT534" s="17">
        <v>0.60913575750620097</v>
      </c>
      <c r="AU534" s="17">
        <v>0.609111928589674</v>
      </c>
      <c r="AV534" s="17">
        <v>0.51407887730069102</v>
      </c>
      <c r="AW534" s="17"/>
      <c r="AX534" s="17">
        <v>0.58907937823703205</v>
      </c>
      <c r="AY534" s="17">
        <v>0.80320622158044297</v>
      </c>
      <c r="AZ534" s="17">
        <v>0.60021402140284896</v>
      </c>
      <c r="BA534" s="17"/>
      <c r="BB534" s="17">
        <v>0.655527456450538</v>
      </c>
      <c r="BC534" s="17">
        <v>0.533013281907745</v>
      </c>
      <c r="BD534" s="17">
        <v>0.45659328338109401</v>
      </c>
      <c r="BE534" s="17">
        <v>0.50062190066072998</v>
      </c>
      <c r="BF534" s="17">
        <v>0.51946987865801897</v>
      </c>
    </row>
    <row r="535" spans="2:58" x14ac:dyDescent="0.3">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row>
    <row r="536" spans="2:58" x14ac:dyDescent="0.3">
      <c r="B536" s="6" t="s">
        <v>330</v>
      </c>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row>
    <row r="537" spans="2:58" x14ac:dyDescent="0.3">
      <c r="B537" s="24" t="s">
        <v>90</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row>
    <row r="538" spans="2:58" x14ac:dyDescent="0.3">
      <c r="B538" t="s">
        <v>324</v>
      </c>
      <c r="C538" s="17">
        <v>0.61648868569539805</v>
      </c>
      <c r="D538" s="17">
        <v>0.59576833534579898</v>
      </c>
      <c r="E538" s="17">
        <v>0.63845885480500397</v>
      </c>
      <c r="F538" s="17"/>
      <c r="G538" s="17">
        <v>0.47766290130834899</v>
      </c>
      <c r="H538" s="17">
        <v>0.571416795272219</v>
      </c>
      <c r="I538" s="17">
        <v>0.60237809435377099</v>
      </c>
      <c r="J538" s="17">
        <v>0.64302066178819195</v>
      </c>
      <c r="K538" s="17">
        <v>0.60615634883912395</v>
      </c>
      <c r="L538" s="17">
        <v>0.721001134208761</v>
      </c>
      <c r="M538" s="17"/>
      <c r="N538" s="17">
        <v>0.88964100629169995</v>
      </c>
      <c r="O538" s="17">
        <v>0.44443349725861198</v>
      </c>
      <c r="P538" s="17">
        <v>0.62687682769926001</v>
      </c>
      <c r="Q538" s="17">
        <v>0.51321420580737798</v>
      </c>
      <c r="R538" s="17">
        <v>0.53531068179374297</v>
      </c>
      <c r="S538" s="17">
        <v>0.53266430859203795</v>
      </c>
      <c r="T538" s="17">
        <v>0.57039236352384703</v>
      </c>
      <c r="U538" s="17">
        <v>0.57754274810316297</v>
      </c>
      <c r="V538" s="17">
        <v>0.56140600935807905</v>
      </c>
      <c r="W538" s="17">
        <v>0.63327283167020199</v>
      </c>
      <c r="X538" s="17">
        <v>0.58397529365762402</v>
      </c>
      <c r="Y538" s="17">
        <v>0.61575001954558894</v>
      </c>
      <c r="Z538" s="17">
        <v>0.64954726220348502</v>
      </c>
      <c r="AA538" s="17">
        <v>0.66995420301118402</v>
      </c>
      <c r="AB538" s="17">
        <v>0.71441766109067195</v>
      </c>
      <c r="AC538" s="17">
        <v>0.74199443818823296</v>
      </c>
      <c r="AD538" s="17"/>
      <c r="AE538" s="17">
        <v>0.61861984577816398</v>
      </c>
      <c r="AF538" s="17">
        <v>0.65790290591018796</v>
      </c>
      <c r="AG538" s="17">
        <v>0.63391498378457301</v>
      </c>
      <c r="AH538" s="17">
        <v>0.67058868507237002</v>
      </c>
      <c r="AI538" s="17">
        <v>0.64854400969491099</v>
      </c>
      <c r="AJ538" s="17">
        <v>0.56177327702974</v>
      </c>
      <c r="AK538" s="17">
        <v>0.55511007247132504</v>
      </c>
      <c r="AL538" s="17">
        <v>0.60474796783157103</v>
      </c>
      <c r="AM538" s="17">
        <v>0.57872614853963</v>
      </c>
      <c r="AN538" s="17">
        <v>0.61312936180461697</v>
      </c>
      <c r="AO538" s="17">
        <v>0.59969300225717503</v>
      </c>
      <c r="AP538" s="17">
        <v>0.66369414875051702</v>
      </c>
      <c r="AQ538" s="17"/>
      <c r="AR538" s="17">
        <v>0.601210909437774</v>
      </c>
      <c r="AS538" s="17">
        <v>0.62475527669585096</v>
      </c>
      <c r="AT538" s="17">
        <v>0.61698918040457595</v>
      </c>
      <c r="AU538" s="17">
        <v>0.62518760130643303</v>
      </c>
      <c r="AV538" s="17">
        <v>0.610463676691682</v>
      </c>
      <c r="AW538" s="17"/>
      <c r="AX538" s="17">
        <v>0.61495711168593803</v>
      </c>
      <c r="AY538" s="17">
        <v>0.65948051658306395</v>
      </c>
      <c r="AZ538" s="17">
        <v>0.60856552775282302</v>
      </c>
      <c r="BA538" s="17"/>
      <c r="BB538" s="17">
        <v>0.62428257934486298</v>
      </c>
      <c r="BC538" s="17">
        <v>0.56552166345577903</v>
      </c>
      <c r="BD538" s="17">
        <v>0.480850504306013</v>
      </c>
      <c r="BE538" s="17">
        <v>0.67777596053295397</v>
      </c>
      <c r="BF538" s="17">
        <v>0.60292014169091901</v>
      </c>
    </row>
    <row r="539" spans="2:58" x14ac:dyDescent="0.3">
      <c r="B539" t="s">
        <v>325</v>
      </c>
      <c r="C539" s="17">
        <v>0.61101655566790702</v>
      </c>
      <c r="D539" s="17">
        <v>0.59048245281843303</v>
      </c>
      <c r="E539" s="17">
        <v>0.63278938129173001</v>
      </c>
      <c r="F539" s="17"/>
      <c r="G539" s="17">
        <v>0.67373012560256995</v>
      </c>
      <c r="H539" s="17">
        <v>0.63581369319841996</v>
      </c>
      <c r="I539" s="17">
        <v>0.60581553489532403</v>
      </c>
      <c r="J539" s="17">
        <v>0.61996274435950904</v>
      </c>
      <c r="K539" s="17">
        <v>0.57499724021770404</v>
      </c>
      <c r="L539" s="17">
        <v>0.62887679137097596</v>
      </c>
      <c r="M539" s="17"/>
      <c r="N539" s="17">
        <v>0.47163960020503398</v>
      </c>
      <c r="O539" s="17">
        <v>0.49038710777441202</v>
      </c>
      <c r="P539" s="17">
        <v>0.62845861491872501</v>
      </c>
      <c r="Q539" s="17">
        <v>0.56234904060909396</v>
      </c>
      <c r="R539" s="17">
        <v>0.54700638660440004</v>
      </c>
      <c r="S539" s="17">
        <v>0.59616264459062396</v>
      </c>
      <c r="T539" s="17">
        <v>0.59327626285416302</v>
      </c>
      <c r="U539" s="17">
        <v>0.57574614723072404</v>
      </c>
      <c r="V539" s="17">
        <v>0.60565045040760401</v>
      </c>
      <c r="W539" s="17">
        <v>0.55989865464198596</v>
      </c>
      <c r="X539" s="17">
        <v>0.60746213650927705</v>
      </c>
      <c r="Y539" s="17">
        <v>0.63488128632456498</v>
      </c>
      <c r="Z539" s="17">
        <v>0.64278816720819199</v>
      </c>
      <c r="AA539" s="17">
        <v>0.58178234607349699</v>
      </c>
      <c r="AB539" s="17">
        <v>0.62246469406826599</v>
      </c>
      <c r="AC539" s="17">
        <v>0.71824446055373303</v>
      </c>
      <c r="AD539" s="17"/>
      <c r="AE539" s="17">
        <v>0.62398297912524903</v>
      </c>
      <c r="AF539" s="17">
        <v>0.64932403167434904</v>
      </c>
      <c r="AG539" s="17">
        <v>0.620920010446806</v>
      </c>
      <c r="AH539" s="17">
        <v>0.62960413836638196</v>
      </c>
      <c r="AI539" s="17">
        <v>0.65363038789100603</v>
      </c>
      <c r="AJ539" s="17">
        <v>0.58908320682417104</v>
      </c>
      <c r="AK539" s="17">
        <v>0.537492624115121</v>
      </c>
      <c r="AL539" s="17">
        <v>0.609207288700234</v>
      </c>
      <c r="AM539" s="17">
        <v>0.60371207861960197</v>
      </c>
      <c r="AN539" s="17">
        <v>0.57068477660888195</v>
      </c>
      <c r="AO539" s="17">
        <v>0.58156288671911405</v>
      </c>
      <c r="AP539" s="17">
        <v>0.66439261483272005</v>
      </c>
      <c r="AQ539" s="17"/>
      <c r="AR539" s="17">
        <v>0.58725494393511102</v>
      </c>
      <c r="AS539" s="17">
        <v>0.62714822896725997</v>
      </c>
      <c r="AT539" s="17">
        <v>0.60860958281039501</v>
      </c>
      <c r="AU539" s="17">
        <v>0.59343344410429499</v>
      </c>
      <c r="AV539" s="17">
        <v>0.62095522742599096</v>
      </c>
      <c r="AW539" s="17"/>
      <c r="AX539" s="17">
        <v>0.59898592861644095</v>
      </c>
      <c r="AY539" s="17">
        <v>0.64852744106345594</v>
      </c>
      <c r="AZ539" s="17">
        <v>0.66158945839538696</v>
      </c>
      <c r="BA539" s="17"/>
      <c r="BB539" s="17">
        <v>0.63653547112611797</v>
      </c>
      <c r="BC539" s="17">
        <v>0.50168824543421198</v>
      </c>
      <c r="BD539" s="17">
        <v>0.58799632148627601</v>
      </c>
      <c r="BE539" s="17">
        <v>0.59487709845925896</v>
      </c>
      <c r="BF539" s="17">
        <v>0.57975337555405704</v>
      </c>
    </row>
    <row r="540" spans="2:58" x14ac:dyDescent="0.3">
      <c r="B540" t="s">
        <v>326</v>
      </c>
      <c r="C540" s="17">
        <v>0.61031078431614805</v>
      </c>
      <c r="D540" s="17">
        <v>0.59285171101595902</v>
      </c>
      <c r="E540" s="17">
        <v>0.62800670585269203</v>
      </c>
      <c r="F540" s="17"/>
      <c r="G540" s="17">
        <v>0.63781375603915302</v>
      </c>
      <c r="H540" s="17">
        <v>0.53233391216940895</v>
      </c>
      <c r="I540" s="17">
        <v>0.59963893057824103</v>
      </c>
      <c r="J540" s="17">
        <v>0.65249081581996804</v>
      </c>
      <c r="K540" s="17">
        <v>0.57326354878216301</v>
      </c>
      <c r="L540" s="17">
        <v>0.58274601217797295</v>
      </c>
      <c r="M540" s="17"/>
      <c r="N540" s="17">
        <v>0.61759717803009095</v>
      </c>
      <c r="O540" s="17">
        <v>0.46152273368987101</v>
      </c>
      <c r="P540" s="17">
        <v>0.66871585258907695</v>
      </c>
      <c r="Q540" s="17">
        <v>0.56680360946041197</v>
      </c>
      <c r="R540" s="17">
        <v>0.57076975340278202</v>
      </c>
      <c r="S540" s="17">
        <v>0.56406208678325698</v>
      </c>
      <c r="T540" s="17">
        <v>0.59292275114267201</v>
      </c>
      <c r="U540" s="17">
        <v>0.52839507309051603</v>
      </c>
      <c r="V540" s="17">
        <v>0.55819660429431295</v>
      </c>
      <c r="W540" s="17">
        <v>0.62725304379694802</v>
      </c>
      <c r="X540" s="17">
        <v>0.63826154858231599</v>
      </c>
      <c r="Y540" s="17">
        <v>0.66011150087719805</v>
      </c>
      <c r="Z540" s="17">
        <v>0.63382960409986699</v>
      </c>
      <c r="AA540" s="17">
        <v>0.59032497497393099</v>
      </c>
      <c r="AB540" s="17">
        <v>0.63707996789148702</v>
      </c>
      <c r="AC540" s="17">
        <v>0.66448776534022203</v>
      </c>
      <c r="AD540" s="17"/>
      <c r="AE540" s="17">
        <v>0.59622288433231696</v>
      </c>
      <c r="AF540" s="17">
        <v>0.66668188695421104</v>
      </c>
      <c r="AG540" s="17">
        <v>0.65438971366791399</v>
      </c>
      <c r="AH540" s="17">
        <v>0.63771175979129902</v>
      </c>
      <c r="AI540" s="17">
        <v>0.62134730701485696</v>
      </c>
      <c r="AJ540" s="17">
        <v>0.56084703379675005</v>
      </c>
      <c r="AK540" s="17">
        <v>0.593521624486683</v>
      </c>
      <c r="AL540" s="17">
        <v>0.63386336221386497</v>
      </c>
      <c r="AM540" s="17">
        <v>0.58158029222581098</v>
      </c>
      <c r="AN540" s="17">
        <v>0.59446623519179898</v>
      </c>
      <c r="AO540" s="17">
        <v>0.52448298571750196</v>
      </c>
      <c r="AP540" s="17">
        <v>0.66373207711349702</v>
      </c>
      <c r="AQ540" s="17"/>
      <c r="AR540" s="17">
        <v>0.57879663151243699</v>
      </c>
      <c r="AS540" s="17">
        <v>0.621508573501376</v>
      </c>
      <c r="AT540" s="17">
        <v>0.59961204887530495</v>
      </c>
      <c r="AU540" s="17">
        <v>0.74394784550513104</v>
      </c>
      <c r="AV540" s="17">
        <v>0.57311685528622103</v>
      </c>
      <c r="AW540" s="17"/>
      <c r="AX540" s="17">
        <v>0.60615047618503504</v>
      </c>
      <c r="AY540" s="17">
        <v>0.62295077977423696</v>
      </c>
      <c r="AZ540" s="17">
        <v>0.61814935764747003</v>
      </c>
      <c r="BA540" s="17"/>
      <c r="BB540" s="17">
        <v>0.62434459431367195</v>
      </c>
      <c r="BC540" s="17">
        <v>0.58537706452337401</v>
      </c>
      <c r="BD540" s="17">
        <v>0.45925388984878002</v>
      </c>
      <c r="BE540" s="17">
        <v>0.61132038749404105</v>
      </c>
      <c r="BF540" s="17">
        <v>0.57224052906571898</v>
      </c>
    </row>
    <row r="541" spans="2:58" x14ac:dyDescent="0.3">
      <c r="B541" t="s">
        <v>327</v>
      </c>
      <c r="C541" s="17">
        <v>0.60380496944754902</v>
      </c>
      <c r="D541" s="17">
        <v>0.58049437009862404</v>
      </c>
      <c r="E541" s="17">
        <v>0.62734506023530801</v>
      </c>
      <c r="F541" s="17"/>
      <c r="G541" s="17">
        <v>0.50649725923379396</v>
      </c>
      <c r="H541" s="17">
        <v>0.610506562781577</v>
      </c>
      <c r="I541" s="17">
        <v>0.58405776220775596</v>
      </c>
      <c r="J541" s="17">
        <v>0.633159498000188</v>
      </c>
      <c r="K541" s="17">
        <v>0.57161953000343901</v>
      </c>
      <c r="L541" s="17">
        <v>0.62344822028765201</v>
      </c>
      <c r="M541" s="17"/>
      <c r="N541" s="17">
        <v>0.250921612788434</v>
      </c>
      <c r="O541" s="17">
        <v>0.44106568219736703</v>
      </c>
      <c r="P541" s="17">
        <v>0.60167913730644995</v>
      </c>
      <c r="Q541" s="17">
        <v>0.55170617436465896</v>
      </c>
      <c r="R541" s="17">
        <v>0.50685811989783203</v>
      </c>
      <c r="S541" s="17">
        <v>0.56320087382759298</v>
      </c>
      <c r="T541" s="17">
        <v>0.58453918998882104</v>
      </c>
      <c r="U541" s="17">
        <v>0.62180133239925195</v>
      </c>
      <c r="V541" s="17">
        <v>0.58977812784690498</v>
      </c>
      <c r="W541" s="17">
        <v>0.57860831421929104</v>
      </c>
      <c r="X541" s="17">
        <v>0.58477801482413105</v>
      </c>
      <c r="Y541" s="17">
        <v>0.634329773201882</v>
      </c>
      <c r="Z541" s="17">
        <v>0.57326864813396095</v>
      </c>
      <c r="AA541" s="17">
        <v>0.62270387679194505</v>
      </c>
      <c r="AB541" s="17">
        <v>0.57545986204577204</v>
      </c>
      <c r="AC541" s="17">
        <v>0.76183213661535198</v>
      </c>
      <c r="AD541" s="17"/>
      <c r="AE541" s="17">
        <v>0.60554744569389596</v>
      </c>
      <c r="AF541" s="17">
        <v>0.59855867101496796</v>
      </c>
      <c r="AG541" s="17">
        <v>0.56304108718922297</v>
      </c>
      <c r="AH541" s="17">
        <v>0.64894856384681099</v>
      </c>
      <c r="AI541" s="17">
        <v>0.62934161801628696</v>
      </c>
      <c r="AJ541" s="17">
        <v>0.60439453575548197</v>
      </c>
      <c r="AK541" s="17">
        <v>0.56050531475718801</v>
      </c>
      <c r="AL541" s="17">
        <v>0.61670096136010599</v>
      </c>
      <c r="AM541" s="17">
        <v>0.55185349460135902</v>
      </c>
      <c r="AN541" s="17">
        <v>0.58770583087728401</v>
      </c>
      <c r="AO541" s="17">
        <v>0.64845571855143103</v>
      </c>
      <c r="AP541" s="17">
        <v>0.794371198398515</v>
      </c>
      <c r="AQ541" s="17"/>
      <c r="AR541" s="17">
        <v>0.569357624117797</v>
      </c>
      <c r="AS541" s="17">
        <v>0.61375459479198902</v>
      </c>
      <c r="AT541" s="17">
        <v>0.61396013246427905</v>
      </c>
      <c r="AU541" s="17">
        <v>0.67558792437358295</v>
      </c>
      <c r="AV541" s="17">
        <v>0.60583558336267196</v>
      </c>
      <c r="AW541" s="17"/>
      <c r="AX541" s="17">
        <v>0.59294638458180604</v>
      </c>
      <c r="AY541" s="17">
        <v>0.67728078334880903</v>
      </c>
      <c r="AZ541" s="17">
        <v>0.60429891767822996</v>
      </c>
      <c r="BA541" s="17"/>
      <c r="BB541" s="17">
        <v>0.61725439708978302</v>
      </c>
      <c r="BC541" s="17">
        <v>0.535101659172739</v>
      </c>
      <c r="BD541" s="17">
        <v>0.55287641029962897</v>
      </c>
      <c r="BE541" s="17">
        <v>0.61583172676136</v>
      </c>
      <c r="BF541" s="17">
        <v>0.58911117150490699</v>
      </c>
    </row>
    <row r="542" spans="2:58" x14ac:dyDescent="0.3">
      <c r="B542" t="s">
        <v>328</v>
      </c>
      <c r="C542" s="17">
        <v>0.45672985197927701</v>
      </c>
      <c r="D542" s="17">
        <v>0.45862425757360897</v>
      </c>
      <c r="E542" s="17">
        <v>0.45474730116803003</v>
      </c>
      <c r="F542" s="17"/>
      <c r="G542" s="17">
        <v>0.32246727612354797</v>
      </c>
      <c r="H542" s="17">
        <v>0.51881475766597196</v>
      </c>
      <c r="I542" s="17">
        <v>0.46582641801198599</v>
      </c>
      <c r="J542" s="17">
        <v>0.44613416247064303</v>
      </c>
      <c r="K542" s="17">
        <v>0.42881136344055898</v>
      </c>
      <c r="L542" s="17">
        <v>0.38825924713375398</v>
      </c>
      <c r="M542" s="17"/>
      <c r="N542" s="17">
        <v>0.70330683231228097</v>
      </c>
      <c r="O542" s="17">
        <v>0.364227320393336</v>
      </c>
      <c r="P542" s="17">
        <v>0.42983803176984697</v>
      </c>
      <c r="Q542" s="17">
        <v>0.45946654238808698</v>
      </c>
      <c r="R542" s="17">
        <v>0.37534480097477502</v>
      </c>
      <c r="S542" s="17">
        <v>0.369003176598247</v>
      </c>
      <c r="T542" s="17">
        <v>0.44575977961367702</v>
      </c>
      <c r="U542" s="17">
        <v>0.40260164128868797</v>
      </c>
      <c r="V542" s="17">
        <v>0.372496021300526</v>
      </c>
      <c r="W542" s="17">
        <v>0.40056432406784798</v>
      </c>
      <c r="X542" s="17">
        <v>0.46872678416397601</v>
      </c>
      <c r="Y542" s="17">
        <v>0.49038047742671897</v>
      </c>
      <c r="Z542" s="17">
        <v>0.42039435125394797</v>
      </c>
      <c r="AA542" s="17">
        <v>0.48490087991747799</v>
      </c>
      <c r="AB542" s="17">
        <v>0.50152588595743897</v>
      </c>
      <c r="AC542" s="17">
        <v>0.61497136616260195</v>
      </c>
      <c r="AD542" s="17"/>
      <c r="AE542" s="17">
        <v>0.48909911430901098</v>
      </c>
      <c r="AF542" s="17">
        <v>0.47408775881305598</v>
      </c>
      <c r="AG542" s="17">
        <v>0.44917654021397302</v>
      </c>
      <c r="AH542" s="17">
        <v>0.40271938450648198</v>
      </c>
      <c r="AI542" s="17">
        <v>0.48530861275813097</v>
      </c>
      <c r="AJ542" s="17">
        <v>0.398426167668197</v>
      </c>
      <c r="AK542" s="17">
        <v>0.47137336911438799</v>
      </c>
      <c r="AL542" s="17">
        <v>0.53942063735918999</v>
      </c>
      <c r="AM542" s="17">
        <v>0.39943516595595302</v>
      </c>
      <c r="AN542" s="17">
        <v>0.47115168005431202</v>
      </c>
      <c r="AO542" s="17">
        <v>0.50793262652778404</v>
      </c>
      <c r="AP542" s="17">
        <v>0.45419303838899</v>
      </c>
      <c r="AQ542" s="17"/>
      <c r="AR542" s="17">
        <v>0.40201241652262998</v>
      </c>
      <c r="AS542" s="17">
        <v>0.47583355914039999</v>
      </c>
      <c r="AT542" s="17">
        <v>0.50469315821638705</v>
      </c>
      <c r="AU542" s="17">
        <v>0.49499476875383902</v>
      </c>
      <c r="AV542" s="17">
        <v>0.279174142544933</v>
      </c>
      <c r="AW542" s="17"/>
      <c r="AX542" s="17">
        <v>0.43094241650658799</v>
      </c>
      <c r="AY542" s="17">
        <v>0.57196923645856101</v>
      </c>
      <c r="AZ542" s="17">
        <v>0.49447665935724</v>
      </c>
      <c r="BA542" s="17"/>
      <c r="BB542" s="17">
        <v>0.47453573552421102</v>
      </c>
      <c r="BC542" s="17">
        <v>0.41124644890468798</v>
      </c>
      <c r="BD542" s="17">
        <v>0.32970284346831402</v>
      </c>
      <c r="BE542" s="17">
        <v>0.43812501663092601</v>
      </c>
      <c r="BF542" s="17">
        <v>0.42548273935561798</v>
      </c>
    </row>
    <row r="543" spans="2:58" x14ac:dyDescent="0.3">
      <c r="B543" t="s">
        <v>329</v>
      </c>
      <c r="C543" s="17">
        <v>3.9859232899131701E-2</v>
      </c>
      <c r="D543" s="17">
        <v>4.47714592964948E-2</v>
      </c>
      <c r="E543" s="17">
        <v>3.4024294832661998E-2</v>
      </c>
      <c r="F543" s="17"/>
      <c r="G543" s="17">
        <v>0</v>
      </c>
      <c r="H543" s="17">
        <v>5.4201725839936203E-2</v>
      </c>
      <c r="I543" s="17">
        <v>3.3984479144146401E-2</v>
      </c>
      <c r="J543" s="17">
        <v>3.8938172042378601E-2</v>
      </c>
      <c r="K543" s="17">
        <v>4.8668307916829703E-2</v>
      </c>
      <c r="L543" s="17">
        <v>7.0692513199291998E-2</v>
      </c>
      <c r="M543" s="17"/>
      <c r="N543" s="17">
        <v>0</v>
      </c>
      <c r="O543" s="17">
        <v>0.15649967493990199</v>
      </c>
      <c r="P543" s="17">
        <v>4.6193225638355401E-2</v>
      </c>
      <c r="Q543" s="17">
        <v>2.3916959092082898E-2</v>
      </c>
      <c r="R543" s="17">
        <v>3.7795935565971203E-2</v>
      </c>
      <c r="S543" s="17">
        <v>6.0348818040672603E-2</v>
      </c>
      <c r="T543" s="17">
        <v>3.3032090170703403E-2</v>
      </c>
      <c r="U543" s="17">
        <v>5.8335343924967404E-3</v>
      </c>
      <c r="V543" s="17">
        <v>5.1818492791536899E-2</v>
      </c>
      <c r="W543" s="17">
        <v>5.7668270672252997E-2</v>
      </c>
      <c r="X543" s="17">
        <v>1.2973488809615999E-2</v>
      </c>
      <c r="Y543" s="17">
        <v>5.9545046996853902E-2</v>
      </c>
      <c r="Z543" s="17">
        <v>8.0599278547575995E-2</v>
      </c>
      <c r="AA543" s="17">
        <v>4.6505805245587603E-2</v>
      </c>
      <c r="AB543" s="17">
        <v>1.00117196713881E-2</v>
      </c>
      <c r="AC543" s="17">
        <v>1.9476708314665199E-2</v>
      </c>
      <c r="AD543" s="17"/>
      <c r="AE543" s="17">
        <v>3.8923799292756099E-2</v>
      </c>
      <c r="AF543" s="17">
        <v>3.4993784749660702E-2</v>
      </c>
      <c r="AG543" s="17">
        <v>4.3968169440660197E-2</v>
      </c>
      <c r="AH543" s="17">
        <v>2.2424108519784401E-2</v>
      </c>
      <c r="AI543" s="17">
        <v>6.5252676067268797E-2</v>
      </c>
      <c r="AJ543" s="17">
        <v>3.7139707145633298E-2</v>
      </c>
      <c r="AK543" s="17">
        <v>4.6563652135031101E-2</v>
      </c>
      <c r="AL543" s="17">
        <v>2.4067686203313201E-2</v>
      </c>
      <c r="AM543" s="17">
        <v>3.4597928018285103E-2</v>
      </c>
      <c r="AN543" s="17">
        <v>7.2435325850017399E-2</v>
      </c>
      <c r="AO543" s="17">
        <v>2.7665812716587301E-2</v>
      </c>
      <c r="AP543" s="17">
        <v>0</v>
      </c>
      <c r="AQ543" s="17"/>
      <c r="AR543" s="17">
        <v>4.2626531300017E-2</v>
      </c>
      <c r="AS543" s="17">
        <v>3.7363496956730503E-2</v>
      </c>
      <c r="AT543" s="17">
        <v>4.1189644848143199E-2</v>
      </c>
      <c r="AU543" s="17">
        <v>4.1863911474125E-2</v>
      </c>
      <c r="AV543" s="17">
        <v>4.5107749418022001E-2</v>
      </c>
      <c r="AW543" s="17"/>
      <c r="AX543" s="17">
        <v>4.5481073643438001E-2</v>
      </c>
      <c r="AY543" s="17">
        <v>2.1030095000038E-2</v>
      </c>
      <c r="AZ543" s="17">
        <v>2.9502574267925099E-2</v>
      </c>
      <c r="BA543" s="17"/>
      <c r="BB543" s="17">
        <v>3.5944013096538198E-2</v>
      </c>
      <c r="BC543" s="17">
        <v>5.3439134095336099E-2</v>
      </c>
      <c r="BD543" s="17">
        <v>0.106371673073927</v>
      </c>
      <c r="BE543" s="17">
        <v>3.23332248279245E-2</v>
      </c>
      <c r="BF543" s="17">
        <v>4.2926307954891503E-2</v>
      </c>
    </row>
    <row r="544" spans="2:58" x14ac:dyDescent="0.3">
      <c r="B544" t="s">
        <v>86</v>
      </c>
      <c r="C544" s="17">
        <v>3.8706916538412697E-2</v>
      </c>
      <c r="D544" s="17">
        <v>3.2405363686761501E-2</v>
      </c>
      <c r="E544" s="17">
        <v>4.5091745473421603E-2</v>
      </c>
      <c r="F544" s="17"/>
      <c r="G544" s="17">
        <v>6.0914113303680399E-2</v>
      </c>
      <c r="H544" s="17">
        <v>4.0517471334156001E-2</v>
      </c>
      <c r="I544" s="17">
        <v>4.1025690948141499E-2</v>
      </c>
      <c r="J544" s="17">
        <v>3.5852453850963702E-2</v>
      </c>
      <c r="K544" s="17">
        <v>4.2713312286348198E-2</v>
      </c>
      <c r="L544" s="17">
        <v>0</v>
      </c>
      <c r="M544" s="17"/>
      <c r="N544" s="17">
        <v>0</v>
      </c>
      <c r="O544" s="17">
        <v>0.13176890565455299</v>
      </c>
      <c r="P544" s="17">
        <v>0.101515503550002</v>
      </c>
      <c r="Q544" s="17">
        <v>6.6410735434859203E-2</v>
      </c>
      <c r="R544" s="17">
        <v>7.1687832433829299E-2</v>
      </c>
      <c r="S544" s="17">
        <v>4.72496485584913E-2</v>
      </c>
      <c r="T544" s="17">
        <v>6.1888468664059303E-2</v>
      </c>
      <c r="U544" s="17">
        <v>1.4897179120843601E-2</v>
      </c>
      <c r="V544" s="17">
        <v>1.6243624664298802E-2</v>
      </c>
      <c r="W544" s="17">
        <v>3.4164125295462401E-2</v>
      </c>
      <c r="X544" s="17">
        <v>1.8896648921645599E-2</v>
      </c>
      <c r="Y544" s="17">
        <v>1.2273031113132601E-2</v>
      </c>
      <c r="Z544" s="17">
        <v>2.1318537678401899E-2</v>
      </c>
      <c r="AA544" s="17">
        <v>6.7052919968646998E-2</v>
      </c>
      <c r="AB544" s="17">
        <v>1.05830253076801E-2</v>
      </c>
      <c r="AC544" s="17">
        <v>4.7334680474497301E-3</v>
      </c>
      <c r="AD544" s="17"/>
      <c r="AE544" s="17">
        <v>1.6936199053116802E-2</v>
      </c>
      <c r="AF544" s="17">
        <v>2.1046002394504399E-2</v>
      </c>
      <c r="AG544" s="17">
        <v>2.80300843457876E-2</v>
      </c>
      <c r="AH544" s="17">
        <v>3.9587723480010197E-2</v>
      </c>
      <c r="AI544" s="17">
        <v>2.0933873143289001E-2</v>
      </c>
      <c r="AJ544" s="17">
        <v>7.7311420560706307E-2</v>
      </c>
      <c r="AK544" s="17">
        <v>5.0027690052468397E-2</v>
      </c>
      <c r="AL544" s="17">
        <v>1.8812023207212099E-2</v>
      </c>
      <c r="AM544" s="17">
        <v>6.3093065825855194E-2</v>
      </c>
      <c r="AN544" s="17">
        <v>4.3510365024092702E-2</v>
      </c>
      <c r="AO544" s="17">
        <v>4.0347347638483598E-2</v>
      </c>
      <c r="AP544" s="17">
        <v>5.78958944464492E-2</v>
      </c>
      <c r="AQ544" s="17"/>
      <c r="AR544" s="17">
        <v>3.5669427455708301E-2</v>
      </c>
      <c r="AS544" s="17">
        <v>3.4133883412258398E-2</v>
      </c>
      <c r="AT544" s="17">
        <v>5.6033292790352997E-2</v>
      </c>
      <c r="AU544" s="17">
        <v>3.8334716894311498E-2</v>
      </c>
      <c r="AV544" s="17">
        <v>4.80918850053755E-2</v>
      </c>
      <c r="AW544" s="17"/>
      <c r="AX544" s="17">
        <v>4.09198861228246E-2</v>
      </c>
      <c r="AY544" s="17">
        <v>1.5910072753785899E-2</v>
      </c>
      <c r="AZ544" s="17">
        <v>4.1264360119778201E-2</v>
      </c>
      <c r="BA544" s="17"/>
      <c r="BB544" s="17">
        <v>2.92486436118954E-2</v>
      </c>
      <c r="BC544" s="17">
        <v>6.3964492692150404E-2</v>
      </c>
      <c r="BD544" s="17">
        <v>4.6646527970624602E-2</v>
      </c>
      <c r="BE544" s="17">
        <v>6.6132356928435596E-2</v>
      </c>
      <c r="BF544" s="17">
        <v>5.27895894848944E-2</v>
      </c>
    </row>
    <row r="545" spans="2:58" x14ac:dyDescent="0.3">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row>
    <row r="546" spans="2:58" x14ac:dyDescent="0.3">
      <c r="B546" s="6" t="s">
        <v>163</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row>
    <row r="547" spans="2:58" x14ac:dyDescent="0.3">
      <c r="B547" s="24" t="s">
        <v>90</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row>
    <row r="548" spans="2:58" x14ac:dyDescent="0.3">
      <c r="B548" t="s">
        <v>331</v>
      </c>
      <c r="C548" s="17">
        <v>0.43911461660641998</v>
      </c>
      <c r="D548" s="17">
        <v>0.45671877854471798</v>
      </c>
      <c r="E548" s="17">
        <v>0.42037456001415702</v>
      </c>
      <c r="F548" s="17"/>
      <c r="G548" s="17">
        <v>0.52366569862925505</v>
      </c>
      <c r="H548" s="17">
        <v>0.43093069947457802</v>
      </c>
      <c r="I548" s="17">
        <v>0.402783165899189</v>
      </c>
      <c r="J548" s="17">
        <v>0.46322126214354897</v>
      </c>
      <c r="K548" s="17">
        <v>0.471052563957089</v>
      </c>
      <c r="L548" s="17">
        <v>0.52131541392928005</v>
      </c>
      <c r="M548" s="17"/>
      <c r="N548" s="17">
        <v>0.23166723210724599</v>
      </c>
      <c r="O548" s="17">
        <v>0.23878264444806799</v>
      </c>
      <c r="P548" s="17">
        <v>0.43704813017904298</v>
      </c>
      <c r="Q548" s="17">
        <v>0.41074074948037198</v>
      </c>
      <c r="R548" s="17">
        <v>0.51250453730752599</v>
      </c>
      <c r="S548" s="17">
        <v>0.41778577976382902</v>
      </c>
      <c r="T548" s="17">
        <v>0.475594056118396</v>
      </c>
      <c r="U548" s="17">
        <v>0.42548992616340098</v>
      </c>
      <c r="V548" s="17">
        <v>0.49952574733480898</v>
      </c>
      <c r="W548" s="17">
        <v>0.481543714748628</v>
      </c>
      <c r="X548" s="17">
        <v>0.41999564836075598</v>
      </c>
      <c r="Y548" s="17">
        <v>0.45790675410068998</v>
      </c>
      <c r="Z548" s="17">
        <v>0.46087125571271398</v>
      </c>
      <c r="AA548" s="17">
        <v>0.41478233360053801</v>
      </c>
      <c r="AB548" s="17">
        <v>0.44963369974852102</v>
      </c>
      <c r="AC548" s="17">
        <v>0.38866516903639398</v>
      </c>
      <c r="AD548" s="17"/>
      <c r="AE548" s="17">
        <v>0.39863091775916198</v>
      </c>
      <c r="AF548" s="17">
        <v>0.42470183243493198</v>
      </c>
      <c r="AG548" s="17">
        <v>0.44588421402671302</v>
      </c>
      <c r="AH548" s="17">
        <v>0.468248409342855</v>
      </c>
      <c r="AI548" s="17">
        <v>0.46484599507131702</v>
      </c>
      <c r="AJ548" s="17">
        <v>0.43052952673386502</v>
      </c>
      <c r="AK548" s="17">
        <v>0.46237720697531598</v>
      </c>
      <c r="AL548" s="17">
        <v>0.40442270806833402</v>
      </c>
      <c r="AM548" s="17">
        <v>0.46084063303553102</v>
      </c>
      <c r="AN548" s="17">
        <v>0.45916881829582501</v>
      </c>
      <c r="AO548" s="17">
        <v>0.447622378787702</v>
      </c>
      <c r="AP548" s="17">
        <v>0.37992045922590101</v>
      </c>
      <c r="AQ548" s="17"/>
      <c r="AR548" s="17">
        <v>0.461936624259986</v>
      </c>
      <c r="AS548" s="17">
        <v>0.42460550285832999</v>
      </c>
      <c r="AT548" s="17">
        <v>0.43512120418988098</v>
      </c>
      <c r="AU548" s="17">
        <v>0.43280798789643798</v>
      </c>
      <c r="AV548" s="17">
        <v>0.51467546120666197</v>
      </c>
      <c r="AW548" s="17"/>
      <c r="AX548" s="17">
        <v>0.452946166640112</v>
      </c>
      <c r="AY548" s="17">
        <v>0.39054745494913401</v>
      </c>
      <c r="AZ548" s="17">
        <v>0.44577397496668197</v>
      </c>
      <c r="BA548" s="17"/>
      <c r="BB548" s="17">
        <v>0.42708200176699501</v>
      </c>
      <c r="BC548" s="17">
        <v>0.50092083984233904</v>
      </c>
      <c r="BD548" s="17">
        <v>0.40293617258472098</v>
      </c>
      <c r="BE548" s="17">
        <v>0.48642709488237401</v>
      </c>
      <c r="BF548" s="17">
        <v>0.42482656695340199</v>
      </c>
    </row>
    <row r="549" spans="2:58" x14ac:dyDescent="0.3">
      <c r="B549" t="s">
        <v>332</v>
      </c>
      <c r="C549" s="17">
        <v>0.47599664149960402</v>
      </c>
      <c r="D549" s="17">
        <v>0.48227694010334299</v>
      </c>
      <c r="E549" s="17">
        <v>0.47065993303713899</v>
      </c>
      <c r="F549" s="17"/>
      <c r="G549" s="17">
        <v>0.41542018806706399</v>
      </c>
      <c r="H549" s="17">
        <v>0.50708353990958999</v>
      </c>
      <c r="I549" s="17">
        <v>0.51247072335910004</v>
      </c>
      <c r="J549" s="17">
        <v>0.451785860862574</v>
      </c>
      <c r="K549" s="17">
        <v>0.41752738299006997</v>
      </c>
      <c r="L549" s="17">
        <v>0.45376237334226699</v>
      </c>
      <c r="M549" s="17"/>
      <c r="N549" s="17">
        <v>0.76833276789275395</v>
      </c>
      <c r="O549" s="17">
        <v>0.44965930485706301</v>
      </c>
      <c r="P549" s="17">
        <v>0.46138469678203697</v>
      </c>
      <c r="Q549" s="17">
        <v>0.482550733952189</v>
      </c>
      <c r="R549" s="17">
        <v>0.32939802486354403</v>
      </c>
      <c r="S549" s="17">
        <v>0.47391256462764902</v>
      </c>
      <c r="T549" s="17">
        <v>0.43973235666230498</v>
      </c>
      <c r="U549" s="17">
        <v>0.45353013985867702</v>
      </c>
      <c r="V549" s="17">
        <v>0.45581262147166601</v>
      </c>
      <c r="W549" s="17">
        <v>0.435508836584443</v>
      </c>
      <c r="X549" s="17">
        <v>0.51732248585488205</v>
      </c>
      <c r="Y549" s="17">
        <v>0.46564458881003601</v>
      </c>
      <c r="Z549" s="17">
        <v>0.49667854429382402</v>
      </c>
      <c r="AA549" s="17">
        <v>0.50562701304183799</v>
      </c>
      <c r="AB549" s="17">
        <v>0.51143015197703301</v>
      </c>
      <c r="AC549" s="17">
        <v>0.58628167742887605</v>
      </c>
      <c r="AD549" s="17"/>
      <c r="AE549" s="17">
        <v>0.54163721103684603</v>
      </c>
      <c r="AF549" s="17">
        <v>0.49857436465953697</v>
      </c>
      <c r="AG549" s="17">
        <v>0.49414343869345001</v>
      </c>
      <c r="AH549" s="17">
        <v>0.43129690699483397</v>
      </c>
      <c r="AI549" s="17">
        <v>0.46712689669882002</v>
      </c>
      <c r="AJ549" s="17">
        <v>0.42882057776069699</v>
      </c>
      <c r="AK549" s="17">
        <v>0.42489141444383399</v>
      </c>
      <c r="AL549" s="17">
        <v>0.51644156708559197</v>
      </c>
      <c r="AM549" s="17">
        <v>0.46987228781268903</v>
      </c>
      <c r="AN549" s="17">
        <v>0.44312437013358402</v>
      </c>
      <c r="AO549" s="17">
        <v>0.43724180446942901</v>
      </c>
      <c r="AP549" s="17">
        <v>0.58919543917085304</v>
      </c>
      <c r="AQ549" s="17"/>
      <c r="AR549" s="17">
        <v>0.44318808518578601</v>
      </c>
      <c r="AS549" s="17">
        <v>0.49915814745832099</v>
      </c>
      <c r="AT549" s="17">
        <v>0.47192548808546803</v>
      </c>
      <c r="AU549" s="17">
        <v>0.48549145339483901</v>
      </c>
      <c r="AV549" s="17">
        <v>0.39414679570497602</v>
      </c>
      <c r="AW549" s="17"/>
      <c r="AX549" s="17">
        <v>0.45855218392302999</v>
      </c>
      <c r="AY549" s="17">
        <v>0.57104138038530705</v>
      </c>
      <c r="AZ549" s="17">
        <v>0.47839016905116499</v>
      </c>
      <c r="BA549" s="17"/>
      <c r="BB549" s="17">
        <v>0.49887574126121398</v>
      </c>
      <c r="BC549" s="17">
        <v>0.39468852111394898</v>
      </c>
      <c r="BD549" s="17">
        <v>0.51869031478855698</v>
      </c>
      <c r="BE549" s="17">
        <v>0.40435107614690602</v>
      </c>
      <c r="BF549" s="17">
        <v>0.45530703859092397</v>
      </c>
    </row>
    <row r="550" spans="2:58" x14ac:dyDescent="0.3">
      <c r="B550" t="s">
        <v>86</v>
      </c>
      <c r="C550" s="17">
        <v>8.4888741893975703E-2</v>
      </c>
      <c r="D550" s="17">
        <v>6.1004281351938999E-2</v>
      </c>
      <c r="E550" s="17">
        <v>0.10896550694870499</v>
      </c>
      <c r="F550" s="17"/>
      <c r="G550" s="17">
        <v>6.0914113303680399E-2</v>
      </c>
      <c r="H550" s="17">
        <v>6.1985760615831498E-2</v>
      </c>
      <c r="I550" s="17">
        <v>8.4746110741711303E-2</v>
      </c>
      <c r="J550" s="17">
        <v>8.4992876993876906E-2</v>
      </c>
      <c r="K550" s="17">
        <v>0.111420053052841</v>
      </c>
      <c r="L550" s="17">
        <v>2.49222127284532E-2</v>
      </c>
      <c r="M550" s="17"/>
      <c r="N550" s="17">
        <v>0</v>
      </c>
      <c r="O550" s="17">
        <v>0.31155805069486903</v>
      </c>
      <c r="P550" s="17">
        <v>0.10156717303892</v>
      </c>
      <c r="Q550" s="17">
        <v>0.106708516567439</v>
      </c>
      <c r="R550" s="17">
        <v>0.15809743782892999</v>
      </c>
      <c r="S550" s="17">
        <v>0.10830165560852301</v>
      </c>
      <c r="T550" s="17">
        <v>8.4673587219299296E-2</v>
      </c>
      <c r="U550" s="17">
        <v>0.12097993397792201</v>
      </c>
      <c r="V550" s="17">
        <v>4.4661631193525099E-2</v>
      </c>
      <c r="W550" s="17">
        <v>8.2947448666929602E-2</v>
      </c>
      <c r="X550" s="17">
        <v>6.2681865784361607E-2</v>
      </c>
      <c r="Y550" s="17">
        <v>7.6448657089273495E-2</v>
      </c>
      <c r="Z550" s="17">
        <v>4.2450199993462001E-2</v>
      </c>
      <c r="AA550" s="17">
        <v>7.9590653357623997E-2</v>
      </c>
      <c r="AB550" s="17">
        <v>3.89361482744464E-2</v>
      </c>
      <c r="AC550" s="17">
        <v>2.50531535347298E-2</v>
      </c>
      <c r="AD550" s="17"/>
      <c r="AE550" s="17">
        <v>5.9731871203991697E-2</v>
      </c>
      <c r="AF550" s="17">
        <v>7.6723802905531602E-2</v>
      </c>
      <c r="AG550" s="17">
        <v>5.9972347279837197E-2</v>
      </c>
      <c r="AH550" s="17">
        <v>0.100454683662311</v>
      </c>
      <c r="AI550" s="17">
        <v>6.8027108229862396E-2</v>
      </c>
      <c r="AJ550" s="17">
        <v>0.14064989550543799</v>
      </c>
      <c r="AK550" s="17">
        <v>0.11273137858085</v>
      </c>
      <c r="AL550" s="17">
        <v>7.9135724846073799E-2</v>
      </c>
      <c r="AM550" s="17">
        <v>6.9287079151780007E-2</v>
      </c>
      <c r="AN550" s="17">
        <v>9.7706811570591204E-2</v>
      </c>
      <c r="AO550" s="17">
        <v>0.115135816742869</v>
      </c>
      <c r="AP550" s="17">
        <v>3.0884101603245701E-2</v>
      </c>
      <c r="AQ550" s="17"/>
      <c r="AR550" s="17">
        <v>9.4875290554227706E-2</v>
      </c>
      <c r="AS550" s="17">
        <v>7.6236349683349205E-2</v>
      </c>
      <c r="AT550" s="17">
        <v>9.2953307724651102E-2</v>
      </c>
      <c r="AU550" s="17">
        <v>8.1700558708723794E-2</v>
      </c>
      <c r="AV550" s="17">
        <v>9.1177743088362198E-2</v>
      </c>
      <c r="AW550" s="17"/>
      <c r="AX550" s="17">
        <v>8.8501649436857996E-2</v>
      </c>
      <c r="AY550" s="17">
        <v>3.84111646655588E-2</v>
      </c>
      <c r="AZ550" s="17">
        <v>7.5835855982153394E-2</v>
      </c>
      <c r="BA550" s="17"/>
      <c r="BB550" s="17">
        <v>7.4042256971790996E-2</v>
      </c>
      <c r="BC550" s="17">
        <v>0.104390639043712</v>
      </c>
      <c r="BD550" s="17">
        <v>7.8373512626721903E-2</v>
      </c>
      <c r="BE550" s="17">
        <v>0.10922182897072</v>
      </c>
      <c r="BF550" s="17">
        <v>0.119866394455674</v>
      </c>
    </row>
    <row r="551" spans="2:58" x14ac:dyDescent="0.3">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row>
    <row r="552" spans="2:58" x14ac:dyDescent="0.3">
      <c r="B552" s="6" t="s">
        <v>343</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row>
    <row r="553" spans="2:58" x14ac:dyDescent="0.3">
      <c r="B553" s="24" t="s">
        <v>90</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row>
    <row r="554" spans="2:58" x14ac:dyDescent="0.3">
      <c r="B554" t="s">
        <v>333</v>
      </c>
      <c r="C554" s="17">
        <v>0.53718792812554295</v>
      </c>
      <c r="D554" s="17">
        <v>0.50178956308379496</v>
      </c>
      <c r="E554" s="17">
        <v>0.57269449659721094</v>
      </c>
      <c r="F554" s="17"/>
      <c r="G554" s="17">
        <v>0.53869569722403399</v>
      </c>
      <c r="H554" s="17">
        <v>0.53048619667173202</v>
      </c>
      <c r="I554" s="17">
        <v>0.52479040632965801</v>
      </c>
      <c r="J554" s="17">
        <v>0.57276053561120699</v>
      </c>
      <c r="K554" s="17">
        <v>0.46794443041276901</v>
      </c>
      <c r="L554" s="17">
        <v>0.55052418339907305</v>
      </c>
      <c r="M554" s="17"/>
      <c r="N554" s="17">
        <v>0.77391331227808602</v>
      </c>
      <c r="O554" s="17">
        <v>0.30407052141549801</v>
      </c>
      <c r="P554" s="17">
        <v>0.495536957230165</v>
      </c>
      <c r="Q554" s="17">
        <v>0.50389714461136403</v>
      </c>
      <c r="R554" s="17">
        <v>0.48288106003241998</v>
      </c>
      <c r="S554" s="17">
        <v>0.50010757505518899</v>
      </c>
      <c r="T554" s="17">
        <v>0.48204316354335103</v>
      </c>
      <c r="U554" s="17">
        <v>0.47848067259204202</v>
      </c>
      <c r="V554" s="17">
        <v>0.543193450360686</v>
      </c>
      <c r="W554" s="17">
        <v>0.54660944343355999</v>
      </c>
      <c r="X554" s="17">
        <v>0.55029898938199495</v>
      </c>
      <c r="Y554" s="17">
        <v>0.55784004411753496</v>
      </c>
      <c r="Z554" s="17">
        <v>0.57184430187737501</v>
      </c>
      <c r="AA554" s="17">
        <v>0.54146912401067004</v>
      </c>
      <c r="AB554" s="17">
        <v>0.56833278446005997</v>
      </c>
      <c r="AC554" s="17">
        <v>0.63544676928076105</v>
      </c>
      <c r="AD554" s="17"/>
      <c r="AE554" s="17">
        <v>0.50104879129287505</v>
      </c>
      <c r="AF554" s="17">
        <v>0.56372661020464498</v>
      </c>
      <c r="AG554" s="17">
        <v>0.596921224149082</v>
      </c>
      <c r="AH554" s="17">
        <v>0.48729834331976002</v>
      </c>
      <c r="AI554" s="17">
        <v>0.59782555245918101</v>
      </c>
      <c r="AJ554" s="17">
        <v>0.52216854009413605</v>
      </c>
      <c r="AK554" s="17">
        <v>0.48756005757954601</v>
      </c>
      <c r="AL554" s="17">
        <v>0.54414485114354905</v>
      </c>
      <c r="AM554" s="17">
        <v>0.49265896160124401</v>
      </c>
      <c r="AN554" s="17">
        <v>0.56880933533830402</v>
      </c>
      <c r="AO554" s="17">
        <v>0.57278627418616901</v>
      </c>
      <c r="AP554" s="17">
        <v>0.61720768523879399</v>
      </c>
      <c r="AQ554" s="17"/>
      <c r="AR554" s="17">
        <v>0.537398512191128</v>
      </c>
      <c r="AS554" s="17">
        <v>0.54186489472853405</v>
      </c>
      <c r="AT554" s="17">
        <v>0.53858691509865897</v>
      </c>
      <c r="AU554" s="17">
        <v>0.51548193973498502</v>
      </c>
      <c r="AV554" s="17">
        <v>0.456092004669091</v>
      </c>
      <c r="AW554" s="17"/>
      <c r="AX554" s="17">
        <v>0.54241311323034402</v>
      </c>
      <c r="AY554" s="17">
        <v>0.52831171310789005</v>
      </c>
      <c r="AZ554" s="17">
        <v>0.55967463979438703</v>
      </c>
      <c r="BA554" s="17"/>
      <c r="BB554" s="17">
        <v>0.53539039222424301</v>
      </c>
      <c r="BC554" s="17">
        <v>0.51805359217453195</v>
      </c>
      <c r="BD554" s="17">
        <v>0.48360293335154397</v>
      </c>
      <c r="BE554" s="17">
        <v>0.58555281107063095</v>
      </c>
      <c r="BF554" s="17">
        <v>0.54390450481062202</v>
      </c>
    </row>
    <row r="555" spans="2:58" x14ac:dyDescent="0.3">
      <c r="B555" t="s">
        <v>334</v>
      </c>
      <c r="C555" s="17">
        <v>0.527439656071226</v>
      </c>
      <c r="D555" s="17">
        <v>0.50499396918491601</v>
      </c>
      <c r="E555" s="17">
        <v>0.54996165273159803</v>
      </c>
      <c r="F555" s="17"/>
      <c r="G555" s="17">
        <v>0.52309608380791905</v>
      </c>
      <c r="H555" s="17">
        <v>0.51995085322354295</v>
      </c>
      <c r="I555" s="17">
        <v>0.51670217959789</v>
      </c>
      <c r="J555" s="17">
        <v>0.53269601063523297</v>
      </c>
      <c r="K555" s="17">
        <v>0.53092311075826903</v>
      </c>
      <c r="L555" s="17">
        <v>0.68704558635475399</v>
      </c>
      <c r="M555" s="17"/>
      <c r="N555" s="17">
        <v>0.62865469375821204</v>
      </c>
      <c r="O555" s="17">
        <v>0.265409914204847</v>
      </c>
      <c r="P555" s="17">
        <v>0.55604534757507695</v>
      </c>
      <c r="Q555" s="17">
        <v>0.55529099203735899</v>
      </c>
      <c r="R555" s="17">
        <v>0.48713884519925799</v>
      </c>
      <c r="S555" s="17">
        <v>0.44826337471098598</v>
      </c>
      <c r="T555" s="17">
        <v>0.49346483323183699</v>
      </c>
      <c r="U555" s="17">
        <v>0.53790362973843397</v>
      </c>
      <c r="V555" s="17">
        <v>0.59784690903663296</v>
      </c>
      <c r="W555" s="17">
        <v>0.51645164281118605</v>
      </c>
      <c r="X555" s="17">
        <v>0.43305496769851798</v>
      </c>
      <c r="Y555" s="17">
        <v>0.51590761847441002</v>
      </c>
      <c r="Z555" s="17">
        <v>0.57564407931454797</v>
      </c>
      <c r="AA555" s="17">
        <v>0.579298103996158</v>
      </c>
      <c r="AB555" s="17">
        <v>0.571747040406547</v>
      </c>
      <c r="AC555" s="17">
        <v>0.61534065776565505</v>
      </c>
      <c r="AD555" s="17"/>
      <c r="AE555" s="17">
        <v>0.53090578848026104</v>
      </c>
      <c r="AF555" s="17">
        <v>0.55316418402009704</v>
      </c>
      <c r="AG555" s="17">
        <v>0.53250714508243102</v>
      </c>
      <c r="AH555" s="17">
        <v>0.57018076076128998</v>
      </c>
      <c r="AI555" s="17">
        <v>0.613248089181748</v>
      </c>
      <c r="AJ555" s="17">
        <v>0.47132562421961499</v>
      </c>
      <c r="AK555" s="17">
        <v>0.49321563768453702</v>
      </c>
      <c r="AL555" s="17">
        <v>0.50098572668386299</v>
      </c>
      <c r="AM555" s="17">
        <v>0.46759698833338698</v>
      </c>
      <c r="AN555" s="17">
        <v>0.51914002878866405</v>
      </c>
      <c r="AO555" s="17">
        <v>0.55687439252580295</v>
      </c>
      <c r="AP555" s="17">
        <v>0.54790515255878403</v>
      </c>
      <c r="AQ555" s="17"/>
      <c r="AR555" s="17">
        <v>0.50788550390229303</v>
      </c>
      <c r="AS555" s="17">
        <v>0.53952018754817799</v>
      </c>
      <c r="AT555" s="17">
        <v>0.52615011065145501</v>
      </c>
      <c r="AU555" s="17">
        <v>0.56183280411938896</v>
      </c>
      <c r="AV555" s="17">
        <v>0.44398304391731802</v>
      </c>
      <c r="AW555" s="17"/>
      <c r="AX555" s="17">
        <v>0.53430929360615897</v>
      </c>
      <c r="AY555" s="17">
        <v>0.56706038146395699</v>
      </c>
      <c r="AZ555" s="17">
        <v>0.50123529461459704</v>
      </c>
      <c r="BA555" s="17"/>
      <c r="BB555" s="17">
        <v>0.54515962464539303</v>
      </c>
      <c r="BC555" s="17">
        <v>0.44823672827079802</v>
      </c>
      <c r="BD555" s="17">
        <v>0.43421354388261202</v>
      </c>
      <c r="BE555" s="17">
        <v>0.57961197212864102</v>
      </c>
      <c r="BF555" s="17">
        <v>0.46457164424888397</v>
      </c>
    </row>
    <row r="556" spans="2:58" x14ac:dyDescent="0.3">
      <c r="B556" t="s">
        <v>335</v>
      </c>
      <c r="C556" s="17">
        <v>0.483092356414007</v>
      </c>
      <c r="D556" s="17">
        <v>0.44965562323480701</v>
      </c>
      <c r="E556" s="17">
        <v>0.51752499809019203</v>
      </c>
      <c r="F556" s="17"/>
      <c r="G556" s="17">
        <v>0.49586403009261498</v>
      </c>
      <c r="H556" s="17">
        <v>0.443740757840344</v>
      </c>
      <c r="I556" s="17">
        <v>0.469488382113531</v>
      </c>
      <c r="J556" s="17">
        <v>0.49464203958890901</v>
      </c>
      <c r="K556" s="17">
        <v>0.47992009794393597</v>
      </c>
      <c r="L556" s="17">
        <v>0.79648041375977996</v>
      </c>
      <c r="M556" s="17"/>
      <c r="N556" s="17">
        <v>0.50967897686186603</v>
      </c>
      <c r="O556" s="17">
        <v>0.40389153720929599</v>
      </c>
      <c r="P556" s="17">
        <v>0.49516151499231198</v>
      </c>
      <c r="Q556" s="17">
        <v>0.56192018351561701</v>
      </c>
      <c r="R556" s="17">
        <v>0.434297936240362</v>
      </c>
      <c r="S556" s="17">
        <v>0.46967442250061398</v>
      </c>
      <c r="T556" s="17">
        <v>0.55629511235504503</v>
      </c>
      <c r="U556" s="17">
        <v>0.47407683319942301</v>
      </c>
      <c r="V556" s="17">
        <v>0.48716327449799701</v>
      </c>
      <c r="W556" s="17">
        <v>0.47471037931209098</v>
      </c>
      <c r="X556" s="17">
        <v>0.48767066150919702</v>
      </c>
      <c r="Y556" s="17">
        <v>0.50397297680448305</v>
      </c>
      <c r="Z556" s="17">
        <v>0.48084443972917401</v>
      </c>
      <c r="AA556" s="17">
        <v>0.50605378193372597</v>
      </c>
      <c r="AB556" s="17">
        <v>0.42888242635610302</v>
      </c>
      <c r="AC556" s="17">
        <v>0.47698218152295901</v>
      </c>
      <c r="AD556" s="17"/>
      <c r="AE556" s="17">
        <v>0.45971754642127699</v>
      </c>
      <c r="AF556" s="17">
        <v>0.462242401232836</v>
      </c>
      <c r="AG556" s="17">
        <v>0.494680602171295</v>
      </c>
      <c r="AH556" s="17">
        <v>0.49574150092331598</v>
      </c>
      <c r="AI556" s="17">
        <v>0.56873510909463598</v>
      </c>
      <c r="AJ556" s="17">
        <v>0.42664955880636202</v>
      </c>
      <c r="AK556" s="17">
        <v>0.487430894701885</v>
      </c>
      <c r="AL556" s="17">
        <v>0.52502385567517995</v>
      </c>
      <c r="AM556" s="17">
        <v>0.442513335090372</v>
      </c>
      <c r="AN556" s="17">
        <v>0.55091580043761401</v>
      </c>
      <c r="AO556" s="17">
        <v>0.47485296911568597</v>
      </c>
      <c r="AP556" s="17">
        <v>0.47406418799717798</v>
      </c>
      <c r="AQ556" s="17"/>
      <c r="AR556" s="17">
        <v>0.48758930271919798</v>
      </c>
      <c r="AS556" s="17">
        <v>0.48311325429191199</v>
      </c>
      <c r="AT556" s="17">
        <v>0.46911637650694499</v>
      </c>
      <c r="AU556" s="17">
        <v>0.49451898550802098</v>
      </c>
      <c r="AV556" s="17">
        <v>0.51079698499262305</v>
      </c>
      <c r="AW556" s="17"/>
      <c r="AX556" s="17">
        <v>0.51807534673856304</v>
      </c>
      <c r="AY556" s="17">
        <v>0.41945629891607999</v>
      </c>
      <c r="AZ556" s="17">
        <v>0.39074128938029201</v>
      </c>
      <c r="BA556" s="17"/>
      <c r="BB556" s="17">
        <v>0.47848452047546203</v>
      </c>
      <c r="BC556" s="17">
        <v>0.44564849964299202</v>
      </c>
      <c r="BD556" s="17">
        <v>0.49079788982573802</v>
      </c>
      <c r="BE556" s="17">
        <v>0.57209204036567496</v>
      </c>
      <c r="BF556" s="17">
        <v>0.48776015744055501</v>
      </c>
    </row>
    <row r="557" spans="2:58" x14ac:dyDescent="0.3">
      <c r="B557" t="s">
        <v>336</v>
      </c>
      <c r="C557" s="17">
        <v>0.36248160824484099</v>
      </c>
      <c r="D557" s="17">
        <v>0.332369759791868</v>
      </c>
      <c r="E557" s="17">
        <v>0.392348037310848</v>
      </c>
      <c r="F557" s="17"/>
      <c r="G557" s="17">
        <v>0.44104485029997798</v>
      </c>
      <c r="H557" s="17">
        <v>0.34672977545973599</v>
      </c>
      <c r="I557" s="17">
        <v>0.36730782370184001</v>
      </c>
      <c r="J557" s="17">
        <v>0.37570766686908602</v>
      </c>
      <c r="K557" s="17">
        <v>0.30425103332299702</v>
      </c>
      <c r="L557" s="17">
        <v>0.43432415754621601</v>
      </c>
      <c r="M557" s="17"/>
      <c r="N557" s="17">
        <v>0.28582123760000799</v>
      </c>
      <c r="O557" s="17">
        <v>0.22027529255824399</v>
      </c>
      <c r="P557" s="17">
        <v>0.46798246228284401</v>
      </c>
      <c r="Q557" s="17">
        <v>0.37662718176013299</v>
      </c>
      <c r="R557" s="17">
        <v>0.310076658593813</v>
      </c>
      <c r="S557" s="17">
        <v>0.352755565766674</v>
      </c>
      <c r="T557" s="17">
        <v>0.40444199826968003</v>
      </c>
      <c r="U557" s="17">
        <v>0.39438792855626897</v>
      </c>
      <c r="V557" s="17">
        <v>0.37692101097323799</v>
      </c>
      <c r="W557" s="17">
        <v>0.418465116452921</v>
      </c>
      <c r="X557" s="17">
        <v>0.33277653051121298</v>
      </c>
      <c r="Y557" s="17">
        <v>0.34314084205982798</v>
      </c>
      <c r="Z557" s="17">
        <v>0.361742231063578</v>
      </c>
      <c r="AA557" s="17">
        <v>0.311153202111912</v>
      </c>
      <c r="AB557" s="17">
        <v>0.31576805756221199</v>
      </c>
      <c r="AC557" s="17">
        <v>0.37042835250588402</v>
      </c>
      <c r="AD557" s="17"/>
      <c r="AE557" s="17">
        <v>0.35658322659832897</v>
      </c>
      <c r="AF557" s="17">
        <v>0.32496947500058299</v>
      </c>
      <c r="AG557" s="17">
        <v>0.32445586035941298</v>
      </c>
      <c r="AH557" s="17">
        <v>0.41640834672516702</v>
      </c>
      <c r="AI557" s="17">
        <v>0.45363677147966702</v>
      </c>
      <c r="AJ557" s="17">
        <v>0.315625974350629</v>
      </c>
      <c r="AK557" s="17">
        <v>0.32073289505936597</v>
      </c>
      <c r="AL557" s="17">
        <v>0.36894633630134399</v>
      </c>
      <c r="AM557" s="17">
        <v>0.35984398483888602</v>
      </c>
      <c r="AN557" s="17">
        <v>0.38872790635294702</v>
      </c>
      <c r="AO557" s="17">
        <v>0.433361087517463</v>
      </c>
      <c r="AP557" s="17">
        <v>0.33558595739494101</v>
      </c>
      <c r="AQ557" s="17"/>
      <c r="AR557" s="17">
        <v>0.35338403104545502</v>
      </c>
      <c r="AS557" s="17">
        <v>0.35444445651511503</v>
      </c>
      <c r="AT557" s="17">
        <v>0.38690238330761401</v>
      </c>
      <c r="AU557" s="17">
        <v>0.37201054807837203</v>
      </c>
      <c r="AV557" s="17">
        <v>0.46301465541447301</v>
      </c>
      <c r="AW557" s="17"/>
      <c r="AX557" s="17">
        <v>0.36477933234076498</v>
      </c>
      <c r="AY557" s="17">
        <v>0.366349645944756</v>
      </c>
      <c r="AZ557" s="17">
        <v>0.32204240572951798</v>
      </c>
      <c r="BA557" s="17"/>
      <c r="BB557" s="17">
        <v>0.34646289180724399</v>
      </c>
      <c r="BC557" s="17">
        <v>0.46513741001322301</v>
      </c>
      <c r="BD557" s="17">
        <v>0.33401782990033102</v>
      </c>
      <c r="BE557" s="17">
        <v>0.37230277651310201</v>
      </c>
      <c r="BF557" s="17">
        <v>0.35834026307079397</v>
      </c>
    </row>
    <row r="558" spans="2:58" x14ac:dyDescent="0.3">
      <c r="B558" t="s">
        <v>337</v>
      </c>
      <c r="C558" s="17">
        <v>0.177325372441727</v>
      </c>
      <c r="D558" s="17">
        <v>0.20747362091643001</v>
      </c>
      <c r="E558" s="17">
        <v>0.14750192424924699</v>
      </c>
      <c r="F558" s="17"/>
      <c r="G558" s="17">
        <v>0.30426614733928198</v>
      </c>
      <c r="H558" s="17">
        <v>0.24024715599476501</v>
      </c>
      <c r="I558" s="17">
        <v>0.17711079575368799</v>
      </c>
      <c r="J558" s="17">
        <v>0.159359838036747</v>
      </c>
      <c r="K558" s="17">
        <v>0.190150015581317</v>
      </c>
      <c r="L558" s="17">
        <v>9.8556329801656406E-2</v>
      </c>
      <c r="M558" s="17"/>
      <c r="N558" s="17">
        <v>0.14300341162020899</v>
      </c>
      <c r="O558" s="17">
        <v>9.4885975948801701E-2</v>
      </c>
      <c r="P558" s="17">
        <v>0.12649678699257999</v>
      </c>
      <c r="Q558" s="17">
        <v>0.21807657341112599</v>
      </c>
      <c r="R558" s="17">
        <v>0.179060006820665</v>
      </c>
      <c r="S558" s="17">
        <v>0.167471361536501</v>
      </c>
      <c r="T558" s="17">
        <v>0.16095820633721999</v>
      </c>
      <c r="U558" s="17">
        <v>0.124379225336085</v>
      </c>
      <c r="V558" s="17">
        <v>0.168080532104152</v>
      </c>
      <c r="W558" s="17">
        <v>0.128733991653178</v>
      </c>
      <c r="X558" s="17">
        <v>0.195262888295239</v>
      </c>
      <c r="Y558" s="17">
        <v>0.16808137137783</v>
      </c>
      <c r="Z558" s="17">
        <v>0.20470149104237501</v>
      </c>
      <c r="AA558" s="17">
        <v>0.163488653370258</v>
      </c>
      <c r="AB558" s="17">
        <v>0.13531497179254801</v>
      </c>
      <c r="AC558" s="17">
        <v>0.27293177582598099</v>
      </c>
      <c r="AD558" s="17"/>
      <c r="AE558" s="17">
        <v>0.24046441850001801</v>
      </c>
      <c r="AF558" s="17">
        <v>0.17610656987500001</v>
      </c>
      <c r="AG558" s="17">
        <v>0.122836674494558</v>
      </c>
      <c r="AH558" s="17">
        <v>0.15398432815554799</v>
      </c>
      <c r="AI558" s="17">
        <v>0.21072368875643999</v>
      </c>
      <c r="AJ558" s="17">
        <v>0.138486097727857</v>
      </c>
      <c r="AK558" s="17">
        <v>0.15993413207797499</v>
      </c>
      <c r="AL558" s="17">
        <v>0.203947998864766</v>
      </c>
      <c r="AM558" s="17">
        <v>0.247524243239268</v>
      </c>
      <c r="AN558" s="17">
        <v>0.12995480255621999</v>
      </c>
      <c r="AO558" s="17">
        <v>0.11943986339929499</v>
      </c>
      <c r="AP558" s="17">
        <v>0.13420944290252601</v>
      </c>
      <c r="AQ558" s="17"/>
      <c r="AR558" s="17">
        <v>0.13816085775382</v>
      </c>
      <c r="AS558" s="17">
        <v>0.18924235744033299</v>
      </c>
      <c r="AT558" s="17">
        <v>0.22960146356730099</v>
      </c>
      <c r="AU558" s="17">
        <v>0.13998577303524201</v>
      </c>
      <c r="AV558" s="17">
        <v>9.0949847567106903E-2</v>
      </c>
      <c r="AW558" s="17"/>
      <c r="AX558" s="17">
        <v>0.148470503785538</v>
      </c>
      <c r="AY558" s="17">
        <v>0.29970560887133901</v>
      </c>
      <c r="AZ558" s="17">
        <v>0.18320039872060601</v>
      </c>
      <c r="BA558" s="17"/>
      <c r="BB558" s="17">
        <v>0.198743793891971</v>
      </c>
      <c r="BC558" s="17">
        <v>0.103524933580655</v>
      </c>
      <c r="BD558" s="17">
        <v>9.3683194019125504E-2</v>
      </c>
      <c r="BE558" s="17">
        <v>0.138151858048046</v>
      </c>
      <c r="BF558" s="17">
        <v>0.16455604397253601</v>
      </c>
    </row>
    <row r="559" spans="2:58" x14ac:dyDescent="0.3">
      <c r="B559" t="s">
        <v>338</v>
      </c>
      <c r="C559" s="17">
        <v>0.17035798040158701</v>
      </c>
      <c r="D559" s="17">
        <v>0.19719868858678599</v>
      </c>
      <c r="E559" s="17">
        <v>0.143831350446886</v>
      </c>
      <c r="F559" s="17"/>
      <c r="G559" s="17">
        <v>7.6749095117846403E-2</v>
      </c>
      <c r="H559" s="17">
        <v>0.23049389668831699</v>
      </c>
      <c r="I559" s="17">
        <v>0.201063913535315</v>
      </c>
      <c r="J559" s="17">
        <v>0.14260559565353301</v>
      </c>
      <c r="K559" s="17">
        <v>0.13511767638053299</v>
      </c>
      <c r="L559" s="17">
        <v>3.6590600492364997E-2</v>
      </c>
      <c r="M559" s="17"/>
      <c r="N559" s="17">
        <v>0.14300341162020899</v>
      </c>
      <c r="O559" s="17">
        <v>0.113032713320185</v>
      </c>
      <c r="P559" s="17">
        <v>0.208038309193007</v>
      </c>
      <c r="Q559" s="17">
        <v>0.119861822616092</v>
      </c>
      <c r="R559" s="17">
        <v>0.12343197131048</v>
      </c>
      <c r="S559" s="17">
        <v>0.114090469802126</v>
      </c>
      <c r="T559" s="17">
        <v>0.13500314651789699</v>
      </c>
      <c r="U559" s="17">
        <v>0.120058988593465</v>
      </c>
      <c r="V559" s="17">
        <v>0.144271003231526</v>
      </c>
      <c r="W559" s="17">
        <v>0.15211927484729201</v>
      </c>
      <c r="X559" s="17">
        <v>0.149628697458765</v>
      </c>
      <c r="Y559" s="17">
        <v>0.12174815742235701</v>
      </c>
      <c r="Z559" s="17">
        <v>0.20040241002856701</v>
      </c>
      <c r="AA559" s="17">
        <v>0.25005906832299601</v>
      </c>
      <c r="AB559" s="17">
        <v>0.22504476131856899</v>
      </c>
      <c r="AC559" s="17">
        <v>0.284642368752831</v>
      </c>
      <c r="AD559" s="17"/>
      <c r="AE559" s="17">
        <v>0.240379424717969</v>
      </c>
      <c r="AF559" s="17">
        <v>0.116830003026745</v>
      </c>
      <c r="AG559" s="17">
        <v>0.174277249838002</v>
      </c>
      <c r="AH559" s="17">
        <v>0.19652912000175701</v>
      </c>
      <c r="AI559" s="17">
        <v>0.16001961080925101</v>
      </c>
      <c r="AJ559" s="17">
        <v>0.15428568756876901</v>
      </c>
      <c r="AK559" s="17">
        <v>0.19945003950752499</v>
      </c>
      <c r="AL559" s="17">
        <v>0.22832465732923601</v>
      </c>
      <c r="AM559" s="17">
        <v>0.15592160915565501</v>
      </c>
      <c r="AN559" s="17">
        <v>0.13554653812221701</v>
      </c>
      <c r="AO559" s="17">
        <v>0.14033036736656701</v>
      </c>
      <c r="AP559" s="17">
        <v>0.111466437759034</v>
      </c>
      <c r="AQ559" s="17"/>
      <c r="AR559" s="17">
        <v>0.13699009292417699</v>
      </c>
      <c r="AS559" s="17">
        <v>0.17825465640384899</v>
      </c>
      <c r="AT559" s="17">
        <v>0.219192068421209</v>
      </c>
      <c r="AU559" s="17">
        <v>0.167072252631047</v>
      </c>
      <c r="AV559" s="17">
        <v>4.8408046281698598E-2</v>
      </c>
      <c r="AW559" s="17"/>
      <c r="AX559" s="17">
        <v>0.142924775567074</v>
      </c>
      <c r="AY559" s="17">
        <v>0.29951079098476302</v>
      </c>
      <c r="AZ559" s="17">
        <v>0.17775167578492601</v>
      </c>
      <c r="BA559" s="17"/>
      <c r="BB559" s="17">
        <v>0.189351119055267</v>
      </c>
      <c r="BC559" s="17">
        <v>0.127108386364125</v>
      </c>
      <c r="BD559" s="17">
        <v>7.9281262708152306E-2</v>
      </c>
      <c r="BE559" s="17">
        <v>0.12229079252943099</v>
      </c>
      <c r="BF559" s="17">
        <v>0.14176695085312799</v>
      </c>
    </row>
    <row r="560" spans="2:58" x14ac:dyDescent="0.3">
      <c r="B560" t="s">
        <v>339</v>
      </c>
      <c r="C560" s="17">
        <v>0.14617413417685801</v>
      </c>
      <c r="D560" s="17">
        <v>0.15071841136055</v>
      </c>
      <c r="E560" s="17">
        <v>0.141917111473609</v>
      </c>
      <c r="F560" s="17"/>
      <c r="G560" s="17">
        <v>0.25684535321507501</v>
      </c>
      <c r="H560" s="17">
        <v>0.20661217729759301</v>
      </c>
      <c r="I560" s="17">
        <v>0.153610502321851</v>
      </c>
      <c r="J560" s="17">
        <v>0.13943142411439799</v>
      </c>
      <c r="K560" s="17">
        <v>0.10714191509068501</v>
      </c>
      <c r="L560" s="17">
        <v>2.49222127284532E-2</v>
      </c>
      <c r="M560" s="17"/>
      <c r="N560" s="17">
        <v>0.55005557301622798</v>
      </c>
      <c r="O560" s="17">
        <v>0.13658420274691299</v>
      </c>
      <c r="P560" s="17">
        <v>0.129267371966302</v>
      </c>
      <c r="Q560" s="17">
        <v>0.12372360087718499</v>
      </c>
      <c r="R560" s="17">
        <v>0.12565070364686101</v>
      </c>
      <c r="S560" s="17">
        <v>0.11042914736706801</v>
      </c>
      <c r="T560" s="17">
        <v>0.16289950724396501</v>
      </c>
      <c r="U560" s="17">
        <v>0.15881171002707001</v>
      </c>
      <c r="V560" s="17">
        <v>0.16544702410825399</v>
      </c>
      <c r="W560" s="17">
        <v>9.2423553915646106E-2</v>
      </c>
      <c r="X560" s="17">
        <v>0.17097648548023101</v>
      </c>
      <c r="Y560" s="17">
        <v>0.125736168973026</v>
      </c>
      <c r="Z560" s="17">
        <v>0.190918356382725</v>
      </c>
      <c r="AA560" s="17">
        <v>0.11522890075098401</v>
      </c>
      <c r="AB560" s="17">
        <v>0.138340513030492</v>
      </c>
      <c r="AC560" s="17">
        <v>0.19415110480363601</v>
      </c>
      <c r="AD560" s="17"/>
      <c r="AE560" s="17">
        <v>0.20660301230990899</v>
      </c>
      <c r="AF560" s="17">
        <v>9.9318258831769396E-2</v>
      </c>
      <c r="AG560" s="17">
        <v>0.16264597419775001</v>
      </c>
      <c r="AH560" s="17">
        <v>0.14133029725351501</v>
      </c>
      <c r="AI560" s="17">
        <v>0.172952420075493</v>
      </c>
      <c r="AJ560" s="17">
        <v>0.116824118194812</v>
      </c>
      <c r="AK560" s="17">
        <v>9.94016095436598E-2</v>
      </c>
      <c r="AL560" s="17">
        <v>0.24497230743013401</v>
      </c>
      <c r="AM560" s="17">
        <v>0.14010984732072199</v>
      </c>
      <c r="AN560" s="17">
        <v>0.15614792519568099</v>
      </c>
      <c r="AO560" s="17">
        <v>9.2508929891302702E-2</v>
      </c>
      <c r="AP560" s="17">
        <v>0.13847823060223699</v>
      </c>
      <c r="AQ560" s="17"/>
      <c r="AR560" s="17">
        <v>0.160906947224664</v>
      </c>
      <c r="AS560" s="17">
        <v>0.14246584549636701</v>
      </c>
      <c r="AT560" s="17">
        <v>0.15598281204762199</v>
      </c>
      <c r="AU560" s="17">
        <v>8.3489063007718606E-2</v>
      </c>
      <c r="AV560" s="17">
        <v>8.3956386281321196E-2</v>
      </c>
      <c r="AW560" s="17"/>
      <c r="AX560" s="17">
        <v>0.13909530658896499</v>
      </c>
      <c r="AY560" s="17">
        <v>0.22331361791824</v>
      </c>
      <c r="AZ560" s="17">
        <v>0.117832252261538</v>
      </c>
      <c r="BA560" s="17"/>
      <c r="BB560" s="17">
        <v>0.15376589736951601</v>
      </c>
      <c r="BC560" s="17">
        <v>0.13492518341861601</v>
      </c>
      <c r="BD560" s="17">
        <v>0.143509189211844</v>
      </c>
      <c r="BE560" s="17">
        <v>9.4898231571461295E-2</v>
      </c>
      <c r="BF560" s="17">
        <v>0.14429113140643501</v>
      </c>
    </row>
    <row r="561" spans="2:58" x14ac:dyDescent="0.3">
      <c r="B561" t="s">
        <v>340</v>
      </c>
      <c r="C561" s="17">
        <v>0.111022167410427</v>
      </c>
      <c r="D561" s="17">
        <v>0.15782587843226401</v>
      </c>
      <c r="E561" s="17">
        <v>6.43949767505409E-2</v>
      </c>
      <c r="F561" s="17"/>
      <c r="G561" s="17">
        <v>0.224937681314373</v>
      </c>
      <c r="H561" s="17">
        <v>0.22652415043195101</v>
      </c>
      <c r="I561" s="17">
        <v>0.114632252423729</v>
      </c>
      <c r="J561" s="17">
        <v>8.7681078717676303E-2</v>
      </c>
      <c r="K561" s="17">
        <v>7.1893943333383406E-2</v>
      </c>
      <c r="L561" s="17">
        <v>0.165657218030484</v>
      </c>
      <c r="M561" s="17"/>
      <c r="N561" s="17">
        <v>0.1103589937083</v>
      </c>
      <c r="O561" s="17">
        <v>0</v>
      </c>
      <c r="P561" s="17">
        <v>3.0287075370590399E-2</v>
      </c>
      <c r="Q561" s="17">
        <v>0.10588299792234</v>
      </c>
      <c r="R561" s="17">
        <v>7.6660843952113894E-2</v>
      </c>
      <c r="S561" s="17">
        <v>7.9092184162735196E-2</v>
      </c>
      <c r="T561" s="17">
        <v>0.13777004835446899</v>
      </c>
      <c r="U561" s="17">
        <v>6.0549390728020999E-2</v>
      </c>
      <c r="V561" s="17">
        <v>0.108589395756319</v>
      </c>
      <c r="W561" s="17">
        <v>7.6385194846065194E-2</v>
      </c>
      <c r="X561" s="17">
        <v>0.10213733464895899</v>
      </c>
      <c r="Y561" s="17">
        <v>7.6449244145851802E-2</v>
      </c>
      <c r="Z561" s="17">
        <v>0.13526668141506701</v>
      </c>
      <c r="AA561" s="17">
        <v>6.8000831718385599E-2</v>
      </c>
      <c r="AB561" s="17">
        <v>0.105110818994772</v>
      </c>
      <c r="AC561" s="17">
        <v>0.25037835915234002</v>
      </c>
      <c r="AD561" s="17"/>
      <c r="AE561" s="17">
        <v>0.23274886133782799</v>
      </c>
      <c r="AF561" s="17">
        <v>5.6092456144043699E-2</v>
      </c>
      <c r="AG561" s="17">
        <v>7.9560958891683298E-2</v>
      </c>
      <c r="AH561" s="17">
        <v>8.2644147591416806E-2</v>
      </c>
      <c r="AI561" s="17">
        <v>0.100742773743563</v>
      </c>
      <c r="AJ561" s="17">
        <v>8.4365170802984599E-2</v>
      </c>
      <c r="AK561" s="17">
        <v>8.4057163724623296E-2</v>
      </c>
      <c r="AL561" s="17">
        <v>0.15272351289377001</v>
      </c>
      <c r="AM561" s="17">
        <v>0.129819675011313</v>
      </c>
      <c r="AN561" s="17">
        <v>5.6030633827765297E-2</v>
      </c>
      <c r="AO561" s="17">
        <v>0.110556318703437</v>
      </c>
      <c r="AP561" s="17">
        <v>0.16866386612327999</v>
      </c>
      <c r="AQ561" s="17"/>
      <c r="AR561" s="17">
        <v>0.103354394634899</v>
      </c>
      <c r="AS561" s="17">
        <v>0.112575147064538</v>
      </c>
      <c r="AT561" s="17">
        <v>0.145699279252717</v>
      </c>
      <c r="AU561" s="17">
        <v>4.1491624731779399E-2</v>
      </c>
      <c r="AV561" s="17">
        <v>4.7851824601724199E-2</v>
      </c>
      <c r="AW561" s="17"/>
      <c r="AX561" s="17">
        <v>7.9926265514928499E-2</v>
      </c>
      <c r="AY561" s="17">
        <v>0.24179778778986799</v>
      </c>
      <c r="AZ561" s="17">
        <v>0.155354288363378</v>
      </c>
      <c r="BA561" s="17"/>
      <c r="BB561" s="17">
        <v>0.13500043139932799</v>
      </c>
      <c r="BC561" s="17">
        <v>5.0677045112265298E-2</v>
      </c>
      <c r="BD561" s="17">
        <v>8.4258889367685399E-2</v>
      </c>
      <c r="BE561" s="17">
        <v>5.7776775701491E-2</v>
      </c>
      <c r="BF561" s="17">
        <v>6.0038892582077001E-2</v>
      </c>
    </row>
    <row r="562" spans="2:58" x14ac:dyDescent="0.3">
      <c r="B562" t="s">
        <v>341</v>
      </c>
      <c r="C562" s="17">
        <v>7.07634173590828E-2</v>
      </c>
      <c r="D562" s="17">
        <v>9.1526975828417706E-2</v>
      </c>
      <c r="E562" s="17">
        <v>5.01210828541079E-2</v>
      </c>
      <c r="F562" s="17"/>
      <c r="G562" s="17">
        <v>0.19177967789970701</v>
      </c>
      <c r="H562" s="17">
        <v>0.100797308343089</v>
      </c>
      <c r="I562" s="17">
        <v>8.41226420566836E-2</v>
      </c>
      <c r="J562" s="17">
        <v>5.71898541086341E-2</v>
      </c>
      <c r="K562" s="17">
        <v>5.0709863068221901E-2</v>
      </c>
      <c r="L562" s="17">
        <v>0</v>
      </c>
      <c r="M562" s="17"/>
      <c r="N562" s="17">
        <v>0.118168486553689</v>
      </c>
      <c r="O562" s="17">
        <v>8.3566251961947405E-2</v>
      </c>
      <c r="P562" s="17">
        <v>2.53682030347794E-2</v>
      </c>
      <c r="Q562" s="17">
        <v>6.6823544751427197E-2</v>
      </c>
      <c r="R562" s="17">
        <v>3.9487877869263902E-2</v>
      </c>
      <c r="S562" s="17">
        <v>4.90946063987035E-2</v>
      </c>
      <c r="T562" s="17">
        <v>8.0117953696703603E-2</v>
      </c>
      <c r="U562" s="17">
        <v>7.05685861978569E-2</v>
      </c>
      <c r="V562" s="17">
        <v>6.3366509083893602E-2</v>
      </c>
      <c r="W562" s="17">
        <v>0.101791095464843</v>
      </c>
      <c r="X562" s="17">
        <v>9.2192964990895201E-2</v>
      </c>
      <c r="Y562" s="17">
        <v>5.0125661671521902E-2</v>
      </c>
      <c r="Z562" s="17">
        <v>8.9543788451038303E-2</v>
      </c>
      <c r="AA562" s="17">
        <v>7.12337673577602E-2</v>
      </c>
      <c r="AB562" s="17">
        <v>5.6018005986128598E-2</v>
      </c>
      <c r="AC562" s="17">
        <v>9.6898633276490301E-2</v>
      </c>
      <c r="AD562" s="17"/>
      <c r="AE562" s="17">
        <v>0.110243554888353</v>
      </c>
      <c r="AF562" s="17">
        <v>5.0505150971914103E-2</v>
      </c>
      <c r="AG562" s="17">
        <v>6.4576979705885093E-2</v>
      </c>
      <c r="AH562" s="17">
        <v>5.8550860816626402E-2</v>
      </c>
      <c r="AI562" s="17">
        <v>5.0000024977451499E-2</v>
      </c>
      <c r="AJ562" s="17">
        <v>5.6495485705838899E-2</v>
      </c>
      <c r="AK562" s="17">
        <v>4.3379322198305301E-2</v>
      </c>
      <c r="AL562" s="17">
        <v>8.2197457523863607E-2</v>
      </c>
      <c r="AM562" s="17">
        <v>9.0740691174474405E-2</v>
      </c>
      <c r="AN562" s="17">
        <v>6.9575428470484396E-2</v>
      </c>
      <c r="AO562" s="17">
        <v>8.8604007502351895E-2</v>
      </c>
      <c r="AP562" s="17">
        <v>7.77670440546369E-2</v>
      </c>
      <c r="AQ562" s="17"/>
      <c r="AR562" s="17">
        <v>6.7191243782962706E-2</v>
      </c>
      <c r="AS562" s="17">
        <v>6.1257881031685203E-2</v>
      </c>
      <c r="AT562" s="17">
        <v>0.121261476810106</v>
      </c>
      <c r="AU562" s="17">
        <v>3.7665386104563998E-2</v>
      </c>
      <c r="AV562" s="17">
        <v>0</v>
      </c>
      <c r="AW562" s="17"/>
      <c r="AX562" s="17">
        <v>5.3151264807747199E-2</v>
      </c>
      <c r="AY562" s="17">
        <v>0.142055052424893</v>
      </c>
      <c r="AZ562" s="17">
        <v>8.5185415200153103E-2</v>
      </c>
      <c r="BA562" s="17"/>
      <c r="BB562" s="17">
        <v>8.1978359967807696E-2</v>
      </c>
      <c r="BC562" s="17">
        <v>4.7391685254919998E-2</v>
      </c>
      <c r="BD562" s="17">
        <v>3.6558872570154402E-2</v>
      </c>
      <c r="BE562" s="17">
        <v>3.9066341463479599E-2</v>
      </c>
      <c r="BF562" s="17">
        <v>5.2561227175042503E-2</v>
      </c>
    </row>
    <row r="563" spans="2:58" x14ac:dyDescent="0.3">
      <c r="B563" t="s">
        <v>342</v>
      </c>
      <c r="C563" s="17">
        <v>6.19267370093987E-2</v>
      </c>
      <c r="D563" s="17">
        <v>9.4958702306125797E-2</v>
      </c>
      <c r="E563" s="17">
        <v>2.8986578152518198E-2</v>
      </c>
      <c r="F563" s="17"/>
      <c r="G563" s="17">
        <v>0</v>
      </c>
      <c r="H563" s="17">
        <v>0.129755871954296</v>
      </c>
      <c r="I563" s="17">
        <v>6.8179669654491001E-2</v>
      </c>
      <c r="J563" s="17">
        <v>4.3946733153204597E-2</v>
      </c>
      <c r="K563" s="17">
        <v>4.9441533950097698E-2</v>
      </c>
      <c r="L563" s="17">
        <v>6.4083189549343403E-2</v>
      </c>
      <c r="M563" s="17"/>
      <c r="N563" s="17">
        <v>0</v>
      </c>
      <c r="O563" s="17">
        <v>2.53929296313011E-2</v>
      </c>
      <c r="P563" s="17">
        <v>4.5155852218045398E-2</v>
      </c>
      <c r="Q563" s="17">
        <v>5.2703879488464903E-2</v>
      </c>
      <c r="R563" s="17">
        <v>5.59968141348898E-2</v>
      </c>
      <c r="S563" s="17">
        <v>4.9951438920195101E-2</v>
      </c>
      <c r="T563" s="17">
        <v>2.64124186974019E-2</v>
      </c>
      <c r="U563" s="17">
        <v>6.0896213525140998E-2</v>
      </c>
      <c r="V563" s="17">
        <v>3.4080509749553199E-2</v>
      </c>
      <c r="W563" s="17">
        <v>5.6436021251472103E-2</v>
      </c>
      <c r="X563" s="17">
        <v>5.76204584339087E-2</v>
      </c>
      <c r="Y563" s="17">
        <v>3.5176101678270497E-2</v>
      </c>
      <c r="Z563" s="17">
        <v>8.4960601359379898E-2</v>
      </c>
      <c r="AA563" s="17">
        <v>2.5082018931207602E-2</v>
      </c>
      <c r="AB563" s="17">
        <v>0.100591706248949</v>
      </c>
      <c r="AC563" s="17">
        <v>0.13784200493444901</v>
      </c>
      <c r="AD563" s="17"/>
      <c r="AE563" s="17">
        <v>0.14256539737066901</v>
      </c>
      <c r="AF563" s="17">
        <v>3.38524216832621E-2</v>
      </c>
      <c r="AG563" s="17">
        <v>3.0533942106792101E-2</v>
      </c>
      <c r="AH563" s="17">
        <v>3.21541488484769E-2</v>
      </c>
      <c r="AI563" s="17">
        <v>3.7632158077045799E-2</v>
      </c>
      <c r="AJ563" s="17">
        <v>5.0499482287693999E-2</v>
      </c>
      <c r="AK563" s="17">
        <v>3.7724748125217603E-2</v>
      </c>
      <c r="AL563" s="17">
        <v>7.0862408517643097E-2</v>
      </c>
      <c r="AM563" s="17">
        <v>7.3003165747099794E-2</v>
      </c>
      <c r="AN563" s="17">
        <v>4.3214176907862702E-2</v>
      </c>
      <c r="AO563" s="17">
        <v>9.5632344466859906E-2</v>
      </c>
      <c r="AP563" s="17">
        <v>8.4511208349984199E-2</v>
      </c>
      <c r="AQ563" s="17"/>
      <c r="AR563" s="17">
        <v>4.7708223882899803E-2</v>
      </c>
      <c r="AS563" s="17">
        <v>6.6862998748769595E-2</v>
      </c>
      <c r="AT563" s="17">
        <v>7.9442158928266504E-2</v>
      </c>
      <c r="AU563" s="17">
        <v>3.5248488004922598E-2</v>
      </c>
      <c r="AV563" s="17">
        <v>5.9068798470414699E-2</v>
      </c>
      <c r="AW563" s="17"/>
      <c r="AX563" s="17">
        <v>3.6290388616719703E-2</v>
      </c>
      <c r="AY563" s="17">
        <v>0.13850173923956599</v>
      </c>
      <c r="AZ563" s="17">
        <v>0.107773464939935</v>
      </c>
      <c r="BA563" s="17"/>
      <c r="BB563" s="17">
        <v>7.6437553860215293E-2</v>
      </c>
      <c r="BC563" s="17">
        <v>3.1117191521995199E-2</v>
      </c>
      <c r="BD563" s="17">
        <v>2.14898934765228E-2</v>
      </c>
      <c r="BE563" s="17">
        <v>4.9278552146594899E-2</v>
      </c>
      <c r="BF563" s="17">
        <v>1.2765255953709399E-2</v>
      </c>
    </row>
    <row r="564" spans="2:58" x14ac:dyDescent="0.3">
      <c r="B564" t="s">
        <v>86</v>
      </c>
      <c r="C564" s="17">
        <v>3.7785013592745401E-2</v>
      </c>
      <c r="D564" s="17">
        <v>3.7641911244264803E-2</v>
      </c>
      <c r="E564" s="17">
        <v>3.7006123584112802E-2</v>
      </c>
      <c r="F564" s="17"/>
      <c r="G564" s="17">
        <v>6.0914113303680399E-2</v>
      </c>
      <c r="H564" s="17">
        <v>2.2075322467060898E-2</v>
      </c>
      <c r="I564" s="17">
        <v>4.0637586657895998E-2</v>
      </c>
      <c r="J564" s="17">
        <v>3.4996856021047303E-2</v>
      </c>
      <c r="K564" s="17">
        <v>5.31521424803603E-2</v>
      </c>
      <c r="L564" s="17">
        <v>0</v>
      </c>
      <c r="M564" s="17"/>
      <c r="N564" s="17">
        <v>0</v>
      </c>
      <c r="O564" s="17">
        <v>8.1080696711015102E-2</v>
      </c>
      <c r="P564" s="17">
        <v>2.9491916123756401E-2</v>
      </c>
      <c r="Q564" s="17">
        <v>3.9752184310097499E-2</v>
      </c>
      <c r="R564" s="17">
        <v>6.6942236352682302E-2</v>
      </c>
      <c r="S564" s="17">
        <v>5.15329764865756E-2</v>
      </c>
      <c r="T564" s="17">
        <v>3.7631848092540797E-2</v>
      </c>
      <c r="U564" s="17">
        <v>5.2663470559898298E-2</v>
      </c>
      <c r="V564" s="17">
        <v>2.5069543382006901E-2</v>
      </c>
      <c r="W564" s="17">
        <v>2.84227709942622E-2</v>
      </c>
      <c r="X564" s="17">
        <v>2.0117266205930299E-2</v>
      </c>
      <c r="Y564" s="17">
        <v>2.8479138116941E-2</v>
      </c>
      <c r="Z564" s="17">
        <v>4.3044509747774899E-2</v>
      </c>
      <c r="AA564" s="17">
        <v>4.8549812015964998E-2</v>
      </c>
      <c r="AB564" s="17">
        <v>1.05830253076801E-2</v>
      </c>
      <c r="AC564" s="17">
        <v>6.8464067984246304E-3</v>
      </c>
      <c r="AD564" s="17"/>
      <c r="AE564" s="17">
        <v>2.6466249565839099E-2</v>
      </c>
      <c r="AF564" s="17">
        <v>2.5088570974602702E-2</v>
      </c>
      <c r="AG564" s="17">
        <v>2.4937931284716199E-2</v>
      </c>
      <c r="AH564" s="17">
        <v>5.3161030521739698E-2</v>
      </c>
      <c r="AI564" s="17">
        <v>1.94727170963504E-2</v>
      </c>
      <c r="AJ564" s="17">
        <v>8.1279749362345902E-2</v>
      </c>
      <c r="AK564" s="17">
        <v>5.6042663538841998E-2</v>
      </c>
      <c r="AL564" s="17">
        <v>9.4060116036060494E-3</v>
      </c>
      <c r="AM564" s="17">
        <v>5.4794521463004002E-2</v>
      </c>
      <c r="AN564" s="17">
        <v>3.3273701083895199E-2</v>
      </c>
      <c r="AO564" s="17">
        <v>2.1988409322213898E-2</v>
      </c>
      <c r="AP564" s="17">
        <v>1.2069968653949201E-2</v>
      </c>
      <c r="AQ564" s="17"/>
      <c r="AR564" s="17">
        <v>3.4794555430612203E-2</v>
      </c>
      <c r="AS564" s="17">
        <v>3.0950441416046599E-2</v>
      </c>
      <c r="AT564" s="17">
        <v>6.11911272283234E-2</v>
      </c>
      <c r="AU564" s="17">
        <v>1.90195424378908E-2</v>
      </c>
      <c r="AV564" s="17">
        <v>9.3637039805363101E-2</v>
      </c>
      <c r="AW564" s="17"/>
      <c r="AX564" s="17">
        <v>4.1446258414729598E-2</v>
      </c>
      <c r="AY564" s="17">
        <v>1.97960462759325E-2</v>
      </c>
      <c r="AZ564" s="17">
        <v>3.7833149701672002E-2</v>
      </c>
      <c r="BA564" s="17"/>
      <c r="BB564" s="17">
        <v>3.0000264553553101E-2</v>
      </c>
      <c r="BC564" s="17">
        <v>7.2282420911793793E-2</v>
      </c>
      <c r="BD564" s="17">
        <v>0</v>
      </c>
      <c r="BE564" s="17">
        <v>4.5555210939280201E-2</v>
      </c>
      <c r="BF564" s="17">
        <v>5.6745325201199202E-2</v>
      </c>
    </row>
    <row r="565" spans="2:58" x14ac:dyDescent="0.3">
      <c r="B565" t="s">
        <v>219</v>
      </c>
      <c r="C565" s="17">
        <v>7.3772202929040104E-3</v>
      </c>
      <c r="D565" s="17">
        <v>9.7559571334457501E-3</v>
      </c>
      <c r="E565" s="17">
        <v>5.0109155649149199E-3</v>
      </c>
      <c r="F565" s="17"/>
      <c r="G565" s="17">
        <v>0</v>
      </c>
      <c r="H565" s="17">
        <v>0</v>
      </c>
      <c r="I565" s="17">
        <v>7.1953377426991301E-3</v>
      </c>
      <c r="J565" s="17">
        <v>9.3182205080872497E-3</v>
      </c>
      <c r="K565" s="17">
        <v>4.7467158310505004E-3</v>
      </c>
      <c r="L565" s="17">
        <v>3.18448709968122E-2</v>
      </c>
      <c r="M565" s="17"/>
      <c r="N565" s="17">
        <v>0</v>
      </c>
      <c r="O565" s="17">
        <v>2.7225178220825499E-2</v>
      </c>
      <c r="P565" s="17">
        <v>0</v>
      </c>
      <c r="Q565" s="17">
        <v>0</v>
      </c>
      <c r="R565" s="17">
        <v>5.8063190296063199E-3</v>
      </c>
      <c r="S565" s="17">
        <v>7.2382854768908199E-3</v>
      </c>
      <c r="T565" s="17">
        <v>5.0718375752779104E-3</v>
      </c>
      <c r="U565" s="17">
        <v>0</v>
      </c>
      <c r="V565" s="17">
        <v>5.5184612547863297E-3</v>
      </c>
      <c r="W565" s="17">
        <v>2.7390653719013801E-2</v>
      </c>
      <c r="X565" s="17">
        <v>1.2924778716611299E-2</v>
      </c>
      <c r="Y565" s="17">
        <v>5.5133570215479596E-3</v>
      </c>
      <c r="Z565" s="17">
        <v>7.8338617515166208E-3</v>
      </c>
      <c r="AA565" s="17">
        <v>1.54302179349629E-2</v>
      </c>
      <c r="AB565" s="17">
        <v>0</v>
      </c>
      <c r="AC565" s="17">
        <v>4.0411413550252902E-3</v>
      </c>
      <c r="AD565" s="17"/>
      <c r="AE565" s="17">
        <v>0</v>
      </c>
      <c r="AF565" s="17">
        <v>8.4282765182689106E-3</v>
      </c>
      <c r="AG565" s="17">
        <v>1.0930369572863601E-2</v>
      </c>
      <c r="AH565" s="17">
        <v>1.6911663551741399E-2</v>
      </c>
      <c r="AI565" s="17">
        <v>4.9396411792691801E-3</v>
      </c>
      <c r="AJ565" s="17">
        <v>2.30887237225176E-2</v>
      </c>
      <c r="AK565" s="17">
        <v>1.24117286114237E-2</v>
      </c>
      <c r="AL565" s="17">
        <v>0</v>
      </c>
      <c r="AM565" s="17">
        <v>0</v>
      </c>
      <c r="AN565" s="17">
        <v>5.1183319700987204E-3</v>
      </c>
      <c r="AO565" s="17">
        <v>0</v>
      </c>
      <c r="AP565" s="17">
        <v>0</v>
      </c>
      <c r="AQ565" s="17"/>
      <c r="AR565" s="17">
        <v>5.7740962296434399E-3</v>
      </c>
      <c r="AS565" s="17">
        <v>9.11816610088261E-3</v>
      </c>
      <c r="AT565" s="17">
        <v>3.4037338253133098E-3</v>
      </c>
      <c r="AU565" s="17">
        <v>0</v>
      </c>
      <c r="AV565" s="17">
        <v>3.9541196102293098E-2</v>
      </c>
      <c r="AW565" s="17"/>
      <c r="AX565" s="17">
        <v>5.70135100757638E-3</v>
      </c>
      <c r="AY565" s="17">
        <v>0</v>
      </c>
      <c r="AZ565" s="17">
        <v>1.47348213688481E-2</v>
      </c>
      <c r="BA565" s="17"/>
      <c r="BB565" s="17">
        <v>7.6248337860522E-3</v>
      </c>
      <c r="BC565" s="17">
        <v>5.3725910971249603E-3</v>
      </c>
      <c r="BD565" s="17">
        <v>0</v>
      </c>
      <c r="BE565" s="17">
        <v>7.0334419105321502E-3</v>
      </c>
      <c r="BF565" s="17">
        <v>1.0205797599458E-2</v>
      </c>
    </row>
    <row r="566" spans="2:58" x14ac:dyDescent="0.3">
      <c r="B566" t="s">
        <v>150</v>
      </c>
      <c r="C566" s="17">
        <v>1.92914501884573E-2</v>
      </c>
      <c r="D566" s="17">
        <v>2.2394571089481601E-2</v>
      </c>
      <c r="E566" s="17">
        <v>1.6223834544399001E-2</v>
      </c>
      <c r="F566" s="17"/>
      <c r="G566" s="17">
        <v>0</v>
      </c>
      <c r="H566" s="17">
        <v>5.9791087236691999E-2</v>
      </c>
      <c r="I566" s="17">
        <v>1.28555606004293E-2</v>
      </c>
      <c r="J566" s="17">
        <v>1.5015649026271701E-2</v>
      </c>
      <c r="K566" s="17">
        <v>2.31728285381772E-2</v>
      </c>
      <c r="L566" s="17">
        <v>2.04296735733949E-2</v>
      </c>
      <c r="M566" s="17"/>
      <c r="N566" s="17">
        <v>0</v>
      </c>
      <c r="O566" s="17">
        <v>0.21329800921221501</v>
      </c>
      <c r="P566" s="17">
        <v>6.5110948645652894E-2</v>
      </c>
      <c r="Q566" s="17">
        <v>1.5027155707940399E-2</v>
      </c>
      <c r="R566" s="17">
        <v>2.0843089215233299E-2</v>
      </c>
      <c r="S566" s="17">
        <v>3.9577802793323798E-2</v>
      </c>
      <c r="T566" s="17">
        <v>7.9430033939492505E-3</v>
      </c>
      <c r="U566" s="17">
        <v>1.1329493267662701E-2</v>
      </c>
      <c r="V566" s="17">
        <v>7.5588863958096202E-3</v>
      </c>
      <c r="W566" s="17">
        <v>1.6159481572707801E-2</v>
      </c>
      <c r="X566" s="17">
        <v>2.09093047992139E-2</v>
      </c>
      <c r="Y566" s="17">
        <v>1.3968493529102099E-2</v>
      </c>
      <c r="Z566" s="17">
        <v>0</v>
      </c>
      <c r="AA566" s="17">
        <v>1.20459622548047E-2</v>
      </c>
      <c r="AB566" s="17">
        <v>5.7945165670506603E-3</v>
      </c>
      <c r="AC566" s="17">
        <v>7.22520919978381E-3</v>
      </c>
      <c r="AD566" s="17"/>
      <c r="AE566" s="17">
        <v>1.7913750745319899E-2</v>
      </c>
      <c r="AF566" s="17">
        <v>1.6362815960895099E-2</v>
      </c>
      <c r="AG566" s="17">
        <v>2.7598180992475799E-2</v>
      </c>
      <c r="AH566" s="17">
        <v>0</v>
      </c>
      <c r="AI566" s="17">
        <v>9.5934347378120802E-3</v>
      </c>
      <c r="AJ566" s="17">
        <v>2.2508965353793001E-2</v>
      </c>
      <c r="AK566" s="17">
        <v>1.9570034950020802E-2</v>
      </c>
      <c r="AL566" s="17">
        <v>9.4060116036060494E-3</v>
      </c>
      <c r="AM566" s="17">
        <v>2.18285066706485E-2</v>
      </c>
      <c r="AN566" s="17">
        <v>3.6749960709577999E-2</v>
      </c>
      <c r="AO566" s="17">
        <v>3.2644435023494199E-2</v>
      </c>
      <c r="AP566" s="17">
        <v>1.5640290271457101E-2</v>
      </c>
      <c r="AQ566" s="17"/>
      <c r="AR566" s="17">
        <v>1.7724535364311698E-2</v>
      </c>
      <c r="AS566" s="17">
        <v>1.67959875498454E-2</v>
      </c>
      <c r="AT566" s="17">
        <v>1.80694738640566E-2</v>
      </c>
      <c r="AU566" s="17">
        <v>4.4983961060717698E-2</v>
      </c>
      <c r="AV566" s="17">
        <v>5.4847626935579E-2</v>
      </c>
      <c r="AW566" s="17"/>
      <c r="AX566" s="17">
        <v>2.44556350059578E-2</v>
      </c>
      <c r="AY566" s="17">
        <v>6.77807115070987E-3</v>
      </c>
      <c r="AZ566" s="17">
        <v>1.10517196702004E-2</v>
      </c>
      <c r="BA566" s="17"/>
      <c r="BB566" s="17">
        <v>1.4324366299752899E-2</v>
      </c>
      <c r="BC566" s="17">
        <v>2.2970882688142499E-2</v>
      </c>
      <c r="BD566" s="17">
        <v>8.5399793230441903E-2</v>
      </c>
      <c r="BE566" s="17">
        <v>9.6979538349951603E-3</v>
      </c>
      <c r="BF566" s="17">
        <v>4.4173771583178402E-2</v>
      </c>
    </row>
    <row r="567" spans="2:58" x14ac:dyDescent="0.3">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row>
    <row r="568" spans="2:58" x14ac:dyDescent="0.3">
      <c r="B568" s="6" t="s">
        <v>358</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row>
    <row r="569" spans="2:58" x14ac:dyDescent="0.3">
      <c r="B569" s="24" t="s">
        <v>90</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row>
    <row r="570" spans="2:58" x14ac:dyDescent="0.3">
      <c r="B570" t="s">
        <v>353</v>
      </c>
      <c r="C570" s="17">
        <v>0.44334608025704397</v>
      </c>
      <c r="D570" s="17">
        <v>0.48064156562111099</v>
      </c>
      <c r="E570" s="17">
        <v>0.405901733494131</v>
      </c>
      <c r="F570" s="17"/>
      <c r="G570" s="17">
        <v>0.67630949650963201</v>
      </c>
      <c r="H570" s="17">
        <v>0.52887822516674698</v>
      </c>
      <c r="I570" s="17">
        <v>0.431466433299943</v>
      </c>
      <c r="J570" s="17">
        <v>0.42193911057043998</v>
      </c>
      <c r="K570" s="17">
        <v>0.45813832912941999</v>
      </c>
      <c r="L570" s="17">
        <v>0.55050366127764405</v>
      </c>
      <c r="M570" s="17"/>
      <c r="N570" s="17">
        <v>0.26179354287614498</v>
      </c>
      <c r="O570" s="17">
        <v>0.25195785009862698</v>
      </c>
      <c r="P570" s="17">
        <v>0.40671321682079697</v>
      </c>
      <c r="Q570" s="17">
        <v>0.45960763336868599</v>
      </c>
      <c r="R570" s="17">
        <v>0.27388284817269398</v>
      </c>
      <c r="S570" s="17">
        <v>0.31437420824686702</v>
      </c>
      <c r="T570" s="17">
        <v>0.431208666725172</v>
      </c>
      <c r="U570" s="17">
        <v>0.48508255850684801</v>
      </c>
      <c r="V570" s="17">
        <v>0.40554372316999798</v>
      </c>
      <c r="W570" s="17">
        <v>0.460894882163701</v>
      </c>
      <c r="X570" s="17">
        <v>0.47469864797936501</v>
      </c>
      <c r="Y570" s="17">
        <v>0.44080480097784402</v>
      </c>
      <c r="Z570" s="17">
        <v>0.52932568209844899</v>
      </c>
      <c r="AA570" s="17">
        <v>0.44171223567816698</v>
      </c>
      <c r="AB570" s="17">
        <v>0.41772344987351501</v>
      </c>
      <c r="AC570" s="17">
        <v>0.60535007172381605</v>
      </c>
      <c r="AD570" s="17"/>
      <c r="AE570" s="17">
        <v>0.53121916398829605</v>
      </c>
      <c r="AF570" s="17">
        <v>0.48660853874419602</v>
      </c>
      <c r="AG570" s="17">
        <v>0.44018404466691802</v>
      </c>
      <c r="AH570" s="17">
        <v>0.42794386154039399</v>
      </c>
      <c r="AI570" s="17">
        <v>0.42890103767885601</v>
      </c>
      <c r="AJ570" s="17">
        <v>0.40978917086387801</v>
      </c>
      <c r="AK570" s="17">
        <v>0.39919066918219598</v>
      </c>
      <c r="AL570" s="17">
        <v>0.39133484293920701</v>
      </c>
      <c r="AM570" s="17">
        <v>0.39555699079774997</v>
      </c>
      <c r="AN570" s="17">
        <v>0.43073216052298102</v>
      </c>
      <c r="AO570" s="17">
        <v>0.39982514674942299</v>
      </c>
      <c r="AP570" s="17">
        <v>0.50818148841358202</v>
      </c>
      <c r="AQ570" s="17"/>
      <c r="AR570" s="17">
        <v>0.42130994114548498</v>
      </c>
      <c r="AS570" s="17">
        <v>0.44306679958440798</v>
      </c>
      <c r="AT570" s="17">
        <v>0.47050759660949198</v>
      </c>
      <c r="AU570" s="17">
        <v>0.49104024583790801</v>
      </c>
      <c r="AV570" s="17">
        <v>0.42681920438714399</v>
      </c>
      <c r="AW570" s="17"/>
      <c r="AX570" s="17">
        <v>0.42735165977512302</v>
      </c>
      <c r="AY570" s="17">
        <v>0.54591717847214705</v>
      </c>
      <c r="AZ570" s="17">
        <v>0.45516904672168601</v>
      </c>
      <c r="BA570" s="17"/>
      <c r="BB570" s="17">
        <v>0.46679831225617102</v>
      </c>
      <c r="BC570" s="17">
        <v>0.35676414580928201</v>
      </c>
      <c r="BD570" s="17">
        <v>0.40441110014860299</v>
      </c>
      <c r="BE570" s="17">
        <v>0.45525345662336603</v>
      </c>
      <c r="BF570" s="17">
        <v>0.37111507437805302</v>
      </c>
    </row>
    <row r="571" spans="2:58" x14ac:dyDescent="0.3">
      <c r="B571" t="s">
        <v>354</v>
      </c>
      <c r="C571" s="17">
        <v>0.337231723426755</v>
      </c>
      <c r="D571" s="17">
        <v>0.31674704721206798</v>
      </c>
      <c r="E571" s="17">
        <v>0.35840886769202002</v>
      </c>
      <c r="F571" s="17"/>
      <c r="G571" s="17">
        <v>0.167826166284576</v>
      </c>
      <c r="H571" s="17">
        <v>0.27883564269286598</v>
      </c>
      <c r="I571" s="17">
        <v>0.325829289746974</v>
      </c>
      <c r="J571" s="17">
        <v>0.37655106757346501</v>
      </c>
      <c r="K571" s="17">
        <v>0.29367290588651701</v>
      </c>
      <c r="L571" s="17">
        <v>0.40955757931556602</v>
      </c>
      <c r="M571" s="17"/>
      <c r="N571" s="17">
        <v>0.485029637435755</v>
      </c>
      <c r="O571" s="17">
        <v>0.15828872551141901</v>
      </c>
      <c r="P571" s="17">
        <v>0.26316087732139098</v>
      </c>
      <c r="Q571" s="17">
        <v>0.32081597797886502</v>
      </c>
      <c r="R571" s="17">
        <v>0.42396908990839599</v>
      </c>
      <c r="S571" s="17">
        <v>0.40681642524956801</v>
      </c>
      <c r="T571" s="17">
        <v>0.344322683478891</v>
      </c>
      <c r="U571" s="17">
        <v>0.29089251280318301</v>
      </c>
      <c r="V571" s="17">
        <v>0.32726121938243902</v>
      </c>
      <c r="W571" s="17">
        <v>0.30000258200748797</v>
      </c>
      <c r="X571" s="17">
        <v>0.34695035784959699</v>
      </c>
      <c r="Y571" s="17">
        <v>0.35046466829869799</v>
      </c>
      <c r="Z571" s="17">
        <v>0.30701779808999002</v>
      </c>
      <c r="AA571" s="17">
        <v>0.33864540529820197</v>
      </c>
      <c r="AB571" s="17">
        <v>0.44575358910685597</v>
      </c>
      <c r="AC571" s="17">
        <v>0.29076248742827498</v>
      </c>
      <c r="AD571" s="17"/>
      <c r="AE571" s="17">
        <v>0.306308593017311</v>
      </c>
      <c r="AF571" s="17">
        <v>0.31264166245210401</v>
      </c>
      <c r="AG571" s="17">
        <v>0.34713772661914499</v>
      </c>
      <c r="AH571" s="17">
        <v>0.32684921626361402</v>
      </c>
      <c r="AI571" s="17">
        <v>0.35949458208660201</v>
      </c>
      <c r="AJ571" s="17">
        <v>0.33500803601102802</v>
      </c>
      <c r="AK571" s="17">
        <v>0.35364636221385598</v>
      </c>
      <c r="AL571" s="17">
        <v>0.391645991525781</v>
      </c>
      <c r="AM571" s="17">
        <v>0.34319692806813501</v>
      </c>
      <c r="AN571" s="17">
        <v>0.34262284889196698</v>
      </c>
      <c r="AO571" s="17">
        <v>0.36036752258631299</v>
      </c>
      <c r="AP571" s="17">
        <v>0.35475864092092602</v>
      </c>
      <c r="AQ571" s="17"/>
      <c r="AR571" s="17">
        <v>0.34237168356965197</v>
      </c>
      <c r="AS571" s="17">
        <v>0.34925818191638303</v>
      </c>
      <c r="AT571" s="17">
        <v>0.31537998643677201</v>
      </c>
      <c r="AU571" s="17">
        <v>0.25389357850331901</v>
      </c>
      <c r="AV571" s="17">
        <v>0.34745831878061401</v>
      </c>
      <c r="AW571" s="17"/>
      <c r="AX571" s="17">
        <v>0.33975729351929301</v>
      </c>
      <c r="AY571" s="17">
        <v>0.32774189400343101</v>
      </c>
      <c r="AZ571" s="17">
        <v>0.32525113724931498</v>
      </c>
      <c r="BA571" s="17"/>
      <c r="BB571" s="17">
        <v>0.339914076940314</v>
      </c>
      <c r="BC571" s="17">
        <v>0.35752002898716101</v>
      </c>
      <c r="BD571" s="17">
        <v>0.26694503412138898</v>
      </c>
      <c r="BE571" s="17">
        <v>0.29499395489484698</v>
      </c>
      <c r="BF571" s="17">
        <v>0.35026292122153102</v>
      </c>
    </row>
    <row r="572" spans="2:58" x14ac:dyDescent="0.3">
      <c r="B572" t="s">
        <v>355</v>
      </c>
      <c r="C572" s="17">
        <v>0.13887951061106299</v>
      </c>
      <c r="D572" s="17">
        <v>0.132741853838551</v>
      </c>
      <c r="E572" s="17">
        <v>0.14530013268723099</v>
      </c>
      <c r="F572" s="17"/>
      <c r="G572" s="17">
        <v>9.4950223902111899E-2</v>
      </c>
      <c r="H572" s="17">
        <v>0.10333941385978999</v>
      </c>
      <c r="I572" s="17">
        <v>0.15855425005243201</v>
      </c>
      <c r="J572" s="17">
        <v>0.13265494957157101</v>
      </c>
      <c r="K572" s="17">
        <v>0.137515282444019</v>
      </c>
      <c r="L572" s="17">
        <v>3.99387594067903E-2</v>
      </c>
      <c r="M572" s="17"/>
      <c r="N572" s="17">
        <v>0.25317681968809902</v>
      </c>
      <c r="O572" s="17">
        <v>0.30499303129053701</v>
      </c>
      <c r="P572" s="17">
        <v>0.16469146961714401</v>
      </c>
      <c r="Q572" s="17">
        <v>0.12930526976278001</v>
      </c>
      <c r="R572" s="17">
        <v>0.21685666977439899</v>
      </c>
      <c r="S572" s="17">
        <v>0.15048735101361299</v>
      </c>
      <c r="T572" s="17">
        <v>0.15516975768889901</v>
      </c>
      <c r="U572" s="17">
        <v>0.165821895078551</v>
      </c>
      <c r="V572" s="17">
        <v>0.20796532662992601</v>
      </c>
      <c r="W572" s="17">
        <v>0.17477550055534999</v>
      </c>
      <c r="X572" s="17">
        <v>0.11916815775633199</v>
      </c>
      <c r="Y572" s="17">
        <v>0.136218634908429</v>
      </c>
      <c r="Z572" s="17">
        <v>8.7610638905400606E-2</v>
      </c>
      <c r="AA572" s="17">
        <v>0.111945403182484</v>
      </c>
      <c r="AB572" s="17">
        <v>7.1052246339368394E-2</v>
      </c>
      <c r="AC572" s="17">
        <v>7.0490243534371499E-2</v>
      </c>
      <c r="AD572" s="17"/>
      <c r="AE572" s="17">
        <v>8.7854667331775799E-2</v>
      </c>
      <c r="AF572" s="17">
        <v>0.13097733515964799</v>
      </c>
      <c r="AG572" s="17">
        <v>0.16137908439516499</v>
      </c>
      <c r="AH572" s="17">
        <v>0.15245816819424199</v>
      </c>
      <c r="AI572" s="17">
        <v>0.16292640070012901</v>
      </c>
      <c r="AJ572" s="17">
        <v>0.14578707235614899</v>
      </c>
      <c r="AK572" s="17">
        <v>0.16131642052393499</v>
      </c>
      <c r="AL572" s="17">
        <v>0.146980480031387</v>
      </c>
      <c r="AM572" s="17">
        <v>0.177556917931631</v>
      </c>
      <c r="AN572" s="17">
        <v>0.110995487827172</v>
      </c>
      <c r="AO572" s="17">
        <v>0.157087126166681</v>
      </c>
      <c r="AP572" s="17">
        <v>7.3838171860440699E-2</v>
      </c>
      <c r="AQ572" s="17"/>
      <c r="AR572" s="17">
        <v>0.15099251032674299</v>
      </c>
      <c r="AS572" s="17">
        <v>0.13081242907347099</v>
      </c>
      <c r="AT572" s="17">
        <v>0.13286188819191</v>
      </c>
      <c r="AU572" s="17">
        <v>0.191400518759058</v>
      </c>
      <c r="AV572" s="17">
        <v>9.0014598894318204E-2</v>
      </c>
      <c r="AW572" s="17"/>
      <c r="AX572" s="17">
        <v>0.14807514985848599</v>
      </c>
      <c r="AY572" s="17">
        <v>5.9287918021855499E-2</v>
      </c>
      <c r="AZ572" s="17">
        <v>0.15217041133860701</v>
      </c>
      <c r="BA572" s="17"/>
      <c r="BB572" s="17">
        <v>0.122357398104023</v>
      </c>
      <c r="BC572" s="17">
        <v>0.19779627014190401</v>
      </c>
      <c r="BD572" s="17">
        <v>0.17567969951067999</v>
      </c>
      <c r="BE572" s="17">
        <v>0.15708662725841999</v>
      </c>
      <c r="BF572" s="17">
        <v>0.16305798916511199</v>
      </c>
    </row>
    <row r="573" spans="2:58" x14ac:dyDescent="0.3">
      <c r="B573" t="s">
        <v>356</v>
      </c>
      <c r="C573" s="17">
        <v>4.0010598559072498E-2</v>
      </c>
      <c r="D573" s="17">
        <v>3.9738379470588198E-2</v>
      </c>
      <c r="E573" s="17">
        <v>4.0362901302949603E-2</v>
      </c>
      <c r="F573" s="17"/>
      <c r="G573" s="17">
        <v>0</v>
      </c>
      <c r="H573" s="17">
        <v>4.7517429254329703E-2</v>
      </c>
      <c r="I573" s="17">
        <v>4.6664884743385503E-2</v>
      </c>
      <c r="J573" s="17">
        <v>3.3015369185414603E-2</v>
      </c>
      <c r="K573" s="17">
        <v>4.2100673846281703E-2</v>
      </c>
      <c r="L573" s="17">
        <v>0</v>
      </c>
      <c r="M573" s="17"/>
      <c r="N573" s="17">
        <v>0</v>
      </c>
      <c r="O573" s="17">
        <v>8.8508666937397201E-2</v>
      </c>
      <c r="P573" s="17">
        <v>7.5183715089504097E-2</v>
      </c>
      <c r="Q573" s="17">
        <v>5.5419470533220098E-2</v>
      </c>
      <c r="R573" s="17">
        <v>2.1456573810618301E-2</v>
      </c>
      <c r="S573" s="17">
        <v>8.1628670380572796E-2</v>
      </c>
      <c r="T573" s="17">
        <v>4.6395124294830899E-2</v>
      </c>
      <c r="U573" s="17">
        <v>1.5891977495527999E-2</v>
      </c>
      <c r="V573" s="17">
        <v>3.90551579508049E-2</v>
      </c>
      <c r="W573" s="17">
        <v>2.71863816392704E-2</v>
      </c>
      <c r="X573" s="17">
        <v>4.16309490552636E-2</v>
      </c>
      <c r="Y573" s="17">
        <v>2.3847853698450099E-2</v>
      </c>
      <c r="Z573" s="17">
        <v>5.0644486603131297E-2</v>
      </c>
      <c r="AA573" s="17">
        <v>5.2802482010577301E-2</v>
      </c>
      <c r="AB573" s="17">
        <v>5.4887689372580303E-2</v>
      </c>
      <c r="AC573" s="17">
        <v>2.2859092747001201E-2</v>
      </c>
      <c r="AD573" s="17"/>
      <c r="AE573" s="17">
        <v>4.9586970333918901E-2</v>
      </c>
      <c r="AF573" s="17">
        <v>3.7540568797904197E-2</v>
      </c>
      <c r="AG573" s="17">
        <v>1.7099714772924102E-2</v>
      </c>
      <c r="AH573" s="17">
        <v>5.5975080594239397E-2</v>
      </c>
      <c r="AI573" s="17">
        <v>3.1099003122553599E-2</v>
      </c>
      <c r="AJ573" s="17">
        <v>3.0275146548237201E-2</v>
      </c>
      <c r="AK573" s="17">
        <v>3.2233376290557503E-2</v>
      </c>
      <c r="AL573" s="17">
        <v>3.9038333064177602E-2</v>
      </c>
      <c r="AM573" s="17">
        <v>2.3267971479043699E-2</v>
      </c>
      <c r="AN573" s="17">
        <v>7.4397572324353095E-2</v>
      </c>
      <c r="AO573" s="17">
        <v>5.5307419996189502E-2</v>
      </c>
      <c r="AP573" s="17">
        <v>2.4139937307898499E-2</v>
      </c>
      <c r="AQ573" s="17"/>
      <c r="AR573" s="17">
        <v>4.2061996480732999E-2</v>
      </c>
      <c r="AS573" s="17">
        <v>3.8989429484659097E-2</v>
      </c>
      <c r="AT573" s="17">
        <v>4.1734209051154998E-2</v>
      </c>
      <c r="AU573" s="17">
        <v>2.3234200455946499E-2</v>
      </c>
      <c r="AV573" s="17">
        <v>5.9900882271273097E-2</v>
      </c>
      <c r="AW573" s="17"/>
      <c r="AX573" s="17">
        <v>3.7126857762702803E-2</v>
      </c>
      <c r="AY573" s="17">
        <v>4.7996080406988703E-2</v>
      </c>
      <c r="AZ573" s="17">
        <v>3.8505680382089999E-2</v>
      </c>
      <c r="BA573" s="17"/>
      <c r="BB573" s="17">
        <v>3.1065666495736399E-2</v>
      </c>
      <c r="BC573" s="17">
        <v>5.4448027898035101E-2</v>
      </c>
      <c r="BD573" s="17">
        <v>0.114036796176069</v>
      </c>
      <c r="BE573" s="17">
        <v>4.0201452708935298E-2</v>
      </c>
      <c r="BF573" s="17">
        <v>7.1091468992408299E-2</v>
      </c>
    </row>
    <row r="574" spans="2:58" x14ac:dyDescent="0.3">
      <c r="B574" t="s">
        <v>97</v>
      </c>
      <c r="C574" s="17">
        <v>4.05320871460653E-2</v>
      </c>
      <c r="D574" s="17">
        <v>3.01311538576821E-2</v>
      </c>
      <c r="E574" s="17">
        <v>5.0026364823668103E-2</v>
      </c>
      <c r="F574" s="17"/>
      <c r="G574" s="17">
        <v>6.0914113303680399E-2</v>
      </c>
      <c r="H574" s="17">
        <v>4.14292890262681E-2</v>
      </c>
      <c r="I574" s="17">
        <v>3.7485142157266498E-2</v>
      </c>
      <c r="J574" s="17">
        <v>3.5839503099109903E-2</v>
      </c>
      <c r="K574" s="17">
        <v>6.8572808693762893E-2</v>
      </c>
      <c r="L574" s="17">
        <v>0</v>
      </c>
      <c r="M574" s="17"/>
      <c r="N574" s="17">
        <v>0</v>
      </c>
      <c r="O574" s="17">
        <v>0.19625172616202</v>
      </c>
      <c r="P574" s="17">
        <v>9.0250721151163699E-2</v>
      </c>
      <c r="Q574" s="17">
        <v>3.4851648356448502E-2</v>
      </c>
      <c r="R574" s="17">
        <v>6.3834818333892498E-2</v>
      </c>
      <c r="S574" s="17">
        <v>4.6693345109379399E-2</v>
      </c>
      <c r="T574" s="17">
        <v>2.29037678122068E-2</v>
      </c>
      <c r="U574" s="17">
        <v>4.23110561158902E-2</v>
      </c>
      <c r="V574" s="17">
        <v>2.01745728668314E-2</v>
      </c>
      <c r="W574" s="17">
        <v>3.7140653634191299E-2</v>
      </c>
      <c r="X574" s="17">
        <v>1.7551887359442801E-2</v>
      </c>
      <c r="Y574" s="17">
        <v>4.86640421165788E-2</v>
      </c>
      <c r="Z574" s="17">
        <v>2.5401394303029502E-2</v>
      </c>
      <c r="AA574" s="17">
        <v>5.4894473830569203E-2</v>
      </c>
      <c r="AB574" s="17">
        <v>1.05830253076801E-2</v>
      </c>
      <c r="AC574" s="17">
        <v>1.0538104566536E-2</v>
      </c>
      <c r="AD574" s="17"/>
      <c r="AE574" s="17">
        <v>2.5030605328698E-2</v>
      </c>
      <c r="AF574" s="17">
        <v>3.22318948461476E-2</v>
      </c>
      <c r="AG574" s="17">
        <v>3.4199429545848099E-2</v>
      </c>
      <c r="AH574" s="17">
        <v>3.6773673407510497E-2</v>
      </c>
      <c r="AI574" s="17">
        <v>1.75789764118599E-2</v>
      </c>
      <c r="AJ574" s="17">
        <v>7.9140574220707305E-2</v>
      </c>
      <c r="AK574" s="17">
        <v>5.3613171789455197E-2</v>
      </c>
      <c r="AL574" s="17">
        <v>3.10003524394473E-2</v>
      </c>
      <c r="AM574" s="17">
        <v>6.04211917234403E-2</v>
      </c>
      <c r="AN574" s="17">
        <v>4.1251930433526901E-2</v>
      </c>
      <c r="AO574" s="17">
        <v>2.7412784501393801E-2</v>
      </c>
      <c r="AP574" s="17">
        <v>3.9081761497152701E-2</v>
      </c>
      <c r="AQ574" s="17"/>
      <c r="AR574" s="17">
        <v>4.3263868477387502E-2</v>
      </c>
      <c r="AS574" s="17">
        <v>3.78731599410786E-2</v>
      </c>
      <c r="AT574" s="17">
        <v>3.9516319710671502E-2</v>
      </c>
      <c r="AU574" s="17">
        <v>4.0431456443768603E-2</v>
      </c>
      <c r="AV574" s="17">
        <v>7.5806995666649904E-2</v>
      </c>
      <c r="AW574" s="17"/>
      <c r="AX574" s="17">
        <v>4.7689039084394702E-2</v>
      </c>
      <c r="AY574" s="17">
        <v>1.9056929095578299E-2</v>
      </c>
      <c r="AZ574" s="17">
        <v>2.8903724308301602E-2</v>
      </c>
      <c r="BA574" s="17"/>
      <c r="BB574" s="17">
        <v>3.9864546203755499E-2</v>
      </c>
      <c r="BC574" s="17">
        <v>3.3471527163618002E-2</v>
      </c>
      <c r="BD574" s="17">
        <v>3.8927370043259198E-2</v>
      </c>
      <c r="BE574" s="17">
        <v>5.2464508514431199E-2</v>
      </c>
      <c r="BF574" s="17">
        <v>4.4472546242896198E-2</v>
      </c>
    </row>
    <row r="575" spans="2:58" x14ac:dyDescent="0.3">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row>
    <row r="576" spans="2:58" x14ac:dyDescent="0.3">
      <c r="B576" s="6" t="s">
        <v>359</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row>
    <row r="577" spans="2:58" x14ac:dyDescent="0.3">
      <c r="B577" s="24" t="s">
        <v>90</v>
      </c>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row>
    <row r="578" spans="2:58" x14ac:dyDescent="0.3">
      <c r="B578" t="s">
        <v>353</v>
      </c>
      <c r="C578" s="17">
        <v>0.43972648371156398</v>
      </c>
      <c r="D578" s="17">
        <v>0.43080265970883702</v>
      </c>
      <c r="E578" s="17">
        <v>0.44953614696030098</v>
      </c>
      <c r="F578" s="17"/>
      <c r="G578" s="17">
        <v>0.41974383355628597</v>
      </c>
      <c r="H578" s="17">
        <v>0.50720379345128297</v>
      </c>
      <c r="I578" s="17">
        <v>0.457146446454396</v>
      </c>
      <c r="J578" s="17">
        <v>0.41742713059463199</v>
      </c>
      <c r="K578" s="17">
        <v>0.40848813752869201</v>
      </c>
      <c r="L578" s="17">
        <v>0.40073665857651602</v>
      </c>
      <c r="M578" s="17"/>
      <c r="N578" s="17">
        <v>0</v>
      </c>
      <c r="O578" s="17">
        <v>0.23833280688768099</v>
      </c>
      <c r="P578" s="17">
        <v>0.39399763076258998</v>
      </c>
      <c r="Q578" s="17">
        <v>0.44468727001425401</v>
      </c>
      <c r="R578" s="17">
        <v>0.30868953726120801</v>
      </c>
      <c r="S578" s="17">
        <v>0.415814873185194</v>
      </c>
      <c r="T578" s="17">
        <v>0.46194153791025799</v>
      </c>
      <c r="U578" s="17">
        <v>0.37688084781919501</v>
      </c>
      <c r="V578" s="17">
        <v>0.50095068938740706</v>
      </c>
      <c r="W578" s="17">
        <v>0.39397085735764598</v>
      </c>
      <c r="X578" s="17">
        <v>0.40293194570712099</v>
      </c>
      <c r="Y578" s="17">
        <v>0.44619679504539</v>
      </c>
      <c r="Z578" s="17">
        <v>0.49587072607402999</v>
      </c>
      <c r="AA578" s="17">
        <v>0.38177723608223102</v>
      </c>
      <c r="AB578" s="17">
        <v>0.446325940418491</v>
      </c>
      <c r="AC578" s="17">
        <v>0.61752103189693996</v>
      </c>
      <c r="AD578" s="17"/>
      <c r="AE578" s="17">
        <v>0.47301144331843598</v>
      </c>
      <c r="AF578" s="17">
        <v>0.44876895164781999</v>
      </c>
      <c r="AG578" s="17">
        <v>0.439178806935622</v>
      </c>
      <c r="AH578" s="17">
        <v>0.42142384837244201</v>
      </c>
      <c r="AI578" s="17">
        <v>0.37164828257417598</v>
      </c>
      <c r="AJ578" s="17">
        <v>0.400452901142132</v>
      </c>
      <c r="AK578" s="17">
        <v>0.43613248386847597</v>
      </c>
      <c r="AL578" s="17">
        <v>0.43486205408404299</v>
      </c>
      <c r="AM578" s="17">
        <v>0.46894523002657201</v>
      </c>
      <c r="AN578" s="17">
        <v>0.45124555813346801</v>
      </c>
      <c r="AO578" s="17">
        <v>0.42751338263382299</v>
      </c>
      <c r="AP578" s="17">
        <v>0.47376220085464299</v>
      </c>
      <c r="AQ578" s="17"/>
      <c r="AR578" s="17">
        <v>0.41396364396350299</v>
      </c>
      <c r="AS578" s="17">
        <v>0.44772260391273699</v>
      </c>
      <c r="AT578" s="17">
        <v>0.464332764808703</v>
      </c>
      <c r="AU578" s="17">
        <v>0.44011090305081202</v>
      </c>
      <c r="AV578" s="17">
        <v>0.40519549093827101</v>
      </c>
      <c r="AW578" s="17"/>
      <c r="AX578" s="17">
        <v>0.41564547554116699</v>
      </c>
      <c r="AY578" s="17">
        <v>0.55117152985512596</v>
      </c>
      <c r="AZ578" s="17">
        <v>0.47782205974986802</v>
      </c>
      <c r="BA578" s="17"/>
      <c r="BB578" s="17">
        <v>0.46021948866113299</v>
      </c>
      <c r="BC578" s="17">
        <v>0.35598921283561702</v>
      </c>
      <c r="BD578" s="17">
        <v>0.35669806292408501</v>
      </c>
      <c r="BE578" s="17">
        <v>0.45108011110644097</v>
      </c>
      <c r="BF578" s="17">
        <v>0.39771320535586202</v>
      </c>
    </row>
    <row r="579" spans="2:58" x14ac:dyDescent="0.3">
      <c r="B579" t="s">
        <v>354</v>
      </c>
      <c r="C579" s="17">
        <v>0.347374140326901</v>
      </c>
      <c r="D579" s="17">
        <v>0.35379996913265799</v>
      </c>
      <c r="E579" s="17">
        <v>0.33964013317865699</v>
      </c>
      <c r="F579" s="17"/>
      <c r="G579" s="17">
        <v>0.38038634387561099</v>
      </c>
      <c r="H579" s="17">
        <v>0.33217081954126298</v>
      </c>
      <c r="I579" s="17">
        <v>0.31091127319532602</v>
      </c>
      <c r="J579" s="17">
        <v>0.38259734142374202</v>
      </c>
      <c r="K579" s="17">
        <v>0.35288438971002101</v>
      </c>
      <c r="L579" s="17">
        <v>0.42720191471280999</v>
      </c>
      <c r="M579" s="17"/>
      <c r="N579" s="17">
        <v>0.74907838721156605</v>
      </c>
      <c r="O579" s="17">
        <v>0.23077132151761601</v>
      </c>
      <c r="P579" s="17">
        <v>0.318943477327923</v>
      </c>
      <c r="Q579" s="17">
        <v>0.302707129982974</v>
      </c>
      <c r="R579" s="17">
        <v>0.41813710559363099</v>
      </c>
      <c r="S579" s="17">
        <v>0.33346275883320903</v>
      </c>
      <c r="T579" s="17">
        <v>0.28894357141611499</v>
      </c>
      <c r="U579" s="17">
        <v>0.422948292624579</v>
      </c>
      <c r="V579" s="17">
        <v>0.22338782471594901</v>
      </c>
      <c r="W579" s="17">
        <v>0.410896762148589</v>
      </c>
      <c r="X579" s="17">
        <v>0.36207454656752303</v>
      </c>
      <c r="Y579" s="17">
        <v>0.33270876486384199</v>
      </c>
      <c r="Z579" s="17">
        <v>0.36414188430873801</v>
      </c>
      <c r="AA579" s="17">
        <v>0.371115088510797</v>
      </c>
      <c r="AB579" s="17">
        <v>0.45079253729007801</v>
      </c>
      <c r="AC579" s="17">
        <v>0.29963239017197901</v>
      </c>
      <c r="AD579" s="17"/>
      <c r="AE579" s="17">
        <v>0.35892698203607698</v>
      </c>
      <c r="AF579" s="17">
        <v>0.36568658933501702</v>
      </c>
      <c r="AG579" s="17">
        <v>0.28913858231494599</v>
      </c>
      <c r="AH579" s="17">
        <v>0.33989620209571902</v>
      </c>
      <c r="AI579" s="17">
        <v>0.445194353637685</v>
      </c>
      <c r="AJ579" s="17">
        <v>0.32221868792607</v>
      </c>
      <c r="AK579" s="17">
        <v>0.34533877891386699</v>
      </c>
      <c r="AL579" s="17">
        <v>0.32737771977111801</v>
      </c>
      <c r="AM579" s="17">
        <v>0.30858807173894398</v>
      </c>
      <c r="AN579" s="17">
        <v>0.34577893438773</v>
      </c>
      <c r="AO579" s="17">
        <v>0.36034509941850001</v>
      </c>
      <c r="AP579" s="17">
        <v>0.39662055885741498</v>
      </c>
      <c r="AQ579" s="17"/>
      <c r="AR579" s="17">
        <v>0.357413878784751</v>
      </c>
      <c r="AS579" s="17">
        <v>0.33648134215095499</v>
      </c>
      <c r="AT579" s="17">
        <v>0.35791027356807098</v>
      </c>
      <c r="AU579" s="17">
        <v>0.35465729640543697</v>
      </c>
      <c r="AV579" s="17">
        <v>0.36269190207520602</v>
      </c>
      <c r="AW579" s="17"/>
      <c r="AX579" s="17">
        <v>0.35351379990984999</v>
      </c>
      <c r="AY579" s="17">
        <v>0.32424033226041099</v>
      </c>
      <c r="AZ579" s="17">
        <v>0.34474973838713402</v>
      </c>
      <c r="BA579" s="17"/>
      <c r="BB579" s="17">
        <v>0.339722358605615</v>
      </c>
      <c r="BC579" s="17">
        <v>0.34507046694190102</v>
      </c>
      <c r="BD579" s="17">
        <v>0.411484321453022</v>
      </c>
      <c r="BE579" s="17">
        <v>0.37698062008009597</v>
      </c>
      <c r="BF579" s="17">
        <v>0.36874615664666699</v>
      </c>
    </row>
    <row r="580" spans="2:58" x14ac:dyDescent="0.3">
      <c r="B580" t="s">
        <v>355</v>
      </c>
      <c r="C580" s="17">
        <v>0.13959256721913599</v>
      </c>
      <c r="D580" s="17">
        <v>0.151000442131596</v>
      </c>
      <c r="E580" s="17">
        <v>0.12845222149529201</v>
      </c>
      <c r="F580" s="17"/>
      <c r="G580" s="17">
        <v>5.7919067752062799E-2</v>
      </c>
      <c r="H580" s="17">
        <v>7.6781920614966706E-2</v>
      </c>
      <c r="I580" s="17">
        <v>0.15828490496391101</v>
      </c>
      <c r="J580" s="17">
        <v>0.133557376721367</v>
      </c>
      <c r="K580" s="17">
        <v>0.146877005623963</v>
      </c>
      <c r="L580" s="17">
        <v>0.17206142671067501</v>
      </c>
      <c r="M580" s="17"/>
      <c r="N580" s="17">
        <v>0.10791820116822499</v>
      </c>
      <c r="O580" s="17">
        <v>0.19199632112453799</v>
      </c>
      <c r="P580" s="17">
        <v>0.160261912910524</v>
      </c>
      <c r="Q580" s="17">
        <v>0.18299108692903299</v>
      </c>
      <c r="R580" s="17">
        <v>0.159096159834306</v>
      </c>
      <c r="S580" s="17">
        <v>0.165414407215422</v>
      </c>
      <c r="T580" s="17">
        <v>0.19652735369805299</v>
      </c>
      <c r="U580" s="17">
        <v>0.167249410106901</v>
      </c>
      <c r="V580" s="17">
        <v>0.19107580465159099</v>
      </c>
      <c r="W580" s="17">
        <v>0.100335103281935</v>
      </c>
      <c r="X580" s="17">
        <v>0.195375196909986</v>
      </c>
      <c r="Y580" s="17">
        <v>0.143693010148295</v>
      </c>
      <c r="Z580" s="17">
        <v>8.4160862780607304E-2</v>
      </c>
      <c r="AA580" s="17">
        <v>0.12499515874400501</v>
      </c>
      <c r="AB580" s="17">
        <v>7.1908498873912097E-2</v>
      </c>
      <c r="AC580" s="17">
        <v>6.5971250731227199E-2</v>
      </c>
      <c r="AD580" s="17"/>
      <c r="AE580" s="17">
        <v>0.108104694113661</v>
      </c>
      <c r="AF580" s="17">
        <v>0.12923360582030699</v>
      </c>
      <c r="AG580" s="17">
        <v>0.21280580040334199</v>
      </c>
      <c r="AH580" s="17">
        <v>0.14221054349020901</v>
      </c>
      <c r="AI580" s="17">
        <v>0.140137457691273</v>
      </c>
      <c r="AJ580" s="17">
        <v>0.162898854583961</v>
      </c>
      <c r="AK580" s="17">
        <v>0.153789995713941</v>
      </c>
      <c r="AL580" s="17">
        <v>0.182692187502078</v>
      </c>
      <c r="AM580" s="17">
        <v>0.12867923830964101</v>
      </c>
      <c r="AN580" s="17">
        <v>0.113839301490303</v>
      </c>
      <c r="AO580" s="17">
        <v>0.13237442653638401</v>
      </c>
      <c r="AP580" s="17">
        <v>9.0535478790789103E-2</v>
      </c>
      <c r="AQ580" s="17"/>
      <c r="AR580" s="17">
        <v>0.15565397582759799</v>
      </c>
      <c r="AS580" s="17">
        <v>0.14631688225178599</v>
      </c>
      <c r="AT580" s="17">
        <v>9.92588484600474E-2</v>
      </c>
      <c r="AU580" s="17">
        <v>0.13873071593531899</v>
      </c>
      <c r="AV580" s="17">
        <v>8.7082378028680699E-2</v>
      </c>
      <c r="AW580" s="17"/>
      <c r="AX580" s="17">
        <v>0.15199114525897101</v>
      </c>
      <c r="AY580" s="17">
        <v>5.8944914486545402E-2</v>
      </c>
      <c r="AZ580" s="17">
        <v>0.13676781249153899</v>
      </c>
      <c r="BA580" s="17"/>
      <c r="BB580" s="17">
        <v>0.13746656816025299</v>
      </c>
      <c r="BC580" s="17">
        <v>0.18331403183880701</v>
      </c>
      <c r="BD580" s="17">
        <v>0.11842074922899599</v>
      </c>
      <c r="BE580" s="17">
        <v>0.115414542190468</v>
      </c>
      <c r="BF580" s="17">
        <v>0.126352058840312</v>
      </c>
    </row>
    <row r="581" spans="2:58" x14ac:dyDescent="0.3">
      <c r="B581" t="s">
        <v>356</v>
      </c>
      <c r="C581" s="17">
        <v>3.0719020849935601E-2</v>
      </c>
      <c r="D581" s="17">
        <v>3.0619837367036901E-2</v>
      </c>
      <c r="E581" s="17">
        <v>3.08795848085732E-2</v>
      </c>
      <c r="F581" s="17"/>
      <c r="G581" s="17">
        <v>8.1036641512359994E-2</v>
      </c>
      <c r="H581" s="17">
        <v>3.8412572021523997E-2</v>
      </c>
      <c r="I581" s="17">
        <v>3.3220920139102703E-2</v>
      </c>
      <c r="J581" s="17">
        <v>2.8017668976351801E-2</v>
      </c>
      <c r="K581" s="17">
        <v>2.6718557798773801E-2</v>
      </c>
      <c r="L581" s="17">
        <v>0</v>
      </c>
      <c r="M581" s="17"/>
      <c r="N581" s="17">
        <v>0.14300341162020899</v>
      </c>
      <c r="O581" s="17">
        <v>8.8508666937397201E-2</v>
      </c>
      <c r="P581" s="17">
        <v>4.8442461081447903E-2</v>
      </c>
      <c r="Q581" s="17">
        <v>2.7598444540462501E-2</v>
      </c>
      <c r="R581" s="17">
        <v>2.9734079153858301E-2</v>
      </c>
      <c r="S581" s="17">
        <v>4.4335984467485698E-2</v>
      </c>
      <c r="T581" s="17">
        <v>2.89413674850088E-2</v>
      </c>
      <c r="U581" s="17">
        <v>8.2770848074523399E-3</v>
      </c>
      <c r="V581" s="17">
        <v>4.08988239777755E-2</v>
      </c>
      <c r="W581" s="17">
        <v>5.0016221776949303E-2</v>
      </c>
      <c r="X581" s="17">
        <v>2.1557381342029901E-2</v>
      </c>
      <c r="Y581" s="17">
        <v>4.1382811326693497E-2</v>
      </c>
      <c r="Z581" s="17">
        <v>1.7884638320208601E-2</v>
      </c>
      <c r="AA581" s="17">
        <v>5.2802482010577301E-2</v>
      </c>
      <c r="AB581" s="17">
        <v>1.0378278438450199E-2</v>
      </c>
      <c r="AC581" s="17">
        <v>1.18121166707019E-2</v>
      </c>
      <c r="AD581" s="17"/>
      <c r="AE581" s="17">
        <v>3.4166253437576899E-2</v>
      </c>
      <c r="AF581" s="17">
        <v>3.2013497793334997E-2</v>
      </c>
      <c r="AG581" s="17">
        <v>1.2338690400121E-2</v>
      </c>
      <c r="AH581" s="17">
        <v>6.4049624226297702E-2</v>
      </c>
      <c r="AI581" s="17">
        <v>1.6280079584746102E-2</v>
      </c>
      <c r="AJ581" s="17">
        <v>2.7646142204503999E-2</v>
      </c>
      <c r="AK581" s="17">
        <v>9.9822368620368692E-3</v>
      </c>
      <c r="AL581" s="17">
        <v>3.6256015435548503E-2</v>
      </c>
      <c r="AM581" s="17">
        <v>3.9657255213232899E-2</v>
      </c>
      <c r="AN581" s="17">
        <v>2.9669382265143499E-2</v>
      </c>
      <c r="AO581" s="17">
        <v>4.2372856859099702E-2</v>
      </c>
      <c r="AP581" s="17">
        <v>0</v>
      </c>
      <c r="AQ581" s="17"/>
      <c r="AR581" s="17">
        <v>2.7065622476829299E-2</v>
      </c>
      <c r="AS581" s="17">
        <v>3.3167069106166201E-2</v>
      </c>
      <c r="AT581" s="17">
        <v>2.9092660766059E-2</v>
      </c>
      <c r="AU581" s="17">
        <v>1.9047056987408599E-2</v>
      </c>
      <c r="AV581" s="17">
        <v>6.5202566224177999E-2</v>
      </c>
      <c r="AW581" s="17"/>
      <c r="AX581" s="17">
        <v>3.0901744897325001E-2</v>
      </c>
      <c r="AY581" s="17">
        <v>3.5655465694162503E-2</v>
      </c>
      <c r="AZ581" s="17">
        <v>1.2187807102982401E-2</v>
      </c>
      <c r="BA581" s="17"/>
      <c r="BB581" s="17">
        <v>2.38160548888969E-2</v>
      </c>
      <c r="BC581" s="17">
        <v>6.8140976372279394E-2</v>
      </c>
      <c r="BD581" s="17">
        <v>7.4469496350638403E-2</v>
      </c>
      <c r="BE581" s="17">
        <v>0</v>
      </c>
      <c r="BF581" s="17">
        <v>5.2997858136817198E-2</v>
      </c>
    </row>
    <row r="582" spans="2:58" x14ac:dyDescent="0.3">
      <c r="B582" t="s">
        <v>97</v>
      </c>
      <c r="C582" s="17">
        <v>4.2587787892464098E-2</v>
      </c>
      <c r="D582" s="17">
        <v>3.3777091659871701E-2</v>
      </c>
      <c r="E582" s="17">
        <v>5.1491913557176597E-2</v>
      </c>
      <c r="F582" s="17"/>
      <c r="G582" s="17">
        <v>6.0914113303680399E-2</v>
      </c>
      <c r="H582" s="17">
        <v>4.5430894370963502E-2</v>
      </c>
      <c r="I582" s="17">
        <v>4.0436455247263803E-2</v>
      </c>
      <c r="J582" s="17">
        <v>3.84004822839078E-2</v>
      </c>
      <c r="K582" s="17">
        <v>6.5031909338550603E-2</v>
      </c>
      <c r="L582" s="17">
        <v>0</v>
      </c>
      <c r="M582" s="17"/>
      <c r="N582" s="17">
        <v>0</v>
      </c>
      <c r="O582" s="17">
        <v>0.250390883532768</v>
      </c>
      <c r="P582" s="17">
        <v>7.8354517917514299E-2</v>
      </c>
      <c r="Q582" s="17">
        <v>4.2016068533276101E-2</v>
      </c>
      <c r="R582" s="17">
        <v>8.4343118156996702E-2</v>
      </c>
      <c r="S582" s="17">
        <v>4.0971976298689601E-2</v>
      </c>
      <c r="T582" s="17">
        <v>2.36461694905645E-2</v>
      </c>
      <c r="U582" s="17">
        <v>2.4644364641873501E-2</v>
      </c>
      <c r="V582" s="17">
        <v>4.3686857267278001E-2</v>
      </c>
      <c r="W582" s="17">
        <v>4.478105543488E-2</v>
      </c>
      <c r="X582" s="17">
        <v>1.80609294733407E-2</v>
      </c>
      <c r="Y582" s="17">
        <v>3.60186186157797E-2</v>
      </c>
      <c r="Z582" s="17">
        <v>3.7941888516415702E-2</v>
      </c>
      <c r="AA582" s="17">
        <v>6.9310034652389801E-2</v>
      </c>
      <c r="AB582" s="17">
        <v>2.05947449790682E-2</v>
      </c>
      <c r="AC582" s="17">
        <v>5.0632105291526898E-3</v>
      </c>
      <c r="AD582" s="17"/>
      <c r="AE582" s="17">
        <v>2.57906270942489E-2</v>
      </c>
      <c r="AF582" s="17">
        <v>2.42973554035214E-2</v>
      </c>
      <c r="AG582" s="17">
        <v>4.6538119945969098E-2</v>
      </c>
      <c r="AH582" s="17">
        <v>3.2419781815332997E-2</v>
      </c>
      <c r="AI582" s="17">
        <v>2.67398265121199E-2</v>
      </c>
      <c r="AJ582" s="17">
        <v>8.6783414143332405E-2</v>
      </c>
      <c r="AK582" s="17">
        <v>5.4756504641678597E-2</v>
      </c>
      <c r="AL582" s="17">
        <v>1.8812023207212099E-2</v>
      </c>
      <c r="AM582" s="17">
        <v>5.4130204711610501E-2</v>
      </c>
      <c r="AN582" s="17">
        <v>5.9466823723356002E-2</v>
      </c>
      <c r="AO582" s="17">
        <v>3.73942345521927E-2</v>
      </c>
      <c r="AP582" s="17">
        <v>3.9081761497152701E-2</v>
      </c>
      <c r="AQ582" s="17"/>
      <c r="AR582" s="17">
        <v>4.59028789473198E-2</v>
      </c>
      <c r="AS582" s="17">
        <v>3.63121025783565E-2</v>
      </c>
      <c r="AT582" s="17">
        <v>4.9405452397119201E-2</v>
      </c>
      <c r="AU582" s="17">
        <v>4.7454027621023402E-2</v>
      </c>
      <c r="AV582" s="17">
        <v>7.9827662733663998E-2</v>
      </c>
      <c r="AW582" s="17"/>
      <c r="AX582" s="17">
        <v>4.7947834392688203E-2</v>
      </c>
      <c r="AY582" s="17">
        <v>2.99877577037557E-2</v>
      </c>
      <c r="AZ582" s="17">
        <v>2.8472582268476199E-2</v>
      </c>
      <c r="BA582" s="17"/>
      <c r="BB582" s="17">
        <v>3.8775529684101001E-2</v>
      </c>
      <c r="BC582" s="17">
        <v>4.7485312011395102E-2</v>
      </c>
      <c r="BD582" s="17">
        <v>3.8927370043259198E-2</v>
      </c>
      <c r="BE582" s="17">
        <v>5.6524726622995201E-2</v>
      </c>
      <c r="BF582" s="17">
        <v>5.4190721020341198E-2</v>
      </c>
    </row>
    <row r="583" spans="2:58" x14ac:dyDescent="0.3">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row>
    <row r="584" spans="2:58" x14ac:dyDescent="0.3">
      <c r="B584" s="6" t="s">
        <v>360</v>
      </c>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row>
    <row r="585" spans="2:58" x14ac:dyDescent="0.3">
      <c r="B585" s="24" t="s">
        <v>90</v>
      </c>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row>
    <row r="586" spans="2:58" x14ac:dyDescent="0.3">
      <c r="B586" t="s">
        <v>353</v>
      </c>
      <c r="C586" s="17">
        <v>0.123899361581133</v>
      </c>
      <c r="D586" s="17">
        <v>0.14423349041961001</v>
      </c>
      <c r="E586" s="17">
        <v>0.103792876794471</v>
      </c>
      <c r="F586" s="17"/>
      <c r="G586" s="17">
        <v>0.30369653251794598</v>
      </c>
      <c r="H586" s="17">
        <v>0.235193950855768</v>
      </c>
      <c r="I586" s="17">
        <v>0.15908361183918801</v>
      </c>
      <c r="J586" s="17">
        <v>7.8798355377100004E-2</v>
      </c>
      <c r="K586" s="17">
        <v>6.3890403277918201E-2</v>
      </c>
      <c r="L586" s="17">
        <v>8.66799376563364E-2</v>
      </c>
      <c r="M586" s="17"/>
      <c r="N586" s="17">
        <v>0</v>
      </c>
      <c r="O586" s="17">
        <v>2.61493031319464E-2</v>
      </c>
      <c r="P586" s="17">
        <v>5.8285704438991601E-2</v>
      </c>
      <c r="Q586" s="17">
        <v>0.161647405077191</v>
      </c>
      <c r="R586" s="17">
        <v>9.9235927297917401E-2</v>
      </c>
      <c r="S586" s="17">
        <v>0.107125959838225</v>
      </c>
      <c r="T586" s="17">
        <v>0.12554123447482499</v>
      </c>
      <c r="U586" s="17">
        <v>0.153520896169803</v>
      </c>
      <c r="V586" s="17">
        <v>9.2061223142737306E-2</v>
      </c>
      <c r="W586" s="17">
        <v>5.5503501801184699E-2</v>
      </c>
      <c r="X586" s="17">
        <v>0.11786840702277</v>
      </c>
      <c r="Y586" s="17">
        <v>0.10646475783109299</v>
      </c>
      <c r="Z586" s="17">
        <v>8.2128420512271802E-2</v>
      </c>
      <c r="AA586" s="17">
        <v>2.7694845315450901E-2</v>
      </c>
      <c r="AB586" s="17">
        <v>0.21348135789304601</v>
      </c>
      <c r="AC586" s="17">
        <v>0.25254296837010198</v>
      </c>
      <c r="AD586" s="17"/>
      <c r="AE586" s="17">
        <v>0.19901661889417099</v>
      </c>
      <c r="AF586" s="17">
        <v>9.5347763557052295E-2</v>
      </c>
      <c r="AG586" s="17">
        <v>7.5388229818947203E-2</v>
      </c>
      <c r="AH586" s="17">
        <v>0.12941349429447599</v>
      </c>
      <c r="AI586" s="17">
        <v>0.10667231551329601</v>
      </c>
      <c r="AJ586" s="17">
        <v>0.103175544242225</v>
      </c>
      <c r="AK586" s="17">
        <v>0.119372796293942</v>
      </c>
      <c r="AL586" s="17">
        <v>0.14615675701736899</v>
      </c>
      <c r="AM586" s="17">
        <v>0.14706515108394599</v>
      </c>
      <c r="AN586" s="17">
        <v>0.10120705720996399</v>
      </c>
      <c r="AO586" s="17">
        <v>0.115787969225537</v>
      </c>
      <c r="AP586" s="17">
        <v>9.1953838727534307E-2</v>
      </c>
      <c r="AQ586" s="17"/>
      <c r="AR586" s="17">
        <v>0.121185248642297</v>
      </c>
      <c r="AS586" s="17">
        <v>0.117821464777396</v>
      </c>
      <c r="AT586" s="17">
        <v>0.13920708113003699</v>
      </c>
      <c r="AU586" s="17">
        <v>0.12656195741280801</v>
      </c>
      <c r="AV586" s="17">
        <v>0.176594920338244</v>
      </c>
      <c r="AW586" s="17"/>
      <c r="AX586" s="17">
        <v>9.1047193108794097E-2</v>
      </c>
      <c r="AY586" s="17">
        <v>0.27173690191629502</v>
      </c>
      <c r="AZ586" s="17">
        <v>0.123174520701799</v>
      </c>
      <c r="BA586" s="17"/>
      <c r="BB586" s="17">
        <v>0.137358406537952</v>
      </c>
      <c r="BC586" s="17">
        <v>8.8905669459330303E-2</v>
      </c>
      <c r="BD586" s="17">
        <v>4.2680749032609502E-2</v>
      </c>
      <c r="BE586" s="17">
        <v>7.4951744313066698E-2</v>
      </c>
      <c r="BF586" s="17">
        <v>0.130672356070588</v>
      </c>
    </row>
    <row r="587" spans="2:58" x14ac:dyDescent="0.3">
      <c r="B587" t="s">
        <v>354</v>
      </c>
      <c r="C587" s="17">
        <v>0.231293320369793</v>
      </c>
      <c r="D587" s="17">
        <v>0.25138013709240498</v>
      </c>
      <c r="E587" s="17">
        <v>0.21164863882383</v>
      </c>
      <c r="F587" s="17"/>
      <c r="G587" s="17">
        <v>0.19094374004487299</v>
      </c>
      <c r="H587" s="17">
        <v>0.229938771063432</v>
      </c>
      <c r="I587" s="17">
        <v>0.24921386487572</v>
      </c>
      <c r="J587" s="17">
        <v>0.21912679518875999</v>
      </c>
      <c r="K587" s="17">
        <v>0.23629827751820501</v>
      </c>
      <c r="L587" s="17">
        <v>6.6411572551542397E-2</v>
      </c>
      <c r="M587" s="17"/>
      <c r="N587" s="17">
        <v>0.481889885590498</v>
      </c>
      <c r="O587" s="17">
        <v>0.237306393940415</v>
      </c>
      <c r="P587" s="17">
        <v>0.16611548734385001</v>
      </c>
      <c r="Q587" s="17">
        <v>0.18285169672424501</v>
      </c>
      <c r="R587" s="17">
        <v>0.26114741187429902</v>
      </c>
      <c r="S587" s="17">
        <v>0.25218222543971103</v>
      </c>
      <c r="T587" s="17">
        <v>0.23348073678164499</v>
      </c>
      <c r="U587" s="17">
        <v>0.217017761377474</v>
      </c>
      <c r="V587" s="17">
        <v>0.26800540124668998</v>
      </c>
      <c r="W587" s="17">
        <v>0.18522241050476801</v>
      </c>
      <c r="X587" s="17">
        <v>0.28493520805109002</v>
      </c>
      <c r="Y587" s="17">
        <v>0.21112262611607999</v>
      </c>
      <c r="Z587" s="17">
        <v>0.24749912568718499</v>
      </c>
      <c r="AA587" s="17">
        <v>0.28944261925308001</v>
      </c>
      <c r="AB587" s="17">
        <v>0.20295510221294599</v>
      </c>
      <c r="AC587" s="17">
        <v>0.206855957569792</v>
      </c>
      <c r="AD587" s="17"/>
      <c r="AE587" s="17">
        <v>0.27858694408967399</v>
      </c>
      <c r="AF587" s="17">
        <v>0.22231210248861499</v>
      </c>
      <c r="AG587" s="17">
        <v>0.24556808886458201</v>
      </c>
      <c r="AH587" s="17">
        <v>0.217542723737192</v>
      </c>
      <c r="AI587" s="17">
        <v>0.213105350014862</v>
      </c>
      <c r="AJ587" s="17">
        <v>0.23075106345129801</v>
      </c>
      <c r="AK587" s="17">
        <v>0.189106634315163</v>
      </c>
      <c r="AL587" s="17">
        <v>0.17547792989136601</v>
      </c>
      <c r="AM587" s="17">
        <v>0.27400607312512198</v>
      </c>
      <c r="AN587" s="17">
        <v>0.21552675945606001</v>
      </c>
      <c r="AO587" s="17">
        <v>0.16389853303712401</v>
      </c>
      <c r="AP587" s="17">
        <v>0.28660761669694101</v>
      </c>
      <c r="AQ587" s="17"/>
      <c r="AR587" s="17">
        <v>0.26374227381562698</v>
      </c>
      <c r="AS587" s="17">
        <v>0.22887264560440099</v>
      </c>
      <c r="AT587" s="17">
        <v>0.202381311981184</v>
      </c>
      <c r="AU587" s="17">
        <v>0.20892064030918001</v>
      </c>
      <c r="AV587" s="17">
        <v>0.116836383287692</v>
      </c>
      <c r="AW587" s="17"/>
      <c r="AX587" s="17">
        <v>0.23174706757015701</v>
      </c>
      <c r="AY587" s="17">
        <v>0.242476333254798</v>
      </c>
      <c r="AZ587" s="17">
        <v>0.247203208589824</v>
      </c>
      <c r="BA587" s="17"/>
      <c r="BB587" s="17">
        <v>0.23357562455474801</v>
      </c>
      <c r="BC587" s="17">
        <v>0.24942623371730299</v>
      </c>
      <c r="BD587" s="17">
        <v>0.33486410380014697</v>
      </c>
      <c r="BE587" s="17">
        <v>0.166827792246004</v>
      </c>
      <c r="BF587" s="17">
        <v>0.21899198061748601</v>
      </c>
    </row>
    <row r="588" spans="2:58" x14ac:dyDescent="0.3">
      <c r="B588" t="s">
        <v>355</v>
      </c>
      <c r="C588" s="17">
        <v>0.24409700853236599</v>
      </c>
      <c r="D588" s="17">
        <v>0.240650684121578</v>
      </c>
      <c r="E588" s="17">
        <v>0.24603859996372701</v>
      </c>
      <c r="F588" s="17"/>
      <c r="G588" s="17">
        <v>9.4950223902111899E-2</v>
      </c>
      <c r="H588" s="17">
        <v>0.27298998032854199</v>
      </c>
      <c r="I588" s="17">
        <v>0.23573843835521299</v>
      </c>
      <c r="J588" s="17">
        <v>0.26345795778787101</v>
      </c>
      <c r="K588" s="17">
        <v>0.19077617623681201</v>
      </c>
      <c r="L588" s="17">
        <v>0.27749126863908002</v>
      </c>
      <c r="M588" s="17"/>
      <c r="N588" s="17">
        <v>0.29669316768771897</v>
      </c>
      <c r="O588" s="17">
        <v>0.13292532275249</v>
      </c>
      <c r="P588" s="17">
        <v>0.23718925398149199</v>
      </c>
      <c r="Q588" s="17">
        <v>0.172174462967253</v>
      </c>
      <c r="R588" s="17">
        <v>0.26627617930127501</v>
      </c>
      <c r="S588" s="17">
        <v>0.180680591259825</v>
      </c>
      <c r="T588" s="17">
        <v>0.294977352485361</v>
      </c>
      <c r="U588" s="17">
        <v>0.26646030054940201</v>
      </c>
      <c r="V588" s="17">
        <v>0.28236940280742401</v>
      </c>
      <c r="W588" s="17">
        <v>0.26188137987571097</v>
      </c>
      <c r="X588" s="17">
        <v>0.221133275893861</v>
      </c>
      <c r="Y588" s="17">
        <v>0.24066682741686199</v>
      </c>
      <c r="Z588" s="17">
        <v>0.24644606637722899</v>
      </c>
      <c r="AA588" s="17">
        <v>0.326493799592253</v>
      </c>
      <c r="AB588" s="17">
        <v>0.21656378419838701</v>
      </c>
      <c r="AC588" s="17">
        <v>0.241128572250701</v>
      </c>
      <c r="AD588" s="17"/>
      <c r="AE588" s="17">
        <v>0.23185862696644099</v>
      </c>
      <c r="AF588" s="17">
        <v>0.236064740324441</v>
      </c>
      <c r="AG588" s="17">
        <v>0.25228735529094198</v>
      </c>
      <c r="AH588" s="17">
        <v>0.22923493840449</v>
      </c>
      <c r="AI588" s="17">
        <v>0.32020910725125201</v>
      </c>
      <c r="AJ588" s="17">
        <v>0.22590425370360701</v>
      </c>
      <c r="AK588" s="17">
        <v>0.26768508334050201</v>
      </c>
      <c r="AL588" s="17">
        <v>0.21060125005173899</v>
      </c>
      <c r="AM588" s="17">
        <v>0.2156980923181</v>
      </c>
      <c r="AN588" s="17">
        <v>0.261304645627226</v>
      </c>
      <c r="AO588" s="17">
        <v>0.30127578731740101</v>
      </c>
      <c r="AP588" s="17">
        <v>0.17398967048188199</v>
      </c>
      <c r="AQ588" s="17"/>
      <c r="AR588" s="17">
        <v>0.22361199876290999</v>
      </c>
      <c r="AS588" s="17">
        <v>0.25908475638494</v>
      </c>
      <c r="AT588" s="17">
        <v>0.24999153257616299</v>
      </c>
      <c r="AU588" s="17">
        <v>0.21150560685164899</v>
      </c>
      <c r="AV588" s="17">
        <v>0.197404594503168</v>
      </c>
      <c r="AW588" s="17"/>
      <c r="AX588" s="17">
        <v>0.25295354095421102</v>
      </c>
      <c r="AY588" s="17">
        <v>0.20604624335556801</v>
      </c>
      <c r="AZ588" s="17">
        <v>0.21730303851826399</v>
      </c>
      <c r="BA588" s="17"/>
      <c r="BB588" s="17">
        <v>0.24628542216926</v>
      </c>
      <c r="BC588" s="17">
        <v>0.24874524191314801</v>
      </c>
      <c r="BD588" s="17">
        <v>0.189963856386868</v>
      </c>
      <c r="BE588" s="17">
        <v>0.21603627884867099</v>
      </c>
      <c r="BF588" s="17">
        <v>0.25921764626710603</v>
      </c>
    </row>
    <row r="589" spans="2:58" x14ac:dyDescent="0.3">
      <c r="B589" t="s">
        <v>356</v>
      </c>
      <c r="C589" s="17">
        <v>0.34971882316224301</v>
      </c>
      <c r="D589" s="17">
        <v>0.32251068192784899</v>
      </c>
      <c r="E589" s="17">
        <v>0.37765080477000001</v>
      </c>
      <c r="F589" s="17"/>
      <c r="G589" s="17">
        <v>0.34949539023138898</v>
      </c>
      <c r="H589" s="17">
        <v>0.22467342325308101</v>
      </c>
      <c r="I589" s="17">
        <v>0.31137737523709402</v>
      </c>
      <c r="J589" s="17">
        <v>0.38620788667269201</v>
      </c>
      <c r="K589" s="17">
        <v>0.433331600998344</v>
      </c>
      <c r="L589" s="17">
        <v>0.50718253378532296</v>
      </c>
      <c r="M589" s="17"/>
      <c r="N589" s="17">
        <v>0.221416946721783</v>
      </c>
      <c r="O589" s="17">
        <v>0.41323896098260798</v>
      </c>
      <c r="P589" s="17">
        <v>0.47629682404139401</v>
      </c>
      <c r="Q589" s="17">
        <v>0.42775798620496303</v>
      </c>
      <c r="R589" s="17">
        <v>0.28243413588336602</v>
      </c>
      <c r="S589" s="17">
        <v>0.40481326020812403</v>
      </c>
      <c r="T589" s="17">
        <v>0.28499425967429798</v>
      </c>
      <c r="U589" s="17">
        <v>0.31202381596378898</v>
      </c>
      <c r="V589" s="17">
        <v>0.31823391964812198</v>
      </c>
      <c r="W589" s="17">
        <v>0.44592510519877199</v>
      </c>
      <c r="X589" s="17">
        <v>0.34629565027586101</v>
      </c>
      <c r="Y589" s="17">
        <v>0.392871340022312</v>
      </c>
      <c r="Z589" s="17">
        <v>0.38415576099828902</v>
      </c>
      <c r="AA589" s="17">
        <v>0.293887915977738</v>
      </c>
      <c r="AB589" s="17">
        <v>0.34158997784787398</v>
      </c>
      <c r="AC589" s="17">
        <v>0.29154214346930202</v>
      </c>
      <c r="AD589" s="17"/>
      <c r="AE589" s="17">
        <v>0.25340779495462401</v>
      </c>
      <c r="AF589" s="17">
        <v>0.40653818827906202</v>
      </c>
      <c r="AG589" s="17">
        <v>0.37686550253401502</v>
      </c>
      <c r="AH589" s="17">
        <v>0.388323060267525</v>
      </c>
      <c r="AI589" s="17">
        <v>0.340973094761791</v>
      </c>
      <c r="AJ589" s="17">
        <v>0.349807964381741</v>
      </c>
      <c r="AK589" s="17">
        <v>0.33581105895010699</v>
      </c>
      <c r="AL589" s="17">
        <v>0.42735769899647202</v>
      </c>
      <c r="AM589" s="17">
        <v>0.30185132463148601</v>
      </c>
      <c r="AN589" s="17">
        <v>0.36895893018167902</v>
      </c>
      <c r="AO589" s="17">
        <v>0.37394056325275499</v>
      </c>
      <c r="AP589" s="17">
        <v>0.39629714394254101</v>
      </c>
      <c r="AQ589" s="17"/>
      <c r="AR589" s="17">
        <v>0.33091675532276899</v>
      </c>
      <c r="AS589" s="17">
        <v>0.34976292880401399</v>
      </c>
      <c r="AT589" s="17">
        <v>0.353951294053723</v>
      </c>
      <c r="AU589" s="17">
        <v>0.425947583938797</v>
      </c>
      <c r="AV589" s="17">
        <v>0.40953297464822702</v>
      </c>
      <c r="AW589" s="17"/>
      <c r="AX589" s="17">
        <v>0.36321645243220901</v>
      </c>
      <c r="AY589" s="17">
        <v>0.25553275931599101</v>
      </c>
      <c r="AZ589" s="17">
        <v>0.37480376963317202</v>
      </c>
      <c r="BA589" s="17"/>
      <c r="BB589" s="17">
        <v>0.335817665439128</v>
      </c>
      <c r="BC589" s="17">
        <v>0.334169532915635</v>
      </c>
      <c r="BD589" s="17">
        <v>0.43249129078037601</v>
      </c>
      <c r="BE589" s="17">
        <v>0.47704749773529898</v>
      </c>
      <c r="BF589" s="17">
        <v>0.34328716339765503</v>
      </c>
    </row>
    <row r="590" spans="2:58" x14ac:dyDescent="0.3">
      <c r="B590" t="s">
        <v>97</v>
      </c>
      <c r="C590" s="17">
        <v>5.0991486354464502E-2</v>
      </c>
      <c r="D590" s="17">
        <v>4.1225006438557102E-2</v>
      </c>
      <c r="E590" s="17">
        <v>6.08690796479733E-2</v>
      </c>
      <c r="F590" s="17"/>
      <c r="G590" s="17">
        <v>6.0914113303680399E-2</v>
      </c>
      <c r="H590" s="17">
        <v>3.7203874499176399E-2</v>
      </c>
      <c r="I590" s="17">
        <v>4.4586709692784499E-2</v>
      </c>
      <c r="J590" s="17">
        <v>5.2409004973576499E-2</v>
      </c>
      <c r="K590" s="17">
        <v>7.5703541968721297E-2</v>
      </c>
      <c r="L590" s="17">
        <v>6.22346873677187E-2</v>
      </c>
      <c r="M590" s="17"/>
      <c r="N590" s="17">
        <v>0</v>
      </c>
      <c r="O590" s="17">
        <v>0.19038001919254099</v>
      </c>
      <c r="P590" s="17">
        <v>6.2112730194272103E-2</v>
      </c>
      <c r="Q590" s="17">
        <v>5.5568449026347097E-2</v>
      </c>
      <c r="R590" s="17">
        <v>9.0906345643143593E-2</v>
      </c>
      <c r="S590" s="17">
        <v>5.5197963254115197E-2</v>
      </c>
      <c r="T590" s="17">
        <v>6.1006416583871001E-2</v>
      </c>
      <c r="U590" s="17">
        <v>5.0977225939532099E-2</v>
      </c>
      <c r="V590" s="17">
        <v>3.9330053155026502E-2</v>
      </c>
      <c r="W590" s="17">
        <v>5.1467602619565102E-2</v>
      </c>
      <c r="X590" s="17">
        <v>2.97674587564178E-2</v>
      </c>
      <c r="Y590" s="17">
        <v>4.8874448613652602E-2</v>
      </c>
      <c r="Z590" s="17">
        <v>3.9770626425024699E-2</v>
      </c>
      <c r="AA590" s="17">
        <v>6.2480819861478E-2</v>
      </c>
      <c r="AB590" s="17">
        <v>2.5409777847748099E-2</v>
      </c>
      <c r="AC590" s="17">
        <v>7.9303583401031403E-3</v>
      </c>
      <c r="AD590" s="17"/>
      <c r="AE590" s="17">
        <v>3.7130015095089397E-2</v>
      </c>
      <c r="AF590" s="17">
        <v>3.9737205350830397E-2</v>
      </c>
      <c r="AG590" s="17">
        <v>4.9890823491514802E-2</v>
      </c>
      <c r="AH590" s="17">
        <v>3.5485783296316999E-2</v>
      </c>
      <c r="AI590" s="17">
        <v>1.90401324587984E-2</v>
      </c>
      <c r="AJ590" s="17">
        <v>9.0361174221129506E-2</v>
      </c>
      <c r="AK590" s="17">
        <v>8.8024427100286504E-2</v>
      </c>
      <c r="AL590" s="17">
        <v>4.0406364043053401E-2</v>
      </c>
      <c r="AM590" s="17">
        <v>6.1379358841346099E-2</v>
      </c>
      <c r="AN590" s="17">
        <v>5.3002607525071299E-2</v>
      </c>
      <c r="AO590" s="17">
        <v>4.5097147167182203E-2</v>
      </c>
      <c r="AP590" s="17">
        <v>5.1151730151101901E-2</v>
      </c>
      <c r="AQ590" s="17"/>
      <c r="AR590" s="17">
        <v>6.0543723456396498E-2</v>
      </c>
      <c r="AS590" s="17">
        <v>4.4458204429249103E-2</v>
      </c>
      <c r="AT590" s="17">
        <v>5.4468780258893103E-2</v>
      </c>
      <c r="AU590" s="17">
        <v>2.7064211487565801E-2</v>
      </c>
      <c r="AV590" s="17">
        <v>9.9631127222669605E-2</v>
      </c>
      <c r="AW590" s="17"/>
      <c r="AX590" s="17">
        <v>6.1035745934629203E-2</v>
      </c>
      <c r="AY590" s="17">
        <v>2.4207762157348E-2</v>
      </c>
      <c r="AZ590" s="17">
        <v>3.7515462556941097E-2</v>
      </c>
      <c r="BA590" s="17"/>
      <c r="BB590" s="17">
        <v>4.6962881298911803E-2</v>
      </c>
      <c r="BC590" s="17">
        <v>7.8753321994583403E-2</v>
      </c>
      <c r="BD590" s="17">
        <v>0</v>
      </c>
      <c r="BE590" s="17">
        <v>6.5136686856959905E-2</v>
      </c>
      <c r="BF590" s="17">
        <v>4.78308536471648E-2</v>
      </c>
    </row>
    <row r="591" spans="2:58" x14ac:dyDescent="0.3">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row>
    <row r="592" spans="2:58" x14ac:dyDescent="0.3">
      <c r="B592" s="6" t="s">
        <v>361</v>
      </c>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row>
    <row r="593" spans="2:58" x14ac:dyDescent="0.3">
      <c r="B593" s="24" t="s">
        <v>90</v>
      </c>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row>
    <row r="594" spans="2:58" x14ac:dyDescent="0.3">
      <c r="B594" t="s">
        <v>353</v>
      </c>
      <c r="C594" s="17">
        <v>0.17182275933538299</v>
      </c>
      <c r="D594" s="17">
        <v>0.21422058633621999</v>
      </c>
      <c r="E594" s="17">
        <v>0.12872947287119599</v>
      </c>
      <c r="F594" s="17"/>
      <c r="G594" s="17">
        <v>0.28672990180181901</v>
      </c>
      <c r="H594" s="17">
        <v>0.31715045630952199</v>
      </c>
      <c r="I594" s="17">
        <v>0.19932058358350099</v>
      </c>
      <c r="J594" s="17">
        <v>0.12831061178280601</v>
      </c>
      <c r="K594" s="17">
        <v>0.114017451060341</v>
      </c>
      <c r="L594" s="17">
        <v>9.1756127386829894E-2</v>
      </c>
      <c r="M594" s="17"/>
      <c r="N594" s="17">
        <v>0.10791820116822499</v>
      </c>
      <c r="O594" s="17">
        <v>5.6334421014421703E-2</v>
      </c>
      <c r="P594" s="17">
        <v>9.0263438644190994E-2</v>
      </c>
      <c r="Q594" s="17">
        <v>0.23020886975968799</v>
      </c>
      <c r="R594" s="17">
        <v>0.14763913870215001</v>
      </c>
      <c r="S594" s="17">
        <v>0.137901103563734</v>
      </c>
      <c r="T594" s="17">
        <v>0.11599546216763799</v>
      </c>
      <c r="U594" s="17">
        <v>0.170813765504709</v>
      </c>
      <c r="V594" s="17">
        <v>0.11544868854370301</v>
      </c>
      <c r="W594" s="17">
        <v>9.3470304814475894E-2</v>
      </c>
      <c r="X594" s="17">
        <v>0.181589105850572</v>
      </c>
      <c r="Y594" s="17">
        <v>0.123083453486325</v>
      </c>
      <c r="Z594" s="17">
        <v>0.18579344643120099</v>
      </c>
      <c r="AA594" s="17">
        <v>6.6277226683437204E-2</v>
      </c>
      <c r="AB594" s="17">
        <v>0.221404359082151</v>
      </c>
      <c r="AC594" s="17">
        <v>0.36371308822802101</v>
      </c>
      <c r="AD594" s="17"/>
      <c r="AE594" s="17">
        <v>0.30802194480725698</v>
      </c>
      <c r="AF594" s="17">
        <v>0.14154628803342201</v>
      </c>
      <c r="AG594" s="17">
        <v>0.13418398649864999</v>
      </c>
      <c r="AH594" s="17">
        <v>0.142986801336205</v>
      </c>
      <c r="AI594" s="17">
        <v>0.11264052810195101</v>
      </c>
      <c r="AJ594" s="17">
        <v>0.13179107239672599</v>
      </c>
      <c r="AK594" s="17">
        <v>0.132546076118912</v>
      </c>
      <c r="AL594" s="17">
        <v>0.25324562375856402</v>
      </c>
      <c r="AM594" s="17">
        <v>0.203482156416249</v>
      </c>
      <c r="AN594" s="17">
        <v>0.12590225041448</v>
      </c>
      <c r="AO594" s="17">
        <v>0.163392476606737</v>
      </c>
      <c r="AP594" s="17">
        <v>0.146279411556476</v>
      </c>
      <c r="AQ594" s="17"/>
      <c r="AR594" s="17">
        <v>0.13722045080187101</v>
      </c>
      <c r="AS594" s="17">
        <v>0.18101634787145901</v>
      </c>
      <c r="AT594" s="17">
        <v>0.21086282805012899</v>
      </c>
      <c r="AU594" s="17">
        <v>0.16772002800710101</v>
      </c>
      <c r="AV594" s="17">
        <v>0.12289395926431899</v>
      </c>
      <c r="AW594" s="17"/>
      <c r="AX594" s="17">
        <v>0.124674598953389</v>
      </c>
      <c r="AY594" s="17">
        <v>0.39934938832671202</v>
      </c>
      <c r="AZ594" s="17">
        <v>0.18982679013140299</v>
      </c>
      <c r="BA594" s="17"/>
      <c r="BB594" s="17">
        <v>0.19985232200018799</v>
      </c>
      <c r="BC594" s="17">
        <v>8.0015819380559294E-2</v>
      </c>
      <c r="BD594" s="17">
        <v>7.0050048879173807E-2</v>
      </c>
      <c r="BE594" s="17">
        <v>0.112456356260265</v>
      </c>
      <c r="BF594" s="17">
        <v>0.15390239947991999</v>
      </c>
    </row>
    <row r="595" spans="2:58" x14ac:dyDescent="0.3">
      <c r="B595" t="s">
        <v>354</v>
      </c>
      <c r="C595" s="17">
        <v>0.28221972305679199</v>
      </c>
      <c r="D595" s="17">
        <v>0.28508067329912001</v>
      </c>
      <c r="E595" s="17">
        <v>0.27892154704504402</v>
      </c>
      <c r="F595" s="17"/>
      <c r="G595" s="17">
        <v>0.282322391809877</v>
      </c>
      <c r="H595" s="17">
        <v>0.245779471829011</v>
      </c>
      <c r="I595" s="17">
        <v>0.29589655086151101</v>
      </c>
      <c r="J595" s="17">
        <v>0.279799878402753</v>
      </c>
      <c r="K595" s="17">
        <v>0.28280637851231799</v>
      </c>
      <c r="L595" s="17">
        <v>0.21276797142068399</v>
      </c>
      <c r="M595" s="17"/>
      <c r="N595" s="17">
        <v>0.33888647397028898</v>
      </c>
      <c r="O595" s="17">
        <v>0.13365691779516001</v>
      </c>
      <c r="P595" s="17">
        <v>0.23134779537768899</v>
      </c>
      <c r="Q595" s="17">
        <v>0.24024913781041601</v>
      </c>
      <c r="R595" s="17">
        <v>0.33129854453533297</v>
      </c>
      <c r="S595" s="17">
        <v>0.29296509159032202</v>
      </c>
      <c r="T595" s="17">
        <v>0.25134820189930801</v>
      </c>
      <c r="U595" s="17">
        <v>0.25390243288950398</v>
      </c>
      <c r="V595" s="17">
        <v>0.31522432350764901</v>
      </c>
      <c r="W595" s="17">
        <v>0.29854601658608798</v>
      </c>
      <c r="X595" s="17">
        <v>0.251938129459085</v>
      </c>
      <c r="Y595" s="17">
        <v>0.29442390912081601</v>
      </c>
      <c r="Z595" s="17">
        <v>0.338906432824995</v>
      </c>
      <c r="AA595" s="17">
        <v>0.32935446776293298</v>
      </c>
      <c r="AB595" s="17">
        <v>0.29317963987801299</v>
      </c>
      <c r="AC595" s="17">
        <v>0.26653969803761801</v>
      </c>
      <c r="AD595" s="17"/>
      <c r="AE595" s="17">
        <v>0.34384326782748997</v>
      </c>
      <c r="AF595" s="17">
        <v>0.26222300220488198</v>
      </c>
      <c r="AG595" s="17">
        <v>0.31731965150182401</v>
      </c>
      <c r="AH595" s="17">
        <v>0.30454671503093</v>
      </c>
      <c r="AI595" s="17">
        <v>0.31945200417405101</v>
      </c>
      <c r="AJ595" s="17">
        <v>0.27195835987682299</v>
      </c>
      <c r="AK595" s="17">
        <v>0.28162092041092301</v>
      </c>
      <c r="AL595" s="17">
        <v>0.21229495175065299</v>
      </c>
      <c r="AM595" s="17">
        <v>0.30030913556649103</v>
      </c>
      <c r="AN595" s="17">
        <v>0.228470091309812</v>
      </c>
      <c r="AO595" s="17">
        <v>0.19310800398092601</v>
      </c>
      <c r="AP595" s="17">
        <v>0.20139794226475399</v>
      </c>
      <c r="AQ595" s="17"/>
      <c r="AR595" s="17">
        <v>0.28772891808940299</v>
      </c>
      <c r="AS595" s="17">
        <v>0.28989127101065698</v>
      </c>
      <c r="AT595" s="17">
        <v>0.25746035896505098</v>
      </c>
      <c r="AU595" s="17">
        <v>0.28923171666386299</v>
      </c>
      <c r="AV595" s="17">
        <v>0.20774239821593701</v>
      </c>
      <c r="AW595" s="17"/>
      <c r="AX595" s="17">
        <v>0.28575823044677601</v>
      </c>
      <c r="AY595" s="17">
        <v>0.278433395344865</v>
      </c>
      <c r="AZ595" s="17">
        <v>0.284231320736127</v>
      </c>
      <c r="BA595" s="17"/>
      <c r="BB595" s="17">
        <v>0.282205476270454</v>
      </c>
      <c r="BC595" s="17">
        <v>0.29432686549961701</v>
      </c>
      <c r="BD595" s="17">
        <v>0.27162448814178197</v>
      </c>
      <c r="BE595" s="17">
        <v>0.253499237059579</v>
      </c>
      <c r="BF595" s="17">
        <v>0.29205328412809101</v>
      </c>
    </row>
    <row r="596" spans="2:58" x14ac:dyDescent="0.3">
      <c r="B596" t="s">
        <v>355</v>
      </c>
      <c r="C596" s="17">
        <v>0.33899672800693598</v>
      </c>
      <c r="D596" s="17">
        <v>0.32310245414952998</v>
      </c>
      <c r="E596" s="17">
        <v>0.355582580438214</v>
      </c>
      <c r="F596" s="17"/>
      <c r="G596" s="17">
        <v>0.23700892079181399</v>
      </c>
      <c r="H596" s="17">
        <v>0.27743950241159698</v>
      </c>
      <c r="I596" s="17">
        <v>0.323233064644323</v>
      </c>
      <c r="J596" s="17">
        <v>0.36687451205975302</v>
      </c>
      <c r="K596" s="17">
        <v>0.34412177147853501</v>
      </c>
      <c r="L596" s="17">
        <v>0.415218607878375</v>
      </c>
      <c r="M596" s="17"/>
      <c r="N596" s="17">
        <v>0.25650215717376601</v>
      </c>
      <c r="O596" s="17">
        <v>0.43146157926786499</v>
      </c>
      <c r="P596" s="17">
        <v>0.37197345484437699</v>
      </c>
      <c r="Q596" s="17">
        <v>0.28237274695493297</v>
      </c>
      <c r="R596" s="17">
        <v>0.27407775133169199</v>
      </c>
      <c r="S596" s="17">
        <v>0.25390526795238699</v>
      </c>
      <c r="T596" s="17">
        <v>0.41143650400406301</v>
      </c>
      <c r="U596" s="17">
        <v>0.40617705757524403</v>
      </c>
      <c r="V596" s="17">
        <v>0.37264835220209702</v>
      </c>
      <c r="W596" s="17">
        <v>0.37420461799154198</v>
      </c>
      <c r="X596" s="17">
        <v>0.37023474094054198</v>
      </c>
      <c r="Y596" s="17">
        <v>0.36219417072431598</v>
      </c>
      <c r="Z596" s="17">
        <v>0.309467071820757</v>
      </c>
      <c r="AA596" s="17">
        <v>0.43712836391293503</v>
      </c>
      <c r="AB596" s="17">
        <v>0.29460768265248599</v>
      </c>
      <c r="AC596" s="17">
        <v>0.27264927333324401</v>
      </c>
      <c r="AD596" s="17"/>
      <c r="AE596" s="17">
        <v>0.217725464872185</v>
      </c>
      <c r="AF596" s="17">
        <v>0.405182300985169</v>
      </c>
      <c r="AG596" s="17">
        <v>0.39395025638485598</v>
      </c>
      <c r="AH596" s="17">
        <v>0.38414627214796299</v>
      </c>
      <c r="AI596" s="17">
        <v>0.37463916697851701</v>
      </c>
      <c r="AJ596" s="17">
        <v>0.29489283965739599</v>
      </c>
      <c r="AK596" s="17">
        <v>0.30743716538294302</v>
      </c>
      <c r="AL596" s="17">
        <v>0.382502696512455</v>
      </c>
      <c r="AM596" s="17">
        <v>0.27946565372911703</v>
      </c>
      <c r="AN596" s="17">
        <v>0.398350297443607</v>
      </c>
      <c r="AO596" s="17">
        <v>0.32145383524389098</v>
      </c>
      <c r="AP596" s="17">
        <v>0.480808352292525</v>
      </c>
      <c r="AQ596" s="17"/>
      <c r="AR596" s="17">
        <v>0.34674355091624198</v>
      </c>
      <c r="AS596" s="17">
        <v>0.34317033773383199</v>
      </c>
      <c r="AT596" s="17">
        <v>0.32785242546047899</v>
      </c>
      <c r="AU596" s="17">
        <v>0.29724864682461699</v>
      </c>
      <c r="AV596" s="17">
        <v>0.31571726451925702</v>
      </c>
      <c r="AW596" s="17"/>
      <c r="AX596" s="17">
        <v>0.35646163476993797</v>
      </c>
      <c r="AY596" s="17">
        <v>0.228922427982236</v>
      </c>
      <c r="AZ596" s="17">
        <v>0.32927323248491902</v>
      </c>
      <c r="BA596" s="17"/>
      <c r="BB596" s="17">
        <v>0.33724411163455398</v>
      </c>
      <c r="BC596" s="17">
        <v>0.37635104650400403</v>
      </c>
      <c r="BD596" s="17">
        <v>0.40672224033530002</v>
      </c>
      <c r="BE596" s="17">
        <v>0.37746770566282301</v>
      </c>
      <c r="BF596" s="17">
        <v>0.25504345744330198</v>
      </c>
    </row>
    <row r="597" spans="2:58" x14ac:dyDescent="0.3">
      <c r="B597" t="s">
        <v>356</v>
      </c>
      <c r="C597" s="17">
        <v>0.14534158321556501</v>
      </c>
      <c r="D597" s="17">
        <v>0.12491665799868</v>
      </c>
      <c r="E597" s="17">
        <v>0.166076093691465</v>
      </c>
      <c r="F597" s="17"/>
      <c r="G597" s="17">
        <v>0.13302467229281001</v>
      </c>
      <c r="H597" s="17">
        <v>0.10267268889103399</v>
      </c>
      <c r="I597" s="17">
        <v>0.120744854929108</v>
      </c>
      <c r="J597" s="17">
        <v>0.16342399510605601</v>
      </c>
      <c r="K597" s="17">
        <v>0.188030841191341</v>
      </c>
      <c r="L597" s="17">
        <v>0.24294481867484499</v>
      </c>
      <c r="M597" s="17"/>
      <c r="N597" s="17">
        <v>0.29669316768771897</v>
      </c>
      <c r="O597" s="17">
        <v>0.26839701972407698</v>
      </c>
      <c r="P597" s="17">
        <v>0.18801432735281201</v>
      </c>
      <c r="Q597" s="17">
        <v>0.169810182882114</v>
      </c>
      <c r="R597" s="17">
        <v>0.13199279467200201</v>
      </c>
      <c r="S597" s="17">
        <v>0.231268550128504</v>
      </c>
      <c r="T597" s="17">
        <v>0.15485968380980999</v>
      </c>
      <c r="U597" s="17">
        <v>0.117529261403141</v>
      </c>
      <c r="V597" s="17">
        <v>0.14779510603457399</v>
      </c>
      <c r="W597" s="17">
        <v>0.16924734197824001</v>
      </c>
      <c r="X597" s="17">
        <v>0.135642476392173</v>
      </c>
      <c r="Y597" s="17">
        <v>0.173911985097459</v>
      </c>
      <c r="Z597" s="17">
        <v>0.140431654620017</v>
      </c>
      <c r="AA597" s="17">
        <v>9.7929906988305296E-2</v>
      </c>
      <c r="AB597" s="17">
        <v>0.139499977809424</v>
      </c>
      <c r="AC597" s="17">
        <v>8.2732593856748401E-2</v>
      </c>
      <c r="AD597" s="17"/>
      <c r="AE597" s="17">
        <v>9.6383679089364599E-2</v>
      </c>
      <c r="AF597" s="17">
        <v>0.15030915596948499</v>
      </c>
      <c r="AG597" s="17">
        <v>0.120346676068821</v>
      </c>
      <c r="AH597" s="17">
        <v>0.135900429669569</v>
      </c>
      <c r="AI597" s="17">
        <v>0.14400985664223201</v>
      </c>
      <c r="AJ597" s="17">
        <v>0.16994444250691601</v>
      </c>
      <c r="AK597" s="17">
        <v>0.178470626891849</v>
      </c>
      <c r="AL597" s="17">
        <v>0.111550363935275</v>
      </c>
      <c r="AM597" s="17">
        <v>0.124004984596415</v>
      </c>
      <c r="AN597" s="17">
        <v>0.17770193236161699</v>
      </c>
      <c r="AO597" s="17">
        <v>0.24972847715694901</v>
      </c>
      <c r="AP597" s="17">
        <v>0.140630192283</v>
      </c>
      <c r="AQ597" s="17"/>
      <c r="AR597" s="17">
        <v>0.16374468282121499</v>
      </c>
      <c r="AS597" s="17">
        <v>0.127677044345301</v>
      </c>
      <c r="AT597" s="17">
        <v>0.13579021746594799</v>
      </c>
      <c r="AU597" s="17">
        <v>0.206560753757701</v>
      </c>
      <c r="AV597" s="17">
        <v>0.254015250777818</v>
      </c>
      <c r="AW597" s="17"/>
      <c r="AX597" s="17">
        <v>0.16200954358589101</v>
      </c>
      <c r="AY597" s="17">
        <v>6.2028884632663199E-2</v>
      </c>
      <c r="AZ597" s="17">
        <v>0.14490079875672901</v>
      </c>
      <c r="BA597" s="17"/>
      <c r="BB597" s="17">
        <v>0.12637226604837101</v>
      </c>
      <c r="BC597" s="17">
        <v>0.18247926976304199</v>
      </c>
      <c r="BD597" s="17">
        <v>0.17479997774445299</v>
      </c>
      <c r="BE597" s="17">
        <v>0.18836168677625101</v>
      </c>
      <c r="BF597" s="17">
        <v>0.198067822800685</v>
      </c>
    </row>
    <row r="598" spans="2:58" x14ac:dyDescent="0.3">
      <c r="B598" t="s">
        <v>97</v>
      </c>
      <c r="C598" s="17">
        <v>6.16192063853232E-2</v>
      </c>
      <c r="D598" s="17">
        <v>5.2679628216450197E-2</v>
      </c>
      <c r="E598" s="17">
        <v>7.0690305954081295E-2</v>
      </c>
      <c r="F598" s="17"/>
      <c r="G598" s="17">
        <v>6.0914113303680399E-2</v>
      </c>
      <c r="H598" s="17">
        <v>5.6957880558836597E-2</v>
      </c>
      <c r="I598" s="17">
        <v>6.0804945981557203E-2</v>
      </c>
      <c r="J598" s="17">
        <v>6.15910026486323E-2</v>
      </c>
      <c r="K598" s="17">
        <v>7.1023557757464204E-2</v>
      </c>
      <c r="L598" s="17">
        <v>3.7312474639265597E-2</v>
      </c>
      <c r="M598" s="17"/>
      <c r="N598" s="17">
        <v>0</v>
      </c>
      <c r="O598" s="17">
        <v>0.11015006219847701</v>
      </c>
      <c r="P598" s="17">
        <v>0.118400983780931</v>
      </c>
      <c r="Q598" s="17">
        <v>7.7359062592848901E-2</v>
      </c>
      <c r="R598" s="17">
        <v>0.114991770758822</v>
      </c>
      <c r="S598" s="17">
        <v>8.3959986765052494E-2</v>
      </c>
      <c r="T598" s="17">
        <v>6.6360148119180395E-2</v>
      </c>
      <c r="U598" s="17">
        <v>5.1577482627402603E-2</v>
      </c>
      <c r="V598" s="17">
        <v>4.88835297119775E-2</v>
      </c>
      <c r="W598" s="17">
        <v>6.4531718629653401E-2</v>
      </c>
      <c r="X598" s="17">
        <v>6.05955473576264E-2</v>
      </c>
      <c r="Y598" s="17">
        <v>4.63864815710835E-2</v>
      </c>
      <c r="Z598" s="17">
        <v>2.5401394303029502E-2</v>
      </c>
      <c r="AA598" s="17">
        <v>6.9310034652389801E-2</v>
      </c>
      <c r="AB598" s="17">
        <v>5.1308340577926097E-2</v>
      </c>
      <c r="AC598" s="17">
        <v>1.4365346544368799E-2</v>
      </c>
      <c r="AD598" s="17"/>
      <c r="AE598" s="17">
        <v>3.4025643403703502E-2</v>
      </c>
      <c r="AF598" s="17">
        <v>4.0739252807042603E-2</v>
      </c>
      <c r="AG598" s="17">
        <v>3.4199429545848099E-2</v>
      </c>
      <c r="AH598" s="17">
        <v>3.2419781815332997E-2</v>
      </c>
      <c r="AI598" s="17">
        <v>4.9258444103248998E-2</v>
      </c>
      <c r="AJ598" s="17">
        <v>0.13141328556213999</v>
      </c>
      <c r="AK598" s="17">
        <v>9.9925211195373204E-2</v>
      </c>
      <c r="AL598" s="17">
        <v>4.0406364043053401E-2</v>
      </c>
      <c r="AM598" s="17">
        <v>9.2738069691727806E-2</v>
      </c>
      <c r="AN598" s="17">
        <v>6.9575428470484396E-2</v>
      </c>
      <c r="AO598" s="17">
        <v>7.2317207011496396E-2</v>
      </c>
      <c r="AP598" s="17">
        <v>3.0884101603245701E-2</v>
      </c>
      <c r="AQ598" s="17"/>
      <c r="AR598" s="17">
        <v>6.4562397371269301E-2</v>
      </c>
      <c r="AS598" s="17">
        <v>5.8244999038750599E-2</v>
      </c>
      <c r="AT598" s="17">
        <v>6.8034170058392393E-2</v>
      </c>
      <c r="AU598" s="17">
        <v>3.9238854746717601E-2</v>
      </c>
      <c r="AV598" s="17">
        <v>9.9631127222669605E-2</v>
      </c>
      <c r="AW598" s="17"/>
      <c r="AX598" s="17">
        <v>7.1095992244006798E-2</v>
      </c>
      <c r="AY598" s="17">
        <v>3.1265903713523897E-2</v>
      </c>
      <c r="AZ598" s="17">
        <v>5.1767857890822701E-2</v>
      </c>
      <c r="BA598" s="17"/>
      <c r="BB598" s="17">
        <v>5.4325824046433699E-2</v>
      </c>
      <c r="BC598" s="17">
        <v>6.6826998852777902E-2</v>
      </c>
      <c r="BD598" s="17">
        <v>7.6803244899290399E-2</v>
      </c>
      <c r="BE598" s="17">
        <v>6.8215014241081395E-2</v>
      </c>
      <c r="BF598" s="17">
        <v>0.100933036148002</v>
      </c>
    </row>
    <row r="599" spans="2:58" x14ac:dyDescent="0.3">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row>
    <row r="600" spans="2:58" x14ac:dyDescent="0.3">
      <c r="B600" s="6" t="s">
        <v>362</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row>
    <row r="601" spans="2:58" x14ac:dyDescent="0.3">
      <c r="B601" s="24" t="s">
        <v>90</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row>
    <row r="602" spans="2:58" x14ac:dyDescent="0.3">
      <c r="B602" t="s">
        <v>353</v>
      </c>
      <c r="C602" s="17">
        <v>0.150998183573123</v>
      </c>
      <c r="D602" s="17">
        <v>0.18817283371774499</v>
      </c>
      <c r="E602" s="17">
        <v>0.113091547148816</v>
      </c>
      <c r="F602" s="17"/>
      <c r="G602" s="17">
        <v>0.19177967789970701</v>
      </c>
      <c r="H602" s="17">
        <v>0.32279742899430403</v>
      </c>
      <c r="I602" s="17">
        <v>0.18939910032526</v>
      </c>
      <c r="J602" s="17">
        <v>9.7567354069559298E-2</v>
      </c>
      <c r="K602" s="17">
        <v>7.4139189160557201E-2</v>
      </c>
      <c r="L602" s="17">
        <v>6.1635269074350699E-2</v>
      </c>
      <c r="M602" s="17"/>
      <c r="N602" s="17">
        <v>0.1103589937083</v>
      </c>
      <c r="O602" s="17">
        <v>7.5426844205277496E-2</v>
      </c>
      <c r="P602" s="17">
        <v>6.8327598158683195E-2</v>
      </c>
      <c r="Q602" s="17">
        <v>0.21191494435376501</v>
      </c>
      <c r="R602" s="17">
        <v>0.14301656055291001</v>
      </c>
      <c r="S602" s="17">
        <v>7.7641899709140205E-2</v>
      </c>
      <c r="T602" s="17">
        <v>9.9632310633787399E-2</v>
      </c>
      <c r="U602" s="17">
        <v>7.9227572398534896E-2</v>
      </c>
      <c r="V602" s="17">
        <v>0.10699666114675201</v>
      </c>
      <c r="W602" s="17">
        <v>0.111253458970931</v>
      </c>
      <c r="X602" s="17">
        <v>0.14581257480934501</v>
      </c>
      <c r="Y602" s="17">
        <v>0.110176900838981</v>
      </c>
      <c r="Z602" s="17">
        <v>0.204660873252234</v>
      </c>
      <c r="AA602" s="17">
        <v>8.5810381247513098E-2</v>
      </c>
      <c r="AB602" s="17">
        <v>0.22844129208758099</v>
      </c>
      <c r="AC602" s="17">
        <v>0.31685416117290899</v>
      </c>
      <c r="AD602" s="17"/>
      <c r="AE602" s="17">
        <v>0.303727052871343</v>
      </c>
      <c r="AF602" s="17">
        <v>0.11143895643481901</v>
      </c>
      <c r="AG602" s="17">
        <v>9.3449401143734401E-2</v>
      </c>
      <c r="AH602" s="17">
        <v>0.10981711740556301</v>
      </c>
      <c r="AI602" s="17">
        <v>0.121220913633376</v>
      </c>
      <c r="AJ602" s="17">
        <v>7.8771576855368106E-2</v>
      </c>
      <c r="AK602" s="17">
        <v>0.161596128504647</v>
      </c>
      <c r="AL602" s="17">
        <v>0.188771573512198</v>
      </c>
      <c r="AM602" s="17">
        <v>0.20472324558976099</v>
      </c>
      <c r="AN602" s="17">
        <v>0.100774907603377</v>
      </c>
      <c r="AO602" s="17">
        <v>0.11401548822011499</v>
      </c>
      <c r="AP602" s="17">
        <v>0.110767971676831</v>
      </c>
      <c r="AQ602" s="17"/>
      <c r="AR602" s="17">
        <v>0.120879571044224</v>
      </c>
      <c r="AS602" s="17">
        <v>0.15722431172998999</v>
      </c>
      <c r="AT602" s="17">
        <v>0.18980013017354699</v>
      </c>
      <c r="AU602" s="17">
        <v>0.14492455568757101</v>
      </c>
      <c r="AV602" s="17">
        <v>0.116813427087893</v>
      </c>
      <c r="AW602" s="17"/>
      <c r="AX602" s="17">
        <v>0.10208781354587999</v>
      </c>
      <c r="AY602" s="17">
        <v>0.39456272317319102</v>
      </c>
      <c r="AZ602" s="17">
        <v>0.172520179854392</v>
      </c>
      <c r="BA602" s="17"/>
      <c r="BB602" s="17">
        <v>0.17661915384353699</v>
      </c>
      <c r="BC602" s="17">
        <v>8.8563550994183005E-2</v>
      </c>
      <c r="BD602" s="17">
        <v>4.1016307660026299E-2</v>
      </c>
      <c r="BE602" s="17">
        <v>7.1670411975147202E-2</v>
      </c>
      <c r="BF602" s="17">
        <v>0.12842664391575101</v>
      </c>
    </row>
    <row r="603" spans="2:58" x14ac:dyDescent="0.3">
      <c r="B603" t="s">
        <v>354</v>
      </c>
      <c r="C603" s="17">
        <v>0.238242317004528</v>
      </c>
      <c r="D603" s="17">
        <v>0.25016354195392998</v>
      </c>
      <c r="E603" s="17">
        <v>0.226784936579633</v>
      </c>
      <c r="F603" s="17"/>
      <c r="G603" s="17">
        <v>0.26478614627241398</v>
      </c>
      <c r="H603" s="17">
        <v>0.26143530478550298</v>
      </c>
      <c r="I603" s="17">
        <v>0.24519109442362999</v>
      </c>
      <c r="J603" s="17">
        <v>0.24314582608787499</v>
      </c>
      <c r="K603" s="17">
        <v>0.19904823766310001</v>
      </c>
      <c r="L603" s="17">
        <v>9.9111381604835597E-2</v>
      </c>
      <c r="M603" s="17"/>
      <c r="N603" s="17">
        <v>0.14300341162020899</v>
      </c>
      <c r="O603" s="17">
        <v>0.12866675298115801</v>
      </c>
      <c r="P603" s="17">
        <v>0.21458741164412801</v>
      </c>
      <c r="Q603" s="17">
        <v>0.16898141195034</v>
      </c>
      <c r="R603" s="17">
        <v>0.22772440528867299</v>
      </c>
      <c r="S603" s="17">
        <v>0.23386489857411399</v>
      </c>
      <c r="T603" s="17">
        <v>0.21727783099293399</v>
      </c>
      <c r="U603" s="17">
        <v>0.24230586305754701</v>
      </c>
      <c r="V603" s="17">
        <v>0.216456697404625</v>
      </c>
      <c r="W603" s="17">
        <v>0.217593283577216</v>
      </c>
      <c r="X603" s="17">
        <v>0.29194772206396702</v>
      </c>
      <c r="Y603" s="17">
        <v>0.21802926335412101</v>
      </c>
      <c r="Z603" s="17">
        <v>0.192956148071564</v>
      </c>
      <c r="AA603" s="17">
        <v>0.25977065102740299</v>
      </c>
      <c r="AB603" s="17">
        <v>0.25055279981424899</v>
      </c>
      <c r="AC603" s="17">
        <v>0.30830241450395002</v>
      </c>
      <c r="AD603" s="17"/>
      <c r="AE603" s="17">
        <v>0.291406740780147</v>
      </c>
      <c r="AF603" s="17">
        <v>0.22280212262455501</v>
      </c>
      <c r="AG603" s="17">
        <v>0.276809445731242</v>
      </c>
      <c r="AH603" s="17">
        <v>0.26021013025655798</v>
      </c>
      <c r="AI603" s="17">
        <v>0.199993616411339</v>
      </c>
      <c r="AJ603" s="17">
        <v>0.26557178773483497</v>
      </c>
      <c r="AK603" s="17">
        <v>0.231069628706741</v>
      </c>
      <c r="AL603" s="17">
        <v>0.238892921420014</v>
      </c>
      <c r="AM603" s="17">
        <v>0.180999511827975</v>
      </c>
      <c r="AN603" s="17">
        <v>0.24199998649534901</v>
      </c>
      <c r="AO603" s="17">
        <v>0.19314410210205499</v>
      </c>
      <c r="AP603" s="17">
        <v>0.187154584157703</v>
      </c>
      <c r="AQ603" s="17"/>
      <c r="AR603" s="17">
        <v>0.22501641596646399</v>
      </c>
      <c r="AS603" s="17">
        <v>0.236369303481101</v>
      </c>
      <c r="AT603" s="17">
        <v>0.248018531428219</v>
      </c>
      <c r="AU603" s="17">
        <v>0.31802834236644301</v>
      </c>
      <c r="AV603" s="17">
        <v>0.206909454104657</v>
      </c>
      <c r="AW603" s="17"/>
      <c r="AX603" s="17">
        <v>0.226814883784277</v>
      </c>
      <c r="AY603" s="17">
        <v>0.28798135141710501</v>
      </c>
      <c r="AZ603" s="17">
        <v>0.24648762148397699</v>
      </c>
      <c r="BA603" s="17"/>
      <c r="BB603" s="17">
        <v>0.25454037319955303</v>
      </c>
      <c r="BC603" s="17">
        <v>0.212220247681358</v>
      </c>
      <c r="BD603" s="17">
        <v>0.17588745814718501</v>
      </c>
      <c r="BE603" s="17">
        <v>0.19816790559626499</v>
      </c>
      <c r="BF603" s="17">
        <v>0.201175323049857</v>
      </c>
    </row>
    <row r="604" spans="2:58" x14ac:dyDescent="0.3">
      <c r="B604" t="s">
        <v>355</v>
      </c>
      <c r="C604" s="17">
        <v>0.29170658656471399</v>
      </c>
      <c r="D604" s="17">
        <v>0.27211756639777601</v>
      </c>
      <c r="E604" s="17">
        <v>0.31189639046078499</v>
      </c>
      <c r="F604" s="17"/>
      <c r="G604" s="17">
        <v>0.25144217870399799</v>
      </c>
      <c r="H604" s="17">
        <v>0.24157163866534501</v>
      </c>
      <c r="I604" s="17">
        <v>0.28967168302642898</v>
      </c>
      <c r="J604" s="17">
        <v>0.31022379627900998</v>
      </c>
      <c r="K604" s="17">
        <v>0.29101854172868002</v>
      </c>
      <c r="L604" s="17">
        <v>0.20687504431192399</v>
      </c>
      <c r="M604" s="17"/>
      <c r="N604" s="17">
        <v>0.34202622581554698</v>
      </c>
      <c r="O604" s="17">
        <v>0.34580769386945998</v>
      </c>
      <c r="P604" s="17">
        <v>0.24969806602018599</v>
      </c>
      <c r="Q604" s="17">
        <v>0.19262331587213499</v>
      </c>
      <c r="R604" s="17">
        <v>0.33496121961470299</v>
      </c>
      <c r="S604" s="17">
        <v>0.29422682596368999</v>
      </c>
      <c r="T604" s="17">
        <v>0.38169375188263799</v>
      </c>
      <c r="U604" s="17">
        <v>0.32242983127735297</v>
      </c>
      <c r="V604" s="17">
        <v>0.31956881906807</v>
      </c>
      <c r="W604" s="17">
        <v>0.22936982130515701</v>
      </c>
      <c r="X604" s="17">
        <v>0.28868222820108802</v>
      </c>
      <c r="Y604" s="17">
        <v>0.30755330562917499</v>
      </c>
      <c r="Z604" s="17">
        <v>0.30610860821300201</v>
      </c>
      <c r="AA604" s="17">
        <v>0.33558165115431599</v>
      </c>
      <c r="AB604" s="17">
        <v>0.24307045346662801</v>
      </c>
      <c r="AC604" s="17">
        <v>0.232387155808679</v>
      </c>
      <c r="AD604" s="17"/>
      <c r="AE604" s="17">
        <v>0.25840927582624101</v>
      </c>
      <c r="AF604" s="17">
        <v>0.326932584165333</v>
      </c>
      <c r="AG604" s="17">
        <v>0.27250804338228801</v>
      </c>
      <c r="AH604" s="17">
        <v>0.29495374088579401</v>
      </c>
      <c r="AI604" s="17">
        <v>0.33430959853078202</v>
      </c>
      <c r="AJ604" s="17">
        <v>0.29802351394991</v>
      </c>
      <c r="AK604" s="17">
        <v>0.24361646430499401</v>
      </c>
      <c r="AL604" s="17">
        <v>0.28589559855146501</v>
      </c>
      <c r="AM604" s="17">
        <v>0.32492684769299501</v>
      </c>
      <c r="AN604" s="17">
        <v>0.29037256510340198</v>
      </c>
      <c r="AO604" s="17">
        <v>0.23797454610072799</v>
      </c>
      <c r="AP604" s="17">
        <v>0.32496948433955097</v>
      </c>
      <c r="AQ604" s="17"/>
      <c r="AR604" s="17">
        <v>0.32888634515488502</v>
      </c>
      <c r="AS604" s="17">
        <v>0.28949717107766199</v>
      </c>
      <c r="AT604" s="17">
        <v>0.26398136749016199</v>
      </c>
      <c r="AU604" s="17">
        <v>0.22671632056640001</v>
      </c>
      <c r="AV604" s="17">
        <v>0.19243357751658999</v>
      </c>
      <c r="AW604" s="17"/>
      <c r="AX604" s="17">
        <v>0.317887013421842</v>
      </c>
      <c r="AY604" s="17">
        <v>0.19185792625301301</v>
      </c>
      <c r="AZ604" s="17">
        <v>0.26568399026345502</v>
      </c>
      <c r="BA604" s="17"/>
      <c r="BB604" s="17">
        <v>0.27767327913595002</v>
      </c>
      <c r="BC604" s="17">
        <v>0.32502748199371201</v>
      </c>
      <c r="BD604" s="17">
        <v>0.38170700689604398</v>
      </c>
      <c r="BE604" s="17">
        <v>0.34406153508899201</v>
      </c>
      <c r="BF604" s="17">
        <v>0.286638150183117</v>
      </c>
    </row>
    <row r="605" spans="2:58" x14ac:dyDescent="0.3">
      <c r="B605" t="s">
        <v>356</v>
      </c>
      <c r="C605" s="17">
        <v>0.241174192801523</v>
      </c>
      <c r="D605" s="17">
        <v>0.22345929806828399</v>
      </c>
      <c r="E605" s="17">
        <v>0.25838974532528602</v>
      </c>
      <c r="F605" s="17"/>
      <c r="G605" s="17">
        <v>0.231077883820201</v>
      </c>
      <c r="H605" s="17">
        <v>0.12614257075559099</v>
      </c>
      <c r="I605" s="17">
        <v>0.20303821368594999</v>
      </c>
      <c r="J605" s="17">
        <v>0.275970425885042</v>
      </c>
      <c r="K605" s="17">
        <v>0.305121099359488</v>
      </c>
      <c r="L605" s="17">
        <v>0.53355301714880599</v>
      </c>
      <c r="M605" s="17"/>
      <c r="N605" s="17">
        <v>0.29669316768771897</v>
      </c>
      <c r="O605" s="17">
        <v>0.23354550829569601</v>
      </c>
      <c r="P605" s="17">
        <v>0.33158604394945701</v>
      </c>
      <c r="Q605" s="17">
        <v>0.30501599503764298</v>
      </c>
      <c r="R605" s="17">
        <v>0.19778853877393399</v>
      </c>
      <c r="S605" s="17">
        <v>0.28909114212480302</v>
      </c>
      <c r="T605" s="17">
        <v>0.239860674984192</v>
      </c>
      <c r="U605" s="17">
        <v>0.29312663092913499</v>
      </c>
      <c r="V605" s="17">
        <v>0.29771461291026202</v>
      </c>
      <c r="W605" s="17">
        <v>0.33653925267011298</v>
      </c>
      <c r="X605" s="17">
        <v>0.19383916880913099</v>
      </c>
      <c r="Y605" s="17">
        <v>0.29653066115241</v>
      </c>
      <c r="Z605" s="17">
        <v>0.24308116198426899</v>
      </c>
      <c r="AA605" s="17">
        <v>0.22011341451190999</v>
      </c>
      <c r="AB605" s="17">
        <v>0.22908516447056701</v>
      </c>
      <c r="AC605" s="17">
        <v>0.128487402294549</v>
      </c>
      <c r="AD605" s="17"/>
      <c r="AE605" s="17">
        <v>8.7549365713011001E-2</v>
      </c>
      <c r="AF605" s="17">
        <v>0.28058991307820103</v>
      </c>
      <c r="AG605" s="17">
        <v>0.28156936851723102</v>
      </c>
      <c r="AH605" s="17">
        <v>0.27019312937979101</v>
      </c>
      <c r="AI605" s="17">
        <v>0.29781522097548202</v>
      </c>
      <c r="AJ605" s="17">
        <v>0.225016634600916</v>
      </c>
      <c r="AK605" s="17">
        <v>0.24282758675688801</v>
      </c>
      <c r="AL605" s="17">
        <v>0.26762788330911103</v>
      </c>
      <c r="AM605" s="17">
        <v>0.20444475179722801</v>
      </c>
      <c r="AN605" s="17">
        <v>0.27242987391611301</v>
      </c>
      <c r="AO605" s="17">
        <v>0.37214565907952002</v>
      </c>
      <c r="AP605" s="17">
        <v>0.29189828539372797</v>
      </c>
      <c r="AQ605" s="17"/>
      <c r="AR605" s="17">
        <v>0.23737483340259899</v>
      </c>
      <c r="AS605" s="17">
        <v>0.24454593237003899</v>
      </c>
      <c r="AT605" s="17">
        <v>0.225238316972594</v>
      </c>
      <c r="AU605" s="17">
        <v>0.24600834323579601</v>
      </c>
      <c r="AV605" s="17">
        <v>0.34030423377432201</v>
      </c>
      <c r="AW605" s="17"/>
      <c r="AX605" s="17">
        <v>0.26561795365487001</v>
      </c>
      <c r="AY605" s="17">
        <v>9.7198742717002795E-2</v>
      </c>
      <c r="AZ605" s="17">
        <v>0.24659731013262401</v>
      </c>
      <c r="BA605" s="17"/>
      <c r="BB605" s="17">
        <v>0.22380003225467601</v>
      </c>
      <c r="BC605" s="17">
        <v>0.28600119205208302</v>
      </c>
      <c r="BD605" s="17">
        <v>0.36828492950207598</v>
      </c>
      <c r="BE605" s="17">
        <v>0.287961686475247</v>
      </c>
      <c r="BF605" s="17">
        <v>0.24558786335591001</v>
      </c>
    </row>
    <row r="606" spans="2:58" x14ac:dyDescent="0.3">
      <c r="B606" t="s">
        <v>97</v>
      </c>
      <c r="C606" s="17">
        <v>7.7878720056112002E-2</v>
      </c>
      <c r="D606" s="17">
        <v>6.6086759862264602E-2</v>
      </c>
      <c r="E606" s="17">
        <v>8.9837380485480803E-2</v>
      </c>
      <c r="F606" s="17"/>
      <c r="G606" s="17">
        <v>6.0914113303680399E-2</v>
      </c>
      <c r="H606" s="17">
        <v>4.8053056799256602E-2</v>
      </c>
      <c r="I606" s="17">
        <v>7.2699908538730804E-2</v>
      </c>
      <c r="J606" s="17">
        <v>7.3092597678514296E-2</v>
      </c>
      <c r="K606" s="17">
        <v>0.13067293208817399</v>
      </c>
      <c r="L606" s="17">
        <v>9.8825287860083696E-2</v>
      </c>
      <c r="M606" s="17"/>
      <c r="N606" s="17">
        <v>0.10791820116822499</v>
      </c>
      <c r="O606" s="17">
        <v>0.21655320064840899</v>
      </c>
      <c r="P606" s="17">
        <v>0.13580088022754599</v>
      </c>
      <c r="Q606" s="17">
        <v>0.121464332786118</v>
      </c>
      <c r="R606" s="17">
        <v>9.6509275769779607E-2</v>
      </c>
      <c r="S606" s="17">
        <v>0.105175233628253</v>
      </c>
      <c r="T606" s="17">
        <v>6.15354315064486E-2</v>
      </c>
      <c r="U606" s="17">
        <v>6.2910102337430496E-2</v>
      </c>
      <c r="V606" s="17">
        <v>5.9263209470289901E-2</v>
      </c>
      <c r="W606" s="17">
        <v>0.105244183476582</v>
      </c>
      <c r="X606" s="17">
        <v>7.9718306116470197E-2</v>
      </c>
      <c r="Y606" s="17">
        <v>6.77098690253123E-2</v>
      </c>
      <c r="Z606" s="17">
        <v>5.3193208478930797E-2</v>
      </c>
      <c r="AA606" s="17">
        <v>9.8723902058857796E-2</v>
      </c>
      <c r="AB606" s="17">
        <v>4.8850290160975099E-2</v>
      </c>
      <c r="AC606" s="17">
        <v>1.3968866219913501E-2</v>
      </c>
      <c r="AD606" s="17"/>
      <c r="AE606" s="17">
        <v>5.89075648092586E-2</v>
      </c>
      <c r="AF606" s="17">
        <v>5.8236423697091401E-2</v>
      </c>
      <c r="AG606" s="17">
        <v>7.5663741225503803E-2</v>
      </c>
      <c r="AH606" s="17">
        <v>6.48258820722942E-2</v>
      </c>
      <c r="AI606" s="17">
        <v>4.6660650449021401E-2</v>
      </c>
      <c r="AJ606" s="17">
        <v>0.13261648685897101</v>
      </c>
      <c r="AK606" s="17">
        <v>0.12089019172673</v>
      </c>
      <c r="AL606" s="17">
        <v>1.8812023207212099E-2</v>
      </c>
      <c r="AM606" s="17">
        <v>8.4905643092040503E-2</v>
      </c>
      <c r="AN606" s="17">
        <v>9.4422666881759196E-2</v>
      </c>
      <c r="AO606" s="17">
        <v>8.27202044975833E-2</v>
      </c>
      <c r="AP606" s="17">
        <v>8.5209674432187105E-2</v>
      </c>
      <c r="AQ606" s="17"/>
      <c r="AR606" s="17">
        <v>8.7842834431827194E-2</v>
      </c>
      <c r="AS606" s="17">
        <v>7.2363281341208396E-2</v>
      </c>
      <c r="AT606" s="17">
        <v>7.2961653935478099E-2</v>
      </c>
      <c r="AU606" s="17">
        <v>6.4322438143789407E-2</v>
      </c>
      <c r="AV606" s="17">
        <v>0.14353930751653801</v>
      </c>
      <c r="AW606" s="17"/>
      <c r="AX606" s="17">
        <v>8.7592335593130594E-2</v>
      </c>
      <c r="AY606" s="17">
        <v>2.83992564396887E-2</v>
      </c>
      <c r="AZ606" s="17">
        <v>6.8710898265552101E-2</v>
      </c>
      <c r="BA606" s="17"/>
      <c r="BB606" s="17">
        <v>6.7367161566284195E-2</v>
      </c>
      <c r="BC606" s="17">
        <v>8.8187527278663802E-2</v>
      </c>
      <c r="BD606" s="17">
        <v>3.3104297794669099E-2</v>
      </c>
      <c r="BE606" s="17">
        <v>9.8138460864349006E-2</v>
      </c>
      <c r="BF606" s="17">
        <v>0.13817201949536601</v>
      </c>
    </row>
    <row r="607" spans="2:58" x14ac:dyDescent="0.3">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row>
    <row r="608" spans="2:58" x14ac:dyDescent="0.3">
      <c r="B608" s="6" t="s">
        <v>363</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row>
    <row r="609" spans="2:58" x14ac:dyDescent="0.3">
      <c r="B609" s="24" t="s">
        <v>90</v>
      </c>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row>
    <row r="610" spans="2:58" x14ac:dyDescent="0.3">
      <c r="B610" t="s">
        <v>353</v>
      </c>
      <c r="C610" s="17">
        <v>7.32148041932731E-2</v>
      </c>
      <c r="D610" s="17">
        <v>9.5421262408798405E-2</v>
      </c>
      <c r="E610" s="17">
        <v>5.1133074102160003E-2</v>
      </c>
      <c r="F610" s="17"/>
      <c r="G610" s="17">
        <v>0</v>
      </c>
      <c r="H610" s="17">
        <v>0.13998698007944399</v>
      </c>
      <c r="I610" s="17">
        <v>9.3938877270068097E-2</v>
      </c>
      <c r="J610" s="17">
        <v>4.1590708000865402E-2</v>
      </c>
      <c r="K610" s="17">
        <v>6.5207090217874603E-2</v>
      </c>
      <c r="L610" s="17">
        <v>2.5044668581985698E-2</v>
      </c>
      <c r="M610" s="17"/>
      <c r="N610" s="17">
        <v>0</v>
      </c>
      <c r="O610" s="17">
        <v>2.61493031319464E-2</v>
      </c>
      <c r="P610" s="17">
        <v>3.38906005267317E-2</v>
      </c>
      <c r="Q610" s="17">
        <v>2.1804137120271499E-2</v>
      </c>
      <c r="R610" s="17">
        <v>4.5358146028638899E-2</v>
      </c>
      <c r="S610" s="17">
        <v>8.0085492950405096E-2</v>
      </c>
      <c r="T610" s="17">
        <v>5.1667777248430198E-2</v>
      </c>
      <c r="U610" s="17">
        <v>8.1950451675429706E-2</v>
      </c>
      <c r="V610" s="17">
        <v>4.9289558793684102E-2</v>
      </c>
      <c r="W610" s="17">
        <v>3.6236888513266299E-2</v>
      </c>
      <c r="X610" s="17">
        <v>8.5750209887126699E-2</v>
      </c>
      <c r="Y610" s="17">
        <v>3.9954060344303301E-2</v>
      </c>
      <c r="Z610" s="17">
        <v>7.9110424195056303E-2</v>
      </c>
      <c r="AA610" s="17">
        <v>5.9663709862760601E-2</v>
      </c>
      <c r="AB610" s="17">
        <v>0.124041122981235</v>
      </c>
      <c r="AC610" s="17">
        <v>0.152744563395637</v>
      </c>
      <c r="AD610" s="17"/>
      <c r="AE610" s="17">
        <v>0.15647355013709099</v>
      </c>
      <c r="AF610" s="17">
        <v>2.7699863160545499E-2</v>
      </c>
      <c r="AG610" s="17">
        <v>5.8132123099267997E-2</v>
      </c>
      <c r="AH610" s="17">
        <v>6.8546534112174998E-2</v>
      </c>
      <c r="AI610" s="17">
        <v>5.7699719030772999E-2</v>
      </c>
      <c r="AJ610" s="17">
        <v>3.4699892446782302E-2</v>
      </c>
      <c r="AK610" s="17">
        <v>0.109118570509304</v>
      </c>
      <c r="AL610" s="17">
        <v>4.8444344667783697E-2</v>
      </c>
      <c r="AM610" s="17">
        <v>8.2639772969368294E-2</v>
      </c>
      <c r="AN610" s="17">
        <v>5.16567232968854E-2</v>
      </c>
      <c r="AO610" s="17">
        <v>6.7085556489396098E-2</v>
      </c>
      <c r="AP610" s="17">
        <v>6.5697075400687699E-2</v>
      </c>
      <c r="AQ610" s="17"/>
      <c r="AR610" s="17">
        <v>6.3336369512664706E-2</v>
      </c>
      <c r="AS610" s="17">
        <v>8.0816574403114599E-2</v>
      </c>
      <c r="AT610" s="17">
        <v>7.9436315414441294E-2</v>
      </c>
      <c r="AU610" s="17">
        <v>3.6894666356538298E-2</v>
      </c>
      <c r="AV610" s="17">
        <v>6.0608227799683299E-2</v>
      </c>
      <c r="AW610" s="17"/>
      <c r="AX610" s="17">
        <v>4.63490113353743E-2</v>
      </c>
      <c r="AY610" s="17">
        <v>0.19706982168617701</v>
      </c>
      <c r="AZ610" s="17">
        <v>8.51781950842595E-2</v>
      </c>
      <c r="BA610" s="17"/>
      <c r="BB610" s="17">
        <v>8.7217053144323306E-2</v>
      </c>
      <c r="BC610" s="17">
        <v>3.2791367486247197E-2</v>
      </c>
      <c r="BD610" s="17">
        <v>2.14898934765228E-2</v>
      </c>
      <c r="BE610" s="17">
        <v>3.2825603085514701E-2</v>
      </c>
      <c r="BF610" s="17">
        <v>6.1061279993214999E-2</v>
      </c>
    </row>
    <row r="611" spans="2:58" x14ac:dyDescent="0.3">
      <c r="B611" t="s">
        <v>354</v>
      </c>
      <c r="C611" s="17">
        <v>0.139430850073124</v>
      </c>
      <c r="D611" s="17">
        <v>0.170484025001676</v>
      </c>
      <c r="E611" s="17">
        <v>0.107628493599196</v>
      </c>
      <c r="F611" s="17"/>
      <c r="G611" s="17">
        <v>0.29101744819633202</v>
      </c>
      <c r="H611" s="17">
        <v>0.23962864839719999</v>
      </c>
      <c r="I611" s="17">
        <v>0.15996725482459001</v>
      </c>
      <c r="J611" s="17">
        <v>0.11111443966963799</v>
      </c>
      <c r="K611" s="17">
        <v>9.1216708504995594E-2</v>
      </c>
      <c r="L611" s="17">
        <v>3.99387594067903E-2</v>
      </c>
      <c r="M611" s="17"/>
      <c r="N611" s="17">
        <v>0.1103589937083</v>
      </c>
      <c r="O611" s="17">
        <v>0.151172316923563</v>
      </c>
      <c r="P611" s="17">
        <v>0.116677966073667</v>
      </c>
      <c r="Q611" s="17">
        <v>0.13594398803573801</v>
      </c>
      <c r="R611" s="17">
        <v>0.16025920611996999</v>
      </c>
      <c r="S611" s="17">
        <v>0.13085342147308199</v>
      </c>
      <c r="T611" s="17">
        <v>0.116567807314352</v>
      </c>
      <c r="U611" s="17">
        <v>0.199302650800526</v>
      </c>
      <c r="V611" s="17">
        <v>0.16714118516245699</v>
      </c>
      <c r="W611" s="17">
        <v>0.13428890281322101</v>
      </c>
      <c r="X611" s="17">
        <v>0.12619372858257599</v>
      </c>
      <c r="Y611" s="17">
        <v>0.13868476087878701</v>
      </c>
      <c r="Z611" s="17">
        <v>8.5562442270339795E-2</v>
      </c>
      <c r="AA611" s="17">
        <v>0.145799985961961</v>
      </c>
      <c r="AB611" s="17">
        <v>0.130659910369014</v>
      </c>
      <c r="AC611" s="17">
        <v>0.15396259181676999</v>
      </c>
      <c r="AD611" s="17"/>
      <c r="AE611" s="17">
        <v>0.168187225876996</v>
      </c>
      <c r="AF611" s="17">
        <v>0.126811007046886</v>
      </c>
      <c r="AG611" s="17">
        <v>0.11712154421268001</v>
      </c>
      <c r="AH611" s="17">
        <v>0.17245623684751099</v>
      </c>
      <c r="AI611" s="17">
        <v>8.16794926688406E-2</v>
      </c>
      <c r="AJ611" s="17">
        <v>0.17247512751496699</v>
      </c>
      <c r="AK611" s="17">
        <v>0.12311577327505099</v>
      </c>
      <c r="AL611" s="17">
        <v>0.155842183670136</v>
      </c>
      <c r="AM611" s="17">
        <v>0.159257050532326</v>
      </c>
      <c r="AN611" s="17">
        <v>8.9905797700627704E-2</v>
      </c>
      <c r="AO611" s="17">
        <v>0.14798665137675901</v>
      </c>
      <c r="AP611" s="17">
        <v>0.139931726200797</v>
      </c>
      <c r="AQ611" s="17"/>
      <c r="AR611" s="17">
        <v>0.140443501330758</v>
      </c>
      <c r="AS611" s="17">
        <v>0.135308505600539</v>
      </c>
      <c r="AT611" s="17">
        <v>0.159691989853778</v>
      </c>
      <c r="AU611" s="17">
        <v>0.12797709646444799</v>
      </c>
      <c r="AV611" s="17">
        <v>7.8278835341865402E-2</v>
      </c>
      <c r="AW611" s="17"/>
      <c r="AX611" s="17">
        <v>0.13768118555106401</v>
      </c>
      <c r="AY611" s="17">
        <v>0.16677608978517999</v>
      </c>
      <c r="AZ611" s="17">
        <v>0.120769347416107</v>
      </c>
      <c r="BA611" s="17"/>
      <c r="BB611" s="17">
        <v>0.146337422454584</v>
      </c>
      <c r="BC611" s="17">
        <v>0.17843838887718699</v>
      </c>
      <c r="BD611" s="17">
        <v>0.16303777615381801</v>
      </c>
      <c r="BE611" s="17">
        <v>8.6842110329035202E-2</v>
      </c>
      <c r="BF611" s="17">
        <v>8.1465130976048794E-2</v>
      </c>
    </row>
    <row r="612" spans="2:58" x14ac:dyDescent="0.3">
      <c r="B612" t="s">
        <v>355</v>
      </c>
      <c r="C612" s="17">
        <v>0.140497901145335</v>
      </c>
      <c r="D612" s="17">
        <v>0.15337032046867599</v>
      </c>
      <c r="E612" s="17">
        <v>0.12789340996110801</v>
      </c>
      <c r="F612" s="17"/>
      <c r="G612" s="17">
        <v>5.7919067752062799E-2</v>
      </c>
      <c r="H612" s="17">
        <v>0.12001134149966</v>
      </c>
      <c r="I612" s="17">
        <v>0.15061063739885</v>
      </c>
      <c r="J612" s="17">
        <v>0.152196417712265</v>
      </c>
      <c r="K612" s="17">
        <v>0.103878306805537</v>
      </c>
      <c r="L612" s="17">
        <v>3.9038520967357701E-2</v>
      </c>
      <c r="M612" s="17"/>
      <c r="N612" s="17">
        <v>0.26117189817389702</v>
      </c>
      <c r="O612" s="17">
        <v>0.13750661408244499</v>
      </c>
      <c r="P612" s="17">
        <v>0.11165889797489099</v>
      </c>
      <c r="Q612" s="17">
        <v>0.116887921085332</v>
      </c>
      <c r="R612" s="17">
        <v>0.23622497093498801</v>
      </c>
      <c r="S612" s="17">
        <v>0.13112527900722701</v>
      </c>
      <c r="T612" s="17">
        <v>0.200717514894175</v>
      </c>
      <c r="U612" s="17">
        <v>0.12093956327685899</v>
      </c>
      <c r="V612" s="17">
        <v>0.14726600280484201</v>
      </c>
      <c r="W612" s="17">
        <v>0.137745786020638</v>
      </c>
      <c r="X612" s="17">
        <v>0.155156731437777</v>
      </c>
      <c r="Y612" s="17">
        <v>0.14658723370606999</v>
      </c>
      <c r="Z612" s="17">
        <v>7.3298782658779996E-2</v>
      </c>
      <c r="AA612" s="17">
        <v>0.100026022941934</v>
      </c>
      <c r="AB612" s="17">
        <v>0.118861906427649</v>
      </c>
      <c r="AC612" s="17">
        <v>0.13417803132439199</v>
      </c>
      <c r="AD612" s="17"/>
      <c r="AE612" s="17">
        <v>0.123983503554941</v>
      </c>
      <c r="AF612" s="17">
        <v>0.15755468252886101</v>
      </c>
      <c r="AG612" s="17">
        <v>0.13362451145593399</v>
      </c>
      <c r="AH612" s="17">
        <v>0.13734501963283399</v>
      </c>
      <c r="AI612" s="17">
        <v>0.16904135030561099</v>
      </c>
      <c r="AJ612" s="17">
        <v>9.8515414704352405E-2</v>
      </c>
      <c r="AK612" s="17">
        <v>0.132287750363591</v>
      </c>
      <c r="AL612" s="17">
        <v>0.12871276478903301</v>
      </c>
      <c r="AM612" s="17">
        <v>0.16308396843325401</v>
      </c>
      <c r="AN612" s="17">
        <v>0.18764449758219601</v>
      </c>
      <c r="AO612" s="17">
        <v>9.9476963297696799E-2</v>
      </c>
      <c r="AP612" s="17">
        <v>0.11186291669870201</v>
      </c>
      <c r="AQ612" s="17"/>
      <c r="AR612" s="17">
        <v>0.12729376676135701</v>
      </c>
      <c r="AS612" s="17">
        <v>0.157225992391721</v>
      </c>
      <c r="AT612" s="17">
        <v>0.113151741486125</v>
      </c>
      <c r="AU612" s="17">
        <v>0.14729410192429099</v>
      </c>
      <c r="AV612" s="17">
        <v>0.138985345093176</v>
      </c>
      <c r="AW612" s="17"/>
      <c r="AX612" s="17">
        <v>0.140948049699162</v>
      </c>
      <c r="AY612" s="17">
        <v>0.10311791446079201</v>
      </c>
      <c r="AZ612" s="17">
        <v>0.15752620535540801</v>
      </c>
      <c r="BA612" s="17"/>
      <c r="BB612" s="17">
        <v>0.134083286621933</v>
      </c>
      <c r="BC612" s="17">
        <v>0.130877882653929</v>
      </c>
      <c r="BD612" s="17">
        <v>0.25296109208053502</v>
      </c>
      <c r="BE612" s="17">
        <v>0.14586707900043699</v>
      </c>
      <c r="BF612" s="17">
        <v>0.16552996959865099</v>
      </c>
    </row>
    <row r="613" spans="2:58" x14ac:dyDescent="0.3">
      <c r="B613" t="s">
        <v>356</v>
      </c>
      <c r="C613" s="17">
        <v>0.59718186951206398</v>
      </c>
      <c r="D613" s="17">
        <v>0.53717408063066696</v>
      </c>
      <c r="E613" s="17">
        <v>0.65744119720206895</v>
      </c>
      <c r="F613" s="17"/>
      <c r="G613" s="17">
        <v>0.59014937074792395</v>
      </c>
      <c r="H613" s="17">
        <v>0.46548095725302502</v>
      </c>
      <c r="I613" s="17">
        <v>0.54957705900343801</v>
      </c>
      <c r="J613" s="17">
        <v>0.64667808760933698</v>
      </c>
      <c r="K613" s="17">
        <v>0.66004800782469997</v>
      </c>
      <c r="L613" s="17">
        <v>0.871055838315413</v>
      </c>
      <c r="M613" s="17"/>
      <c r="N613" s="17">
        <v>0.62846910811780199</v>
      </c>
      <c r="O613" s="17">
        <v>0.63357593239904297</v>
      </c>
      <c r="P613" s="17">
        <v>0.68437593556640897</v>
      </c>
      <c r="Q613" s="17">
        <v>0.63193258159989596</v>
      </c>
      <c r="R613" s="17">
        <v>0.49432285858251102</v>
      </c>
      <c r="S613" s="17">
        <v>0.61010996427253195</v>
      </c>
      <c r="T613" s="17">
        <v>0.59332677998695604</v>
      </c>
      <c r="U613" s="17">
        <v>0.54965126873339798</v>
      </c>
      <c r="V613" s="17">
        <v>0.57779384938438005</v>
      </c>
      <c r="W613" s="17">
        <v>0.63549501765844596</v>
      </c>
      <c r="X613" s="17">
        <v>0.58595451734961501</v>
      </c>
      <c r="Y613" s="17">
        <v>0.61490626413289295</v>
      </c>
      <c r="Z613" s="17">
        <v>0.73662695657279398</v>
      </c>
      <c r="AA613" s="17">
        <v>0.60675698088555396</v>
      </c>
      <c r="AB613" s="17">
        <v>0.604600319410456</v>
      </c>
      <c r="AC613" s="17">
        <v>0.54609940312550198</v>
      </c>
      <c r="AD613" s="17"/>
      <c r="AE613" s="17">
        <v>0.50658191220405702</v>
      </c>
      <c r="AF613" s="17">
        <v>0.640330501805493</v>
      </c>
      <c r="AG613" s="17">
        <v>0.63857074803284297</v>
      </c>
      <c r="AH613" s="17">
        <v>0.59206015922301802</v>
      </c>
      <c r="AI613" s="17">
        <v>0.65946738566583496</v>
      </c>
      <c r="AJ613" s="17">
        <v>0.610155155534299</v>
      </c>
      <c r="AK613" s="17">
        <v>0.57814908341604798</v>
      </c>
      <c r="AL613" s="17">
        <v>0.64540636603720603</v>
      </c>
      <c r="AM613" s="17">
        <v>0.53488168787435597</v>
      </c>
      <c r="AN613" s="17">
        <v>0.60031990204460906</v>
      </c>
      <c r="AO613" s="17">
        <v>0.65463917837619101</v>
      </c>
      <c r="AP613" s="17">
        <v>0.66369414875051702</v>
      </c>
      <c r="AQ613" s="17"/>
      <c r="AR613" s="17">
        <v>0.61824835688634805</v>
      </c>
      <c r="AS613" s="17">
        <v>0.57203527055583703</v>
      </c>
      <c r="AT613" s="17">
        <v>0.60908823996568795</v>
      </c>
      <c r="AU613" s="17">
        <v>0.66881459281683198</v>
      </c>
      <c r="AV613" s="17">
        <v>0.64229992903161104</v>
      </c>
      <c r="AW613" s="17"/>
      <c r="AX613" s="17">
        <v>0.61700933341850395</v>
      </c>
      <c r="AY613" s="17">
        <v>0.51118852552276595</v>
      </c>
      <c r="AZ613" s="17">
        <v>0.589936454650963</v>
      </c>
      <c r="BA613" s="17"/>
      <c r="BB613" s="17">
        <v>0.58483249617355204</v>
      </c>
      <c r="BC613" s="17">
        <v>0.59348871739406395</v>
      </c>
      <c r="BD613" s="17">
        <v>0.54744225919549305</v>
      </c>
      <c r="BE613" s="17">
        <v>0.68318947613284797</v>
      </c>
      <c r="BF613" s="17">
        <v>0.63656552114549703</v>
      </c>
    </row>
    <row r="614" spans="2:58" x14ac:dyDescent="0.3">
      <c r="B614" t="s">
        <v>97</v>
      </c>
      <c r="C614" s="17">
        <v>4.9674575076204999E-2</v>
      </c>
      <c r="D614" s="17">
        <v>4.3550311490182798E-2</v>
      </c>
      <c r="E614" s="17">
        <v>5.5903825135467503E-2</v>
      </c>
      <c r="F614" s="17"/>
      <c r="G614" s="17">
        <v>6.0914113303680399E-2</v>
      </c>
      <c r="H614" s="17">
        <v>3.4892072770671197E-2</v>
      </c>
      <c r="I614" s="17">
        <v>4.5906171503053803E-2</v>
      </c>
      <c r="J614" s="17">
        <v>4.8420347007894403E-2</v>
      </c>
      <c r="K614" s="17">
        <v>7.9649886646892695E-2</v>
      </c>
      <c r="L614" s="17">
        <v>2.49222127284532E-2</v>
      </c>
      <c r="M614" s="17"/>
      <c r="N614" s="17">
        <v>0</v>
      </c>
      <c r="O614" s="17">
        <v>5.1595833463001901E-2</v>
      </c>
      <c r="P614" s="17">
        <v>5.3396599858301703E-2</v>
      </c>
      <c r="Q614" s="17">
        <v>9.3431372158763001E-2</v>
      </c>
      <c r="R614" s="17">
        <v>6.3834818333892498E-2</v>
      </c>
      <c r="S614" s="17">
        <v>4.7825842296752998E-2</v>
      </c>
      <c r="T614" s="17">
        <v>3.7720120556087498E-2</v>
      </c>
      <c r="U614" s="17">
        <v>4.8156065513787899E-2</v>
      </c>
      <c r="V614" s="17">
        <v>5.8509403854636099E-2</v>
      </c>
      <c r="W614" s="17">
        <v>5.6233404994429498E-2</v>
      </c>
      <c r="X614" s="17">
        <v>4.6944812742906003E-2</v>
      </c>
      <c r="Y614" s="17">
        <v>5.9867680937947497E-2</v>
      </c>
      <c r="Z614" s="17">
        <v>2.5401394303029502E-2</v>
      </c>
      <c r="AA614" s="17">
        <v>8.7753300347790802E-2</v>
      </c>
      <c r="AB614" s="17">
        <v>2.1836740811646299E-2</v>
      </c>
      <c r="AC614" s="17">
        <v>1.3015410337699301E-2</v>
      </c>
      <c r="AD614" s="17"/>
      <c r="AE614" s="17">
        <v>4.4773808226914701E-2</v>
      </c>
      <c r="AF614" s="17">
        <v>4.7603945458214399E-2</v>
      </c>
      <c r="AG614" s="17">
        <v>5.2551073199274399E-2</v>
      </c>
      <c r="AH614" s="17">
        <v>2.95920501844616E-2</v>
      </c>
      <c r="AI614" s="17">
        <v>3.2112052328941099E-2</v>
      </c>
      <c r="AJ614" s="17">
        <v>8.4154409799599206E-2</v>
      </c>
      <c r="AK614" s="17">
        <v>5.73288224360054E-2</v>
      </c>
      <c r="AL614" s="17">
        <v>2.1594340835841299E-2</v>
      </c>
      <c r="AM614" s="17">
        <v>6.0137520190696098E-2</v>
      </c>
      <c r="AN614" s="17">
        <v>7.0473079375681605E-2</v>
      </c>
      <c r="AO614" s="17">
        <v>3.08116504599577E-2</v>
      </c>
      <c r="AP614" s="17">
        <v>1.88141329492965E-2</v>
      </c>
      <c r="AQ614" s="17"/>
      <c r="AR614" s="17">
        <v>5.0678005508872803E-2</v>
      </c>
      <c r="AS614" s="17">
        <v>5.4613657048787602E-2</v>
      </c>
      <c r="AT614" s="17">
        <v>3.8631713279967797E-2</v>
      </c>
      <c r="AU614" s="17">
        <v>1.90195424378908E-2</v>
      </c>
      <c r="AV614" s="17">
        <v>7.9827662733663998E-2</v>
      </c>
      <c r="AW614" s="17"/>
      <c r="AX614" s="17">
        <v>5.8012419995895702E-2</v>
      </c>
      <c r="AY614" s="17">
        <v>2.1847648545084902E-2</v>
      </c>
      <c r="AZ614" s="17">
        <v>4.6589797493263203E-2</v>
      </c>
      <c r="BA614" s="17"/>
      <c r="BB614" s="17">
        <v>4.7529741605607301E-2</v>
      </c>
      <c r="BC614" s="17">
        <v>6.4403643588573298E-2</v>
      </c>
      <c r="BD614" s="17">
        <v>1.50689790936316E-2</v>
      </c>
      <c r="BE614" s="17">
        <v>5.1275731452165102E-2</v>
      </c>
      <c r="BF614" s="17">
        <v>5.5378098286587997E-2</v>
      </c>
    </row>
    <row r="615" spans="2:58" x14ac:dyDescent="0.3">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row>
    <row r="616" spans="2:58" x14ac:dyDescent="0.3">
      <c r="B616" s="6" t="s">
        <v>364</v>
      </c>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row>
    <row r="617" spans="2:58" x14ac:dyDescent="0.3">
      <c r="B617" s="24" t="s">
        <v>90</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row>
    <row r="618" spans="2:58" x14ac:dyDescent="0.3">
      <c r="B618" t="s">
        <v>353</v>
      </c>
      <c r="C618" s="17">
        <v>0.102270555490033</v>
      </c>
      <c r="D618" s="17">
        <v>0.13520955324367501</v>
      </c>
      <c r="E618" s="17">
        <v>6.9503940378857001E-2</v>
      </c>
      <c r="F618" s="17"/>
      <c r="G618" s="17">
        <v>0.26789987443603502</v>
      </c>
      <c r="H618" s="17">
        <v>0.23512378752048699</v>
      </c>
      <c r="I618" s="17">
        <v>0.123240413289012</v>
      </c>
      <c r="J618" s="17">
        <v>6.4412350037653707E-2</v>
      </c>
      <c r="K618" s="17">
        <v>5.42121610510823E-2</v>
      </c>
      <c r="L618" s="17">
        <v>2.5044668581985698E-2</v>
      </c>
      <c r="M618" s="17"/>
      <c r="N618" s="17">
        <v>0</v>
      </c>
      <c r="O618" s="17">
        <v>0</v>
      </c>
      <c r="P618" s="17">
        <v>8.3698978306279107E-2</v>
      </c>
      <c r="Q618" s="17">
        <v>0.16376735024862901</v>
      </c>
      <c r="R618" s="17">
        <v>0.107695641716475</v>
      </c>
      <c r="S618" s="17">
        <v>7.5561873396257598E-2</v>
      </c>
      <c r="T618" s="17">
        <v>7.6406245748431495E-2</v>
      </c>
      <c r="U618" s="17">
        <v>6.6480905547072602E-2</v>
      </c>
      <c r="V618" s="17">
        <v>7.0352685602113205E-2</v>
      </c>
      <c r="W618" s="17">
        <v>7.7873635705829794E-2</v>
      </c>
      <c r="X618" s="17">
        <v>8.3291837666094201E-2</v>
      </c>
      <c r="Y618" s="17">
        <v>5.2286213379912697E-2</v>
      </c>
      <c r="Z618" s="17">
        <v>0.14380730722274501</v>
      </c>
      <c r="AA618" s="17">
        <v>6.3692211483781097E-2</v>
      </c>
      <c r="AB618" s="17">
        <v>9.0676641595593105E-2</v>
      </c>
      <c r="AC618" s="17">
        <v>0.23249922405117701</v>
      </c>
      <c r="AD618" s="17"/>
      <c r="AE618" s="17">
        <v>0.202590529417917</v>
      </c>
      <c r="AF618" s="17">
        <v>6.22714271095079E-2</v>
      </c>
      <c r="AG618" s="17">
        <v>5.9384051979770203E-2</v>
      </c>
      <c r="AH618" s="17">
        <v>8.3168454028928904E-2</v>
      </c>
      <c r="AI618" s="17">
        <v>5.08818593700123E-2</v>
      </c>
      <c r="AJ618" s="17">
        <v>7.8369167384839705E-2</v>
      </c>
      <c r="AK618" s="17">
        <v>0.14840146645428601</v>
      </c>
      <c r="AL618" s="17">
        <v>9.7403440088428397E-2</v>
      </c>
      <c r="AM618" s="17">
        <v>0.12753862496131499</v>
      </c>
      <c r="AN618" s="17">
        <v>6.0852777681634003E-2</v>
      </c>
      <c r="AO618" s="17">
        <v>9.1352503247419503E-2</v>
      </c>
      <c r="AP618" s="17">
        <v>0.10477883689784</v>
      </c>
      <c r="AQ618" s="17"/>
      <c r="AR618" s="17">
        <v>7.8310240328036296E-2</v>
      </c>
      <c r="AS618" s="17">
        <v>0.11769245291500301</v>
      </c>
      <c r="AT618" s="17">
        <v>9.9492676042119504E-2</v>
      </c>
      <c r="AU618" s="17">
        <v>0.111897110539072</v>
      </c>
      <c r="AV618" s="17">
        <v>7.1817291761539198E-2</v>
      </c>
      <c r="AW618" s="17"/>
      <c r="AX618" s="17">
        <v>6.8763539357641998E-2</v>
      </c>
      <c r="AY618" s="17">
        <v>0.273950038960391</v>
      </c>
      <c r="AZ618" s="17">
        <v>0.118275337903009</v>
      </c>
      <c r="BA618" s="17"/>
      <c r="BB618" s="17">
        <v>0.120122944550991</v>
      </c>
      <c r="BC618" s="17">
        <v>4.1585777339424E-2</v>
      </c>
      <c r="BD618" s="17">
        <v>6.5838513997200102E-2</v>
      </c>
      <c r="BE618" s="17">
        <v>5.83477986856464E-2</v>
      </c>
      <c r="BF618" s="17">
        <v>8.5707385970640301E-2</v>
      </c>
    </row>
    <row r="619" spans="2:58" x14ac:dyDescent="0.3">
      <c r="B619" t="s">
        <v>354</v>
      </c>
      <c r="C619" s="17">
        <v>0.212178623940078</v>
      </c>
      <c r="D619" s="17">
        <v>0.250295563089592</v>
      </c>
      <c r="E619" s="17">
        <v>0.17345084953867501</v>
      </c>
      <c r="F619" s="17"/>
      <c r="G619" s="17">
        <v>0.128737125898297</v>
      </c>
      <c r="H619" s="17">
        <v>0.28036181050452103</v>
      </c>
      <c r="I619" s="17">
        <v>0.21758139917152</v>
      </c>
      <c r="J619" s="17">
        <v>0.192233511895326</v>
      </c>
      <c r="K619" s="17">
        <v>0.214977134416274</v>
      </c>
      <c r="L619" s="17">
        <v>0.17073340776097801</v>
      </c>
      <c r="M619" s="17"/>
      <c r="N619" s="17">
        <v>0.1103589937083</v>
      </c>
      <c r="O619" s="17">
        <v>0.280645370907259</v>
      </c>
      <c r="P619" s="17">
        <v>0.100296591357455</v>
      </c>
      <c r="Q619" s="17">
        <v>0.155744693996514</v>
      </c>
      <c r="R619" s="17">
        <v>0.15291049357098299</v>
      </c>
      <c r="S619" s="17">
        <v>0.19593552696393701</v>
      </c>
      <c r="T619" s="17">
        <v>0.21629263912626601</v>
      </c>
      <c r="U619" s="17">
        <v>0.244675982633523</v>
      </c>
      <c r="V619" s="17">
        <v>0.201148548926632</v>
      </c>
      <c r="W619" s="17">
        <v>0.21955019098154999</v>
      </c>
      <c r="X619" s="17">
        <v>0.246596448603355</v>
      </c>
      <c r="Y619" s="17">
        <v>0.19744018689429399</v>
      </c>
      <c r="Z619" s="17">
        <v>0.166776122047504</v>
      </c>
      <c r="AA619" s="17">
        <v>0.17879189580458699</v>
      </c>
      <c r="AB619" s="17">
        <v>0.23508142904955301</v>
      </c>
      <c r="AC619" s="17">
        <v>0.27723220610966998</v>
      </c>
      <c r="AD619" s="17"/>
      <c r="AE619" s="17">
        <v>0.27773563811706797</v>
      </c>
      <c r="AF619" s="17">
        <v>0.20309801584679299</v>
      </c>
      <c r="AG619" s="17">
        <v>0.19820994339142201</v>
      </c>
      <c r="AH619" s="17">
        <v>0.21728405026653599</v>
      </c>
      <c r="AI619" s="17">
        <v>0.19258853930612599</v>
      </c>
      <c r="AJ619" s="17">
        <v>0.24154865846000401</v>
      </c>
      <c r="AK619" s="17">
        <v>0.161731235491476</v>
      </c>
      <c r="AL619" s="17">
        <v>0.194571544473156</v>
      </c>
      <c r="AM619" s="17">
        <v>0.22920344534194201</v>
      </c>
      <c r="AN619" s="17">
        <v>0.18330275448412101</v>
      </c>
      <c r="AO619" s="17">
        <v>0.150710941684841</v>
      </c>
      <c r="AP619" s="17">
        <v>0.209862453639381</v>
      </c>
      <c r="AQ619" s="17"/>
      <c r="AR619" s="17">
        <v>0.207314755952237</v>
      </c>
      <c r="AS619" s="17">
        <v>0.21178080344458899</v>
      </c>
      <c r="AT619" s="17">
        <v>0.22508433558718599</v>
      </c>
      <c r="AU619" s="17">
        <v>0.236908478048447</v>
      </c>
      <c r="AV619" s="17">
        <v>0.12317236899078</v>
      </c>
      <c r="AW619" s="17"/>
      <c r="AX619" s="17">
        <v>0.201667943930399</v>
      </c>
      <c r="AY619" s="17">
        <v>0.26435498976106597</v>
      </c>
      <c r="AZ619" s="17">
        <v>0.23658062103392699</v>
      </c>
      <c r="BA619" s="17"/>
      <c r="BB619" s="17">
        <v>0.23101307233559301</v>
      </c>
      <c r="BC619" s="17">
        <v>0.18838108612518401</v>
      </c>
      <c r="BD619" s="17">
        <v>9.3183613599407203E-2</v>
      </c>
      <c r="BE619" s="17">
        <v>0.157210121426721</v>
      </c>
      <c r="BF619" s="17">
        <v>0.18042800794946101</v>
      </c>
    </row>
    <row r="620" spans="2:58" x14ac:dyDescent="0.3">
      <c r="B620" t="s">
        <v>355</v>
      </c>
      <c r="C620" s="17">
        <v>0.24898632905374601</v>
      </c>
      <c r="D620" s="17">
        <v>0.253777599820948</v>
      </c>
      <c r="E620" s="17">
        <v>0.244687188208977</v>
      </c>
      <c r="F620" s="17"/>
      <c r="G620" s="17">
        <v>0.22957154713896999</v>
      </c>
      <c r="H620" s="17">
        <v>0.20595597942503499</v>
      </c>
      <c r="I620" s="17">
        <v>0.25264850532145799</v>
      </c>
      <c r="J620" s="17">
        <v>0.244631714163214</v>
      </c>
      <c r="K620" s="17">
        <v>0.26832061422757603</v>
      </c>
      <c r="L620" s="17">
        <v>0.38003142760019698</v>
      </c>
      <c r="M620" s="17"/>
      <c r="N620" s="17">
        <v>0.34202622581554698</v>
      </c>
      <c r="O620" s="17">
        <v>0.100465061299761</v>
      </c>
      <c r="P620" s="17">
        <v>0.210079756339282</v>
      </c>
      <c r="Q620" s="17">
        <v>0.17745836656980299</v>
      </c>
      <c r="R620" s="17">
        <v>0.273518748950215</v>
      </c>
      <c r="S620" s="17">
        <v>0.23813394933454299</v>
      </c>
      <c r="T620" s="17">
        <v>0.26588359908223802</v>
      </c>
      <c r="U620" s="17">
        <v>0.27005939620962699</v>
      </c>
      <c r="V620" s="17">
        <v>0.22268667861994901</v>
      </c>
      <c r="W620" s="17">
        <v>0.27895588956018103</v>
      </c>
      <c r="X620" s="17">
        <v>0.25134553411695099</v>
      </c>
      <c r="Y620" s="17">
        <v>0.26470030687350798</v>
      </c>
      <c r="Z620" s="17">
        <v>0.23784419165366799</v>
      </c>
      <c r="AA620" s="17">
        <v>0.332426795397398</v>
      </c>
      <c r="AB620" s="17">
        <v>0.245250158005999</v>
      </c>
      <c r="AC620" s="17">
        <v>0.24504032328786801</v>
      </c>
      <c r="AD620" s="17"/>
      <c r="AE620" s="17">
        <v>0.24877927272910599</v>
      </c>
      <c r="AF620" s="17">
        <v>0.26331968718124299</v>
      </c>
      <c r="AG620" s="17">
        <v>0.238868088879156</v>
      </c>
      <c r="AH620" s="17">
        <v>0.233943762409793</v>
      </c>
      <c r="AI620" s="17">
        <v>0.26714765957602299</v>
      </c>
      <c r="AJ620" s="17">
        <v>0.22920348742506999</v>
      </c>
      <c r="AK620" s="17">
        <v>0.26049273764113801</v>
      </c>
      <c r="AL620" s="17">
        <v>0.27514893685556302</v>
      </c>
      <c r="AM620" s="17">
        <v>0.27764554370207301</v>
      </c>
      <c r="AN620" s="17">
        <v>0.215358630532899</v>
      </c>
      <c r="AO620" s="17">
        <v>0.22866767170041</v>
      </c>
      <c r="AP620" s="17">
        <v>0.241121606409956</v>
      </c>
      <c r="AQ620" s="17"/>
      <c r="AR620" s="17">
        <v>0.25826688946814902</v>
      </c>
      <c r="AS620" s="17">
        <v>0.23926741514302799</v>
      </c>
      <c r="AT620" s="17">
        <v>0.24902424241648999</v>
      </c>
      <c r="AU620" s="17">
        <v>0.26069545560032598</v>
      </c>
      <c r="AV620" s="17">
        <v>0.32711625415718198</v>
      </c>
      <c r="AW620" s="17"/>
      <c r="AX620" s="17">
        <v>0.241872600081706</v>
      </c>
      <c r="AY620" s="17">
        <v>0.184215537601261</v>
      </c>
      <c r="AZ620" s="17">
        <v>0.29733434699987998</v>
      </c>
      <c r="BA620" s="17"/>
      <c r="BB620" s="17">
        <v>0.247941048262181</v>
      </c>
      <c r="BC620" s="17">
        <v>0.26034284475925701</v>
      </c>
      <c r="BD620" s="17">
        <v>0.38414194853543199</v>
      </c>
      <c r="BE620" s="17">
        <v>0.18810701936459001</v>
      </c>
      <c r="BF620" s="17">
        <v>0.26179405791871002</v>
      </c>
    </row>
    <row r="621" spans="2:58" x14ac:dyDescent="0.3">
      <c r="B621" t="s">
        <v>356</v>
      </c>
      <c r="C621" s="17">
        <v>0.37199619648406101</v>
      </c>
      <c r="D621" s="17">
        <v>0.306153875783505</v>
      </c>
      <c r="E621" s="17">
        <v>0.43764641136459898</v>
      </c>
      <c r="F621" s="17"/>
      <c r="G621" s="17">
        <v>0.23184069771065799</v>
      </c>
      <c r="H621" s="17">
        <v>0.245375796422758</v>
      </c>
      <c r="I621" s="17">
        <v>0.34523952012418702</v>
      </c>
      <c r="J621" s="17">
        <v>0.42829308161131402</v>
      </c>
      <c r="K621" s="17">
        <v>0.37749374249747703</v>
      </c>
      <c r="L621" s="17">
        <v>0.42419049605683901</v>
      </c>
      <c r="M621" s="17"/>
      <c r="N621" s="17">
        <v>0.54761478047615297</v>
      </c>
      <c r="O621" s="17">
        <v>0.52129430937168098</v>
      </c>
      <c r="P621" s="17">
        <v>0.52707769570980101</v>
      </c>
      <c r="Q621" s="17">
        <v>0.40115767367861999</v>
      </c>
      <c r="R621" s="17">
        <v>0.36278389071908701</v>
      </c>
      <c r="S621" s="17">
        <v>0.39440913653272303</v>
      </c>
      <c r="T621" s="17">
        <v>0.38436950014226501</v>
      </c>
      <c r="U621" s="17">
        <v>0.34964508737970701</v>
      </c>
      <c r="V621" s="17">
        <v>0.44150109699869899</v>
      </c>
      <c r="W621" s="17">
        <v>0.36306965956397502</v>
      </c>
      <c r="X621" s="17">
        <v>0.36147533131141601</v>
      </c>
      <c r="Y621" s="17">
        <v>0.43894926442816001</v>
      </c>
      <c r="Z621" s="17">
        <v>0.39912531133352103</v>
      </c>
      <c r="AA621" s="17">
        <v>0.323459760227986</v>
      </c>
      <c r="AB621" s="17">
        <v>0.40088847985324</v>
      </c>
      <c r="AC621" s="17">
        <v>0.22419921160214501</v>
      </c>
      <c r="AD621" s="17"/>
      <c r="AE621" s="17">
        <v>0.22439581331483699</v>
      </c>
      <c r="AF621" s="17">
        <v>0.42369935923656099</v>
      </c>
      <c r="AG621" s="17">
        <v>0.42898467237997701</v>
      </c>
      <c r="AH621" s="17">
        <v>0.428973078180931</v>
      </c>
      <c r="AI621" s="17">
        <v>0.45130167683024203</v>
      </c>
      <c r="AJ621" s="17">
        <v>0.33273775657844201</v>
      </c>
      <c r="AK621" s="17">
        <v>0.352081264253021</v>
      </c>
      <c r="AL621" s="17">
        <v>0.37502572231146297</v>
      </c>
      <c r="AM621" s="17">
        <v>0.276777850222239</v>
      </c>
      <c r="AN621" s="17">
        <v>0.444717286191401</v>
      </c>
      <c r="AO621" s="17">
        <v>0.513863058137351</v>
      </c>
      <c r="AP621" s="17">
        <v>0.38991153022388197</v>
      </c>
      <c r="AQ621" s="17"/>
      <c r="AR621" s="17">
        <v>0.37569775123892002</v>
      </c>
      <c r="AS621" s="17">
        <v>0.37865912808291602</v>
      </c>
      <c r="AT621" s="17">
        <v>0.35320208352717503</v>
      </c>
      <c r="AU621" s="17">
        <v>0.34671584901799102</v>
      </c>
      <c r="AV621" s="17">
        <v>0.37389597367625399</v>
      </c>
      <c r="AW621" s="17"/>
      <c r="AX621" s="17">
        <v>0.41405139897128201</v>
      </c>
      <c r="AY621" s="17">
        <v>0.24049994011039399</v>
      </c>
      <c r="AZ621" s="17">
        <v>0.28871605815072099</v>
      </c>
      <c r="BA621" s="17"/>
      <c r="BB621" s="17">
        <v>0.33739052167226702</v>
      </c>
      <c r="BC621" s="17">
        <v>0.44612221207568897</v>
      </c>
      <c r="BD621" s="17">
        <v>0.428172219840598</v>
      </c>
      <c r="BE621" s="17">
        <v>0.51019880503486004</v>
      </c>
      <c r="BF621" s="17">
        <v>0.40795361366862498</v>
      </c>
    </row>
    <row r="622" spans="2:58" x14ac:dyDescent="0.3">
      <c r="B622" t="s">
        <v>97</v>
      </c>
      <c r="C622" s="17">
        <v>6.4568295032081599E-2</v>
      </c>
      <c r="D622" s="17">
        <v>5.4563408062280001E-2</v>
      </c>
      <c r="E622" s="17">
        <v>7.4711610508891593E-2</v>
      </c>
      <c r="F622" s="17"/>
      <c r="G622" s="17">
        <v>0.14195075481604</v>
      </c>
      <c r="H622" s="17">
        <v>3.31826261271988E-2</v>
      </c>
      <c r="I622" s="17">
        <v>6.1290162093823403E-2</v>
      </c>
      <c r="J622" s="17">
        <v>7.04293422924923E-2</v>
      </c>
      <c r="K622" s="17">
        <v>8.4996347807591202E-2</v>
      </c>
      <c r="L622" s="17">
        <v>0</v>
      </c>
      <c r="M622" s="17"/>
      <c r="N622" s="17">
        <v>0</v>
      </c>
      <c r="O622" s="17">
        <v>9.7595258421299597E-2</v>
      </c>
      <c r="P622" s="17">
        <v>7.8846978287183206E-2</v>
      </c>
      <c r="Q622" s="17">
        <v>0.101871915506434</v>
      </c>
      <c r="R622" s="17">
        <v>0.103091225043239</v>
      </c>
      <c r="S622" s="17">
        <v>9.5959513772539695E-2</v>
      </c>
      <c r="T622" s="17">
        <v>5.70480159007992E-2</v>
      </c>
      <c r="U622" s="17">
        <v>6.9138628230070207E-2</v>
      </c>
      <c r="V622" s="17">
        <v>6.4310989852607206E-2</v>
      </c>
      <c r="W622" s="17">
        <v>6.0550624188464602E-2</v>
      </c>
      <c r="X622" s="17">
        <v>5.7290848302183298E-2</v>
      </c>
      <c r="Y622" s="17">
        <v>4.6624028424125802E-2</v>
      </c>
      <c r="Z622" s="17">
        <v>5.24470677425617E-2</v>
      </c>
      <c r="AA622" s="17">
        <v>0.101629337086247</v>
      </c>
      <c r="AB622" s="17">
        <v>2.8103291495614999E-2</v>
      </c>
      <c r="AC622" s="17">
        <v>2.1029034949140501E-2</v>
      </c>
      <c r="AD622" s="17"/>
      <c r="AE622" s="17">
        <v>4.6498746421072101E-2</v>
      </c>
      <c r="AF622" s="17">
        <v>4.7611510625896303E-2</v>
      </c>
      <c r="AG622" s="17">
        <v>7.4553243369674296E-2</v>
      </c>
      <c r="AH622" s="17">
        <v>3.6630655113810702E-2</v>
      </c>
      <c r="AI622" s="17">
        <v>3.80802649175968E-2</v>
      </c>
      <c r="AJ622" s="17">
        <v>0.11814093015164499</v>
      </c>
      <c r="AK622" s="17">
        <v>7.7293296160079197E-2</v>
      </c>
      <c r="AL622" s="17">
        <v>5.7850356271389701E-2</v>
      </c>
      <c r="AM622" s="17">
        <v>8.8834535772430903E-2</v>
      </c>
      <c r="AN622" s="17">
        <v>9.5768551109945199E-2</v>
      </c>
      <c r="AO622" s="17">
        <v>1.54058252299788E-2</v>
      </c>
      <c r="AP622" s="17">
        <v>5.43255728289413E-2</v>
      </c>
      <c r="AQ622" s="17"/>
      <c r="AR622" s="17">
        <v>8.0410363012658095E-2</v>
      </c>
      <c r="AS622" s="17">
        <v>5.2600200414463699E-2</v>
      </c>
      <c r="AT622" s="17">
        <v>7.3196662427028797E-2</v>
      </c>
      <c r="AU622" s="17">
        <v>4.3783106794163897E-2</v>
      </c>
      <c r="AV622" s="17">
        <v>0.103998111414245</v>
      </c>
      <c r="AW622" s="17"/>
      <c r="AX622" s="17">
        <v>7.3644517658969996E-2</v>
      </c>
      <c r="AY622" s="17">
        <v>3.69794935668879E-2</v>
      </c>
      <c r="AZ622" s="17">
        <v>5.9093635912463201E-2</v>
      </c>
      <c r="BA622" s="17"/>
      <c r="BB622" s="17">
        <v>6.35324131789686E-2</v>
      </c>
      <c r="BC622" s="17">
        <v>6.3568079700446201E-2</v>
      </c>
      <c r="BD622" s="17">
        <v>2.8663704027362701E-2</v>
      </c>
      <c r="BE622" s="17">
        <v>8.6136255488182295E-2</v>
      </c>
      <c r="BF622" s="17">
        <v>6.4116934492564795E-2</v>
      </c>
    </row>
    <row r="623" spans="2:58" x14ac:dyDescent="0.3">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row>
    <row r="624" spans="2:58" x14ac:dyDescent="0.3">
      <c r="B624" s="6" t="s">
        <v>365</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row>
    <row r="625" spans="2:58" x14ac:dyDescent="0.3">
      <c r="B625" s="24" t="s">
        <v>90</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row>
    <row r="626" spans="2:58" x14ac:dyDescent="0.3">
      <c r="B626" t="s">
        <v>353</v>
      </c>
      <c r="C626" s="17">
        <v>0.338837272530158</v>
      </c>
      <c r="D626" s="17">
        <v>0.34673912985823302</v>
      </c>
      <c r="E626" s="17">
        <v>0.33160381107022402</v>
      </c>
      <c r="F626" s="17"/>
      <c r="G626" s="17">
        <v>0.59527285499727201</v>
      </c>
      <c r="H626" s="17">
        <v>0.40810744932464399</v>
      </c>
      <c r="I626" s="17">
        <v>0.33465464434484898</v>
      </c>
      <c r="J626" s="17">
        <v>0.329682712491005</v>
      </c>
      <c r="K626" s="17">
        <v>0.31565752356337101</v>
      </c>
      <c r="L626" s="17">
        <v>0.33513881770175502</v>
      </c>
      <c r="M626" s="17"/>
      <c r="N626" s="17">
        <v>0.26179354287614498</v>
      </c>
      <c r="O626" s="17">
        <v>0.31100198329769202</v>
      </c>
      <c r="P626" s="17">
        <v>0.378456575948101</v>
      </c>
      <c r="Q626" s="17">
        <v>0.35546784628241801</v>
      </c>
      <c r="R626" s="17">
        <v>0.28767240526788201</v>
      </c>
      <c r="S626" s="17">
        <v>0.33661920942075602</v>
      </c>
      <c r="T626" s="17">
        <v>0.32695526188670698</v>
      </c>
      <c r="U626" s="17">
        <v>0.36408010270586799</v>
      </c>
      <c r="V626" s="17">
        <v>0.35207691299557398</v>
      </c>
      <c r="W626" s="17">
        <v>0.29548438827309098</v>
      </c>
      <c r="X626" s="17">
        <v>0.32413008002676202</v>
      </c>
      <c r="Y626" s="17">
        <v>0.38674754589056798</v>
      </c>
      <c r="Z626" s="17">
        <v>0.31420722015945401</v>
      </c>
      <c r="AA626" s="17">
        <v>0.30504584945422403</v>
      </c>
      <c r="AB626" s="17">
        <v>0.28048925149514498</v>
      </c>
      <c r="AC626" s="17">
        <v>0.41365968094577499</v>
      </c>
      <c r="AD626" s="17"/>
      <c r="AE626" s="17">
        <v>0.37685688055993599</v>
      </c>
      <c r="AF626" s="17">
        <v>0.31702309642013599</v>
      </c>
      <c r="AG626" s="17">
        <v>0.32428560907738901</v>
      </c>
      <c r="AH626" s="17">
        <v>0.34696989959003999</v>
      </c>
      <c r="AI626" s="17">
        <v>0.36249620180129899</v>
      </c>
      <c r="AJ626" s="17">
        <v>0.29800351088389998</v>
      </c>
      <c r="AK626" s="17">
        <v>0.32483009022972897</v>
      </c>
      <c r="AL626" s="17">
        <v>0.34096363719422601</v>
      </c>
      <c r="AM626" s="17">
        <v>0.34323671727941601</v>
      </c>
      <c r="AN626" s="17">
        <v>0.26824807832208403</v>
      </c>
      <c r="AO626" s="17">
        <v>0.39914878882976901</v>
      </c>
      <c r="AP626" s="17">
        <v>0.46873838363857601</v>
      </c>
      <c r="AQ626" s="17"/>
      <c r="AR626" s="17">
        <v>0.34077278476697598</v>
      </c>
      <c r="AS626" s="17">
        <v>0.329846552636132</v>
      </c>
      <c r="AT626" s="17">
        <v>0.338472170373121</v>
      </c>
      <c r="AU626" s="17">
        <v>0.381399502761536</v>
      </c>
      <c r="AV626" s="17">
        <v>0.43790314411866799</v>
      </c>
      <c r="AW626" s="17"/>
      <c r="AX626" s="17">
        <v>0.33226092480251102</v>
      </c>
      <c r="AY626" s="17">
        <v>0.37270255602580199</v>
      </c>
      <c r="AZ626" s="17">
        <v>0.36533045247162799</v>
      </c>
      <c r="BA626" s="17"/>
      <c r="BB626" s="17">
        <v>0.34739480127043798</v>
      </c>
      <c r="BC626" s="17">
        <v>0.26261682452490698</v>
      </c>
      <c r="BD626" s="17">
        <v>0.32280317798692798</v>
      </c>
      <c r="BE626" s="17">
        <v>0.36769126521607798</v>
      </c>
      <c r="BF626" s="17">
        <v>0.34399965080778999</v>
      </c>
    </row>
    <row r="627" spans="2:58" x14ac:dyDescent="0.3">
      <c r="B627" t="s">
        <v>354</v>
      </c>
      <c r="C627" s="17">
        <v>0.38599402941834099</v>
      </c>
      <c r="D627" s="17">
        <v>0.373347688201973</v>
      </c>
      <c r="E627" s="17">
        <v>0.39942258915285</v>
      </c>
      <c r="F627" s="17"/>
      <c r="G627" s="17">
        <v>0.167826166284576</v>
      </c>
      <c r="H627" s="17">
        <v>0.37065938430217898</v>
      </c>
      <c r="I627" s="17">
        <v>0.38465819396976603</v>
      </c>
      <c r="J627" s="17">
        <v>0.39083365448943702</v>
      </c>
      <c r="K627" s="17">
        <v>0.38428235788180598</v>
      </c>
      <c r="L627" s="17">
        <v>0.49118604358396301</v>
      </c>
      <c r="M627" s="17"/>
      <c r="N627" s="17">
        <v>0.50653922501660797</v>
      </c>
      <c r="O627" s="17">
        <v>0.224664743337155</v>
      </c>
      <c r="P627" s="17">
        <v>0.361099472808872</v>
      </c>
      <c r="Q627" s="17">
        <v>0.369379077287595</v>
      </c>
      <c r="R627" s="17">
        <v>0.40641609079791402</v>
      </c>
      <c r="S627" s="17">
        <v>0.389431878485269</v>
      </c>
      <c r="T627" s="17">
        <v>0.34903323891059201</v>
      </c>
      <c r="U627" s="17">
        <v>0.35239560761941902</v>
      </c>
      <c r="V627" s="17">
        <v>0.38039260184623702</v>
      </c>
      <c r="W627" s="17">
        <v>0.40300627805324701</v>
      </c>
      <c r="X627" s="17">
        <v>0.40654482048682899</v>
      </c>
      <c r="Y627" s="17">
        <v>0.362630980217649</v>
      </c>
      <c r="Z627" s="17">
        <v>0.470036511584001</v>
      </c>
      <c r="AA627" s="17">
        <v>0.36750375444108202</v>
      </c>
      <c r="AB627" s="17">
        <v>0.40815622323447998</v>
      </c>
      <c r="AC627" s="17">
        <v>0.3970176202456</v>
      </c>
      <c r="AD627" s="17"/>
      <c r="AE627" s="17">
        <v>0.36302445871011702</v>
      </c>
      <c r="AF627" s="17">
        <v>0.42213290991407998</v>
      </c>
      <c r="AG627" s="17">
        <v>0.391157027882027</v>
      </c>
      <c r="AH627" s="17">
        <v>0.37322258587843299</v>
      </c>
      <c r="AI627" s="17">
        <v>0.355830689118522</v>
      </c>
      <c r="AJ627" s="17">
        <v>0.40559824031216701</v>
      </c>
      <c r="AK627" s="17">
        <v>0.38590011469790098</v>
      </c>
      <c r="AL627" s="17">
        <v>0.37976445822928601</v>
      </c>
      <c r="AM627" s="17">
        <v>0.38599642676336599</v>
      </c>
      <c r="AN627" s="17">
        <v>0.45873666868923801</v>
      </c>
      <c r="AO627" s="17">
        <v>0.31029175311222401</v>
      </c>
      <c r="AP627" s="17">
        <v>0.28806111229550102</v>
      </c>
      <c r="AQ627" s="17"/>
      <c r="AR627" s="17">
        <v>0.406349788681241</v>
      </c>
      <c r="AS627" s="17">
        <v>0.39030124808054101</v>
      </c>
      <c r="AT627" s="17">
        <v>0.36116345499757102</v>
      </c>
      <c r="AU627" s="17">
        <v>0.380126721141132</v>
      </c>
      <c r="AV627" s="17">
        <v>0.20730331268993901</v>
      </c>
      <c r="AW627" s="17"/>
      <c r="AX627" s="17">
        <v>0.388748230288186</v>
      </c>
      <c r="AY627" s="17">
        <v>0.36984405046380803</v>
      </c>
      <c r="AZ627" s="17">
        <v>0.38391708534837299</v>
      </c>
      <c r="BA627" s="17"/>
      <c r="BB627" s="17">
        <v>0.37657393780411902</v>
      </c>
      <c r="BC627" s="17">
        <v>0.42243225325886602</v>
      </c>
      <c r="BD627" s="17">
        <v>0.29956475461597099</v>
      </c>
      <c r="BE627" s="17">
        <v>0.40892038358871002</v>
      </c>
      <c r="BF627" s="17">
        <v>0.41693812818224701</v>
      </c>
    </row>
    <row r="628" spans="2:58" x14ac:dyDescent="0.3">
      <c r="B628" t="s">
        <v>355</v>
      </c>
      <c r="C628" s="17">
        <v>0.17315881803073699</v>
      </c>
      <c r="D628" s="17">
        <v>0.18094667627872801</v>
      </c>
      <c r="E628" s="17">
        <v>0.16471142088664101</v>
      </c>
      <c r="F628" s="17"/>
      <c r="G628" s="17">
        <v>0.175986865414472</v>
      </c>
      <c r="H628" s="17">
        <v>0.14290492106181399</v>
      </c>
      <c r="I628" s="17">
        <v>0.17415297207059299</v>
      </c>
      <c r="J628" s="17">
        <v>0.181076839990408</v>
      </c>
      <c r="K628" s="17">
        <v>0.17599218185187701</v>
      </c>
      <c r="L628" s="17">
        <v>0.110617036401202</v>
      </c>
      <c r="M628" s="17"/>
      <c r="N628" s="17">
        <v>0.113498745553558</v>
      </c>
      <c r="O628" s="17">
        <v>0.167619615749452</v>
      </c>
      <c r="P628" s="17">
        <v>0.12504029573129999</v>
      </c>
      <c r="Q628" s="17">
        <v>0.18349522635916901</v>
      </c>
      <c r="R628" s="17">
        <v>0.171130712961826</v>
      </c>
      <c r="S628" s="17">
        <v>0.17902974964752999</v>
      </c>
      <c r="T628" s="17">
        <v>0.21647042115056001</v>
      </c>
      <c r="U628" s="17">
        <v>0.21686184472600001</v>
      </c>
      <c r="V628" s="17">
        <v>0.16555533189312499</v>
      </c>
      <c r="W628" s="17">
        <v>0.155692562568123</v>
      </c>
      <c r="X628" s="17">
        <v>0.17503445517487001</v>
      </c>
      <c r="Y628" s="17">
        <v>0.178413028582143</v>
      </c>
      <c r="Z628" s="17">
        <v>0.170905732436965</v>
      </c>
      <c r="AA628" s="17">
        <v>0.182235035168342</v>
      </c>
      <c r="AB628" s="17">
        <v>0.23997532888085299</v>
      </c>
      <c r="AC628" s="17">
        <v>0.1133588426372</v>
      </c>
      <c r="AD628" s="17"/>
      <c r="AE628" s="17">
        <v>0.16252097433312299</v>
      </c>
      <c r="AF628" s="17">
        <v>0.176114135042682</v>
      </c>
      <c r="AG628" s="17">
        <v>0.17778634533030299</v>
      </c>
      <c r="AH628" s="17">
        <v>0.17234058167055399</v>
      </c>
      <c r="AI628" s="17">
        <v>0.20930120352842399</v>
      </c>
      <c r="AJ628" s="17">
        <v>0.153708438635108</v>
      </c>
      <c r="AK628" s="17">
        <v>0.179233184137299</v>
      </c>
      <c r="AL628" s="17">
        <v>0.17269778858815399</v>
      </c>
      <c r="AM628" s="17">
        <v>0.17413100291688899</v>
      </c>
      <c r="AN628" s="17">
        <v>0.15751779543755701</v>
      </c>
      <c r="AO628" s="17">
        <v>0.20351100146701301</v>
      </c>
      <c r="AP628" s="17">
        <v>0.15124666533838901</v>
      </c>
      <c r="AQ628" s="17"/>
      <c r="AR628" s="17">
        <v>0.16002274736646199</v>
      </c>
      <c r="AS628" s="17">
        <v>0.174658267070296</v>
      </c>
      <c r="AT628" s="17">
        <v>0.18642715325523501</v>
      </c>
      <c r="AU628" s="17">
        <v>0.17814848461906099</v>
      </c>
      <c r="AV628" s="17">
        <v>0.202476801819957</v>
      </c>
      <c r="AW628" s="17"/>
      <c r="AX628" s="17">
        <v>0.17589488307112799</v>
      </c>
      <c r="AY628" s="17">
        <v>0.15993812327027901</v>
      </c>
      <c r="AZ628" s="17">
        <v>0.15450857081000699</v>
      </c>
      <c r="BA628" s="17"/>
      <c r="BB628" s="17">
        <v>0.17874936876111899</v>
      </c>
      <c r="BC628" s="17">
        <v>0.19057354662564599</v>
      </c>
      <c r="BD628" s="17">
        <v>0.24238405408920399</v>
      </c>
      <c r="BE628" s="17">
        <v>0.14316230699804999</v>
      </c>
      <c r="BF628" s="17">
        <v>0.117169799156953</v>
      </c>
    </row>
    <row r="629" spans="2:58" x14ac:dyDescent="0.3">
      <c r="B629" t="s">
        <v>356</v>
      </c>
      <c r="C629" s="17">
        <v>5.8063244932523697E-2</v>
      </c>
      <c r="D629" s="17">
        <v>6.1282901626582897E-2</v>
      </c>
      <c r="E629" s="17">
        <v>5.4956332171475497E-2</v>
      </c>
      <c r="F629" s="17"/>
      <c r="G629" s="17">
        <v>0</v>
      </c>
      <c r="H629" s="17">
        <v>5.0288251853161901E-2</v>
      </c>
      <c r="I629" s="17">
        <v>7.3296368476163706E-2</v>
      </c>
      <c r="J629" s="17">
        <v>4.6791650338059099E-2</v>
      </c>
      <c r="K629" s="17">
        <v>5.6230093947514999E-2</v>
      </c>
      <c r="L629" s="17">
        <v>3.8135889584627103E-2</v>
      </c>
      <c r="M629" s="17"/>
      <c r="N629" s="17">
        <v>0.118168486553689</v>
      </c>
      <c r="O629" s="17">
        <v>0.206566269218319</v>
      </c>
      <c r="P629" s="17">
        <v>9.5226664328032007E-2</v>
      </c>
      <c r="Q629" s="17">
        <v>4.0293797488332998E-2</v>
      </c>
      <c r="R629" s="17">
        <v>5.9875375713036499E-2</v>
      </c>
      <c r="S629" s="17">
        <v>5.8781871924788197E-2</v>
      </c>
      <c r="T629" s="17">
        <v>5.5126839154769902E-2</v>
      </c>
      <c r="U629" s="17">
        <v>2.03037352826075E-2</v>
      </c>
      <c r="V629" s="17">
        <v>7.0690598327585702E-2</v>
      </c>
      <c r="W629" s="17">
        <v>6.5727426129384606E-2</v>
      </c>
      <c r="X629" s="17">
        <v>5.9031060359206397E-2</v>
      </c>
      <c r="Y629" s="17">
        <v>2.9693473572399601E-2</v>
      </c>
      <c r="Z629" s="17">
        <v>1.9449141516550899E-2</v>
      </c>
      <c r="AA629" s="17">
        <v>7.8274924850979102E-2</v>
      </c>
      <c r="AB629" s="17">
        <v>4.8343601455869099E-2</v>
      </c>
      <c r="AC629" s="17">
        <v>6.8688002295903799E-2</v>
      </c>
      <c r="AD629" s="17"/>
      <c r="AE629" s="17">
        <v>6.6901424012339797E-2</v>
      </c>
      <c r="AF629" s="17">
        <v>6.2489824162320497E-2</v>
      </c>
      <c r="AG629" s="17">
        <v>5.5628265338263497E-2</v>
      </c>
      <c r="AH629" s="17">
        <v>6.3525317788785493E-2</v>
      </c>
      <c r="AI629" s="17">
        <v>4.5632079039634899E-2</v>
      </c>
      <c r="AJ629" s="17">
        <v>5.0868479653033302E-2</v>
      </c>
      <c r="AK629" s="17">
        <v>6.0771478128052198E-2</v>
      </c>
      <c r="AL629" s="17">
        <v>9.7168104384727894E-2</v>
      </c>
      <c r="AM629" s="17">
        <v>3.94538784847926E-2</v>
      </c>
      <c r="AN629" s="17">
        <v>6.9127195147495601E-2</v>
      </c>
      <c r="AO629" s="17">
        <v>4.3976818644427797E-2</v>
      </c>
      <c r="AP629" s="17">
        <v>3.7628265898593E-2</v>
      </c>
      <c r="AQ629" s="17"/>
      <c r="AR629" s="17">
        <v>4.3741069340761503E-2</v>
      </c>
      <c r="AS629" s="17">
        <v>6.7432294641072602E-2</v>
      </c>
      <c r="AT629" s="17">
        <v>5.4830901231311499E-2</v>
      </c>
      <c r="AU629" s="17">
        <v>5.0202517532198197E-2</v>
      </c>
      <c r="AV629" s="17">
        <v>8.1970259081403804E-2</v>
      </c>
      <c r="AW629" s="17"/>
      <c r="AX629" s="17">
        <v>5.5632426574178002E-2</v>
      </c>
      <c r="AY629" s="17">
        <v>7.6454364424555804E-2</v>
      </c>
      <c r="AZ629" s="17">
        <v>5.11438407763233E-2</v>
      </c>
      <c r="BA629" s="17"/>
      <c r="BB629" s="17">
        <v>5.54530317177662E-2</v>
      </c>
      <c r="BC629" s="17">
        <v>6.4167879329450297E-2</v>
      </c>
      <c r="BD629" s="17">
        <v>0.13524801330789701</v>
      </c>
      <c r="BE629" s="17">
        <v>2.1598358669356301E-2</v>
      </c>
      <c r="BF629" s="17">
        <v>8.3610285090423203E-2</v>
      </c>
    </row>
    <row r="630" spans="2:58" x14ac:dyDescent="0.3">
      <c r="B630" t="s">
        <v>97</v>
      </c>
      <c r="C630" s="17">
        <v>4.3946635088239497E-2</v>
      </c>
      <c r="D630" s="17">
        <v>3.7683604034483703E-2</v>
      </c>
      <c r="E630" s="17">
        <v>4.9305846718809401E-2</v>
      </c>
      <c r="F630" s="17"/>
      <c r="G630" s="17">
        <v>6.0914113303680399E-2</v>
      </c>
      <c r="H630" s="17">
        <v>2.8039993458201001E-2</v>
      </c>
      <c r="I630" s="17">
        <v>3.3237821138628797E-2</v>
      </c>
      <c r="J630" s="17">
        <v>5.1615142691091097E-2</v>
      </c>
      <c r="K630" s="17">
        <v>6.7837842755430894E-2</v>
      </c>
      <c r="L630" s="17">
        <v>2.49222127284532E-2</v>
      </c>
      <c r="M630" s="17"/>
      <c r="N630" s="17">
        <v>0</v>
      </c>
      <c r="O630" s="17">
        <v>9.0147388397381803E-2</v>
      </c>
      <c r="P630" s="17">
        <v>4.0176991183694999E-2</v>
      </c>
      <c r="Q630" s="17">
        <v>5.1364052582485303E-2</v>
      </c>
      <c r="R630" s="17">
        <v>7.4905415259342398E-2</v>
      </c>
      <c r="S630" s="17">
        <v>3.6137290521656998E-2</v>
      </c>
      <c r="T630" s="17">
        <v>5.2414238897371901E-2</v>
      </c>
      <c r="U630" s="17">
        <v>4.6358709666105502E-2</v>
      </c>
      <c r="V630" s="17">
        <v>3.1284554937477803E-2</v>
      </c>
      <c r="W630" s="17">
        <v>8.0089344976154705E-2</v>
      </c>
      <c r="X630" s="17">
        <v>3.5259583952333501E-2</v>
      </c>
      <c r="Y630" s="17">
        <v>4.2514971737239997E-2</v>
      </c>
      <c r="Z630" s="17">
        <v>2.5401394303029502E-2</v>
      </c>
      <c r="AA630" s="17">
        <v>6.6940436085373894E-2</v>
      </c>
      <c r="AB630" s="17">
        <v>2.3035594933654001E-2</v>
      </c>
      <c r="AC630" s="17">
        <v>7.27585387552117E-3</v>
      </c>
      <c r="AD630" s="17"/>
      <c r="AE630" s="17">
        <v>3.0696262384483499E-2</v>
      </c>
      <c r="AF630" s="17">
        <v>2.2240034460781599E-2</v>
      </c>
      <c r="AG630" s="17">
        <v>5.1142752372017E-2</v>
      </c>
      <c r="AH630" s="17">
        <v>4.3941615072187697E-2</v>
      </c>
      <c r="AI630" s="17">
        <v>2.67398265121199E-2</v>
      </c>
      <c r="AJ630" s="17">
        <v>9.1821330515791194E-2</v>
      </c>
      <c r="AK630" s="17">
        <v>4.92651328070184E-2</v>
      </c>
      <c r="AL630" s="17">
        <v>9.4060116036060494E-3</v>
      </c>
      <c r="AM630" s="17">
        <v>5.7181974555536898E-2</v>
      </c>
      <c r="AN630" s="17">
        <v>4.6370262403625601E-2</v>
      </c>
      <c r="AO630" s="17">
        <v>4.3071637946566099E-2</v>
      </c>
      <c r="AP630" s="17">
        <v>5.43255728289413E-2</v>
      </c>
      <c r="AQ630" s="17"/>
      <c r="AR630" s="17">
        <v>4.9113609844559501E-2</v>
      </c>
      <c r="AS630" s="17">
        <v>3.7761637571958599E-2</v>
      </c>
      <c r="AT630" s="17">
        <v>5.9106320142761001E-2</v>
      </c>
      <c r="AU630" s="17">
        <v>1.0122773946073299E-2</v>
      </c>
      <c r="AV630" s="17">
        <v>7.0346482290032195E-2</v>
      </c>
      <c r="AW630" s="17"/>
      <c r="AX630" s="17">
        <v>4.7463535263997297E-2</v>
      </c>
      <c r="AY630" s="17">
        <v>2.10609058155556E-2</v>
      </c>
      <c r="AZ630" s="17">
        <v>4.5100050593669103E-2</v>
      </c>
      <c r="BA630" s="17"/>
      <c r="BB630" s="17">
        <v>4.1828860446557301E-2</v>
      </c>
      <c r="BC630" s="17">
        <v>6.0209496261130598E-2</v>
      </c>
      <c r="BD630" s="17">
        <v>0</v>
      </c>
      <c r="BE630" s="17">
        <v>5.8627685527805201E-2</v>
      </c>
      <c r="BF630" s="17">
        <v>3.8282136762586703E-2</v>
      </c>
    </row>
    <row r="631" spans="2:58" x14ac:dyDescent="0.3">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row>
    <row r="632" spans="2:58" x14ac:dyDescent="0.3">
      <c r="B632" s="6" t="s">
        <v>366</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row>
    <row r="633" spans="2:58" x14ac:dyDescent="0.3">
      <c r="B633" s="24" t="s">
        <v>90</v>
      </c>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row>
    <row r="634" spans="2:58" x14ac:dyDescent="0.3">
      <c r="B634" t="s">
        <v>353</v>
      </c>
      <c r="C634" s="17">
        <v>7.8943412491567194E-2</v>
      </c>
      <c r="D634" s="17">
        <v>0.101867811087324</v>
      </c>
      <c r="E634" s="17">
        <v>5.51569690388155E-2</v>
      </c>
      <c r="F634" s="17"/>
      <c r="G634" s="17">
        <v>0.30369653251794598</v>
      </c>
      <c r="H634" s="17">
        <v>0.23478790541029401</v>
      </c>
      <c r="I634" s="17">
        <v>9.10037690151803E-2</v>
      </c>
      <c r="J634" s="17">
        <v>4.2310674735541197E-2</v>
      </c>
      <c r="K634" s="17">
        <v>3.2013484602990402E-2</v>
      </c>
      <c r="L634" s="17">
        <v>2.5044668581985698E-2</v>
      </c>
      <c r="M634" s="17"/>
      <c r="N634" s="17">
        <v>0</v>
      </c>
      <c r="O634" s="17">
        <v>0</v>
      </c>
      <c r="P634" s="17">
        <v>1.9725571814403899E-2</v>
      </c>
      <c r="Q634" s="17">
        <v>6.3923266031312903E-2</v>
      </c>
      <c r="R634" s="17">
        <v>8.1826387494666294E-2</v>
      </c>
      <c r="S634" s="17">
        <v>6.2377480525425098E-2</v>
      </c>
      <c r="T634" s="17">
        <v>5.4287426501090898E-2</v>
      </c>
      <c r="U634" s="17">
        <v>0.106395806941573</v>
      </c>
      <c r="V634" s="17">
        <v>3.9545626255754598E-2</v>
      </c>
      <c r="W634" s="17">
        <v>2.47439980768367E-2</v>
      </c>
      <c r="X634" s="17">
        <v>7.1512756700991498E-2</v>
      </c>
      <c r="Y634" s="17">
        <v>7.4016144256551106E-2</v>
      </c>
      <c r="Z634" s="17">
        <v>8.9051732839537795E-2</v>
      </c>
      <c r="AA634" s="17">
        <v>5.0008571734537197E-2</v>
      </c>
      <c r="AB634" s="17">
        <v>9.2352282002673397E-2</v>
      </c>
      <c r="AC634" s="17">
        <v>0.177807709791411</v>
      </c>
      <c r="AD634" s="17"/>
      <c r="AE634" s="17">
        <v>0.18966681325679199</v>
      </c>
      <c r="AF634" s="17">
        <v>5.4555284719694203E-2</v>
      </c>
      <c r="AG634" s="17">
        <v>3.3335622839224498E-2</v>
      </c>
      <c r="AH634" s="17">
        <v>6.3429058846316097E-2</v>
      </c>
      <c r="AI634" s="17">
        <v>3.2274311548765901E-2</v>
      </c>
      <c r="AJ634" s="17">
        <v>5.7465812798405999E-2</v>
      </c>
      <c r="AK634" s="17">
        <v>8.8534365584720498E-2</v>
      </c>
      <c r="AL634" s="17">
        <v>0.122089070814056</v>
      </c>
      <c r="AM634" s="17">
        <v>8.1894411936533101E-2</v>
      </c>
      <c r="AN634" s="17">
        <v>4.27659435848739E-2</v>
      </c>
      <c r="AO634" s="17">
        <v>6.8665312837739106E-2</v>
      </c>
      <c r="AP634" s="17">
        <v>4.2255604174992099E-2</v>
      </c>
      <c r="AQ634" s="17"/>
      <c r="AR634" s="17">
        <v>6.7486121109096603E-2</v>
      </c>
      <c r="AS634" s="17">
        <v>8.0530542008057496E-2</v>
      </c>
      <c r="AT634" s="17">
        <v>9.4777474406159801E-2</v>
      </c>
      <c r="AU634" s="17">
        <v>9.9944332359100704E-2</v>
      </c>
      <c r="AV634" s="17">
        <v>2.1035588643284801E-2</v>
      </c>
      <c r="AW634" s="17"/>
      <c r="AX634" s="17">
        <v>4.9320762703089702E-2</v>
      </c>
      <c r="AY634" s="17">
        <v>0.21818030303702499</v>
      </c>
      <c r="AZ634" s="17">
        <v>9.4140185352299705E-2</v>
      </c>
      <c r="BA634" s="17"/>
      <c r="BB634" s="17">
        <v>9.5791506062709794E-2</v>
      </c>
      <c r="BC634" s="17">
        <v>3.74494782004395E-2</v>
      </c>
      <c r="BD634" s="17">
        <v>0</v>
      </c>
      <c r="BE634" s="17">
        <v>3.6173046889347402E-2</v>
      </c>
      <c r="BF634" s="17">
        <v>6.1808160069041398E-2</v>
      </c>
    </row>
    <row r="635" spans="2:58" x14ac:dyDescent="0.3">
      <c r="B635" t="s">
        <v>354</v>
      </c>
      <c r="C635" s="17">
        <v>0.128704467486215</v>
      </c>
      <c r="D635" s="17">
        <v>0.17072641365441199</v>
      </c>
      <c r="E635" s="17">
        <v>8.6898912861840899E-2</v>
      </c>
      <c r="F635" s="17"/>
      <c r="G635" s="17">
        <v>0.13895570926442299</v>
      </c>
      <c r="H635" s="17">
        <v>0.156717463800432</v>
      </c>
      <c r="I635" s="17">
        <v>0.141622500969737</v>
      </c>
      <c r="J635" s="17">
        <v>0.1129697580282</v>
      </c>
      <c r="K635" s="17">
        <v>0.121533331619583</v>
      </c>
      <c r="L635" s="17">
        <v>7.7174410551984804E-2</v>
      </c>
      <c r="M635" s="17"/>
      <c r="N635" s="17">
        <v>0.1103589937083</v>
      </c>
      <c r="O635" s="17">
        <v>6.4107120218423103E-2</v>
      </c>
      <c r="P635" s="17">
        <v>6.8412690725589601E-2</v>
      </c>
      <c r="Q635" s="17">
        <v>0.146597778614102</v>
      </c>
      <c r="R635" s="17">
        <v>9.7102449249641704E-2</v>
      </c>
      <c r="S635" s="17">
        <v>0.106041434807689</v>
      </c>
      <c r="T635" s="17">
        <v>0.13728767813427101</v>
      </c>
      <c r="U635" s="17">
        <v>0.15167578265780601</v>
      </c>
      <c r="V635" s="17">
        <v>0.159478933401804</v>
      </c>
      <c r="W635" s="17">
        <v>0.14271333647298001</v>
      </c>
      <c r="X635" s="17">
        <v>0.156466241595698</v>
      </c>
      <c r="Y635" s="17">
        <v>7.0045375787810796E-2</v>
      </c>
      <c r="Z635" s="17">
        <v>0.14754975456243699</v>
      </c>
      <c r="AA635" s="17">
        <v>0.10873470579526701</v>
      </c>
      <c r="AB635" s="17">
        <v>0.167248583761615</v>
      </c>
      <c r="AC635" s="17">
        <v>0.151703477385358</v>
      </c>
      <c r="AD635" s="17"/>
      <c r="AE635" s="17">
        <v>0.193660370460181</v>
      </c>
      <c r="AF635" s="17">
        <v>0.10546808318738</v>
      </c>
      <c r="AG635" s="17">
        <v>0.103246961295897</v>
      </c>
      <c r="AH635" s="17">
        <v>0.11261748591969099</v>
      </c>
      <c r="AI635" s="17">
        <v>0.11029868057691</v>
      </c>
      <c r="AJ635" s="17">
        <v>0.117402935420967</v>
      </c>
      <c r="AK635" s="17">
        <v>0.118482082202734</v>
      </c>
      <c r="AL635" s="17">
        <v>0.13617688023690899</v>
      </c>
      <c r="AM635" s="17">
        <v>0.16164450362485899</v>
      </c>
      <c r="AN635" s="17">
        <v>9.1868044174963401E-2</v>
      </c>
      <c r="AO635" s="17">
        <v>0.13758365389067201</v>
      </c>
      <c r="AP635" s="17">
        <v>0.11222146727538999</v>
      </c>
      <c r="AQ635" s="17"/>
      <c r="AR635" s="17">
        <v>0.11856578782476</v>
      </c>
      <c r="AS635" s="17">
        <v>0.12639216321395699</v>
      </c>
      <c r="AT635" s="17">
        <v>0.15462153973203099</v>
      </c>
      <c r="AU635" s="17">
        <v>0.12723707374823401</v>
      </c>
      <c r="AV635" s="17">
        <v>0.11424000288336</v>
      </c>
      <c r="AW635" s="17"/>
      <c r="AX635" s="17">
        <v>0.11688421295658601</v>
      </c>
      <c r="AY635" s="17">
        <v>0.17980750190846501</v>
      </c>
      <c r="AZ635" s="17">
        <v>0.15432182268493799</v>
      </c>
      <c r="BA635" s="17"/>
      <c r="BB635" s="17">
        <v>0.13753891114862599</v>
      </c>
      <c r="BC635" s="17">
        <v>0.114482669829756</v>
      </c>
      <c r="BD635" s="17">
        <v>6.2750423174455394E-2</v>
      </c>
      <c r="BE635" s="17">
        <v>8.5555362510884803E-2</v>
      </c>
      <c r="BF635" s="17">
        <v>0.129645726935983</v>
      </c>
    </row>
    <row r="636" spans="2:58" x14ac:dyDescent="0.3">
      <c r="B636" t="s">
        <v>355</v>
      </c>
      <c r="C636" s="17">
        <v>0.142677606109849</v>
      </c>
      <c r="D636" s="17">
        <v>0.17424935374938599</v>
      </c>
      <c r="E636" s="17">
        <v>0.111360167863474</v>
      </c>
      <c r="F636" s="17"/>
      <c r="G636" s="17">
        <v>0.109907098532513</v>
      </c>
      <c r="H636" s="17">
        <v>0.188146395694331</v>
      </c>
      <c r="I636" s="17">
        <v>0.17325688248753701</v>
      </c>
      <c r="J636" s="17">
        <v>0.109941031507735</v>
      </c>
      <c r="K636" s="17">
        <v>0.123199037189011</v>
      </c>
      <c r="L636" s="17">
        <v>7.6529359899155297E-2</v>
      </c>
      <c r="M636" s="17"/>
      <c r="N636" s="17">
        <v>0.118168486553689</v>
      </c>
      <c r="O636" s="17">
        <v>0.204817319675135</v>
      </c>
      <c r="P636" s="17">
        <v>0.14228974295288599</v>
      </c>
      <c r="Q636" s="17">
        <v>0.11113325744152699</v>
      </c>
      <c r="R636" s="17">
        <v>0.15266222527053899</v>
      </c>
      <c r="S636" s="17">
        <v>0.13724221801334999</v>
      </c>
      <c r="T636" s="17">
        <v>0.151341408814924</v>
      </c>
      <c r="U636" s="17">
        <v>0.16758548245436</v>
      </c>
      <c r="V636" s="17">
        <v>0.17837619097014301</v>
      </c>
      <c r="W636" s="17">
        <v>0.146610528900458</v>
      </c>
      <c r="X636" s="17">
        <v>0.116379225432682</v>
      </c>
      <c r="Y636" s="17">
        <v>0.108706720515615</v>
      </c>
      <c r="Z636" s="17">
        <v>0.11384629408972601</v>
      </c>
      <c r="AA636" s="17">
        <v>0.193731901288451</v>
      </c>
      <c r="AB636" s="17">
        <v>0.12521986786679501</v>
      </c>
      <c r="AC636" s="17">
        <v>0.15538970255781001</v>
      </c>
      <c r="AD636" s="17"/>
      <c r="AE636" s="17">
        <v>0.16676362241536399</v>
      </c>
      <c r="AF636" s="17">
        <v>0.122263419283761</v>
      </c>
      <c r="AG636" s="17">
        <v>0.162094951384637</v>
      </c>
      <c r="AH636" s="17">
        <v>0.16567059071270199</v>
      </c>
      <c r="AI636" s="17">
        <v>0.15362643999596901</v>
      </c>
      <c r="AJ636" s="17">
        <v>0.15905386705414101</v>
      </c>
      <c r="AK636" s="17">
        <v>0.13190697475681801</v>
      </c>
      <c r="AL636" s="17">
        <v>9.4106371706938197E-2</v>
      </c>
      <c r="AM636" s="17">
        <v>0.135431914821562</v>
      </c>
      <c r="AN636" s="17">
        <v>0.140520727182845</v>
      </c>
      <c r="AO636" s="17">
        <v>9.76802768552891E-2</v>
      </c>
      <c r="AP636" s="17">
        <v>0.123932885352651</v>
      </c>
      <c r="AQ636" s="17"/>
      <c r="AR636" s="17">
        <v>0.14270309673618201</v>
      </c>
      <c r="AS636" s="17">
        <v>0.15700382539678701</v>
      </c>
      <c r="AT636" s="17">
        <v>0.104615047005077</v>
      </c>
      <c r="AU636" s="17">
        <v>0.16066439939229801</v>
      </c>
      <c r="AV636" s="17">
        <v>7.2575739233791195E-2</v>
      </c>
      <c r="AW636" s="17"/>
      <c r="AX636" s="17">
        <v>0.13823591480045699</v>
      </c>
      <c r="AY636" s="17">
        <v>0.158893006611181</v>
      </c>
      <c r="AZ636" s="17">
        <v>0.14243020872450901</v>
      </c>
      <c r="BA636" s="17"/>
      <c r="BB636" s="17">
        <v>0.147430781959935</v>
      </c>
      <c r="BC636" s="17">
        <v>0.15163361826073599</v>
      </c>
      <c r="BD636" s="17">
        <v>0.18400979104212201</v>
      </c>
      <c r="BE636" s="17">
        <v>9.8356885300071695E-2</v>
      </c>
      <c r="BF636" s="17">
        <v>0.122742364024999</v>
      </c>
    </row>
    <row r="637" spans="2:58" x14ac:dyDescent="0.3">
      <c r="B637" t="s">
        <v>356</v>
      </c>
      <c r="C637" s="17">
        <v>0.60247701554507904</v>
      </c>
      <c r="D637" s="17">
        <v>0.51466090496010797</v>
      </c>
      <c r="E637" s="17">
        <v>0.69058194859483102</v>
      </c>
      <c r="F637" s="17"/>
      <c r="G637" s="17">
        <v>0.38652654638143802</v>
      </c>
      <c r="H637" s="17">
        <v>0.38415257789853802</v>
      </c>
      <c r="I637" s="17">
        <v>0.55296607508059803</v>
      </c>
      <c r="J637" s="17">
        <v>0.68197003637763498</v>
      </c>
      <c r="K637" s="17">
        <v>0.660631570798769</v>
      </c>
      <c r="L637" s="17">
        <v>0.82125156096687402</v>
      </c>
      <c r="M637" s="17"/>
      <c r="N637" s="17">
        <v>0.77147251973801101</v>
      </c>
      <c r="O637" s="17">
        <v>0.60045270206453105</v>
      </c>
      <c r="P637" s="17">
        <v>0.70107796807859801</v>
      </c>
      <c r="Q637" s="17">
        <v>0.58400902166171498</v>
      </c>
      <c r="R637" s="17">
        <v>0.58383093535670705</v>
      </c>
      <c r="S637" s="17">
        <v>0.64551225055359795</v>
      </c>
      <c r="T637" s="17">
        <v>0.62995905234350102</v>
      </c>
      <c r="U637" s="17">
        <v>0.50034955566283901</v>
      </c>
      <c r="V637" s="17">
        <v>0.56935939534848301</v>
      </c>
      <c r="W637" s="17">
        <v>0.63555213519334797</v>
      </c>
      <c r="X637" s="17">
        <v>0.63057660455159403</v>
      </c>
      <c r="Y637" s="17">
        <v>0.70446989788139402</v>
      </c>
      <c r="Z637" s="17">
        <v>0.62415082420527002</v>
      </c>
      <c r="AA637" s="17">
        <v>0.58106041322762503</v>
      </c>
      <c r="AB637" s="17">
        <v>0.60459624106123699</v>
      </c>
      <c r="AC637" s="17">
        <v>0.50412389353656595</v>
      </c>
      <c r="AD637" s="17"/>
      <c r="AE637" s="17">
        <v>0.41943794081101399</v>
      </c>
      <c r="AF637" s="17">
        <v>0.68625368625903205</v>
      </c>
      <c r="AG637" s="17">
        <v>0.65311547322254104</v>
      </c>
      <c r="AH637" s="17">
        <v>0.62740292422563604</v>
      </c>
      <c r="AI637" s="17">
        <v>0.67516700068174496</v>
      </c>
      <c r="AJ637" s="17">
        <v>0.56290184048426095</v>
      </c>
      <c r="AK637" s="17">
        <v>0.60503391391688599</v>
      </c>
      <c r="AL637" s="17">
        <v>0.60722131319904304</v>
      </c>
      <c r="AM637" s="17">
        <v>0.54801582503617896</v>
      </c>
      <c r="AN637" s="17">
        <v>0.67003247626467</v>
      </c>
      <c r="AO637" s="17">
        <v>0.68066493118632099</v>
      </c>
      <c r="AP637" s="17">
        <v>0.68607860331732096</v>
      </c>
      <c r="AQ637" s="17"/>
      <c r="AR637" s="17">
        <v>0.61642202630642196</v>
      </c>
      <c r="AS637" s="17">
        <v>0.59287410280591901</v>
      </c>
      <c r="AT637" s="17">
        <v>0.60136141461390702</v>
      </c>
      <c r="AU637" s="17">
        <v>0.58299872400575503</v>
      </c>
      <c r="AV637" s="17">
        <v>0.69251754201689397</v>
      </c>
      <c r="AW637" s="17"/>
      <c r="AX637" s="17">
        <v>0.64119804308387196</v>
      </c>
      <c r="AY637" s="17">
        <v>0.40979399698164298</v>
      </c>
      <c r="AZ637" s="17">
        <v>0.57727492081734</v>
      </c>
      <c r="BA637" s="17"/>
      <c r="BB637" s="17">
        <v>0.57506478458004595</v>
      </c>
      <c r="BC637" s="17">
        <v>0.63768084882589504</v>
      </c>
      <c r="BD637" s="17">
        <v>0.73562371318040098</v>
      </c>
      <c r="BE637" s="17">
        <v>0.71565477235590702</v>
      </c>
      <c r="BF637" s="17">
        <v>0.63734840884172606</v>
      </c>
    </row>
    <row r="638" spans="2:58" x14ac:dyDescent="0.3">
      <c r="B638" t="s">
        <v>97</v>
      </c>
      <c r="C638" s="17">
        <v>4.7197498367290501E-2</v>
      </c>
      <c r="D638" s="17">
        <v>3.8495516548770099E-2</v>
      </c>
      <c r="E638" s="17">
        <v>5.6002001641038801E-2</v>
      </c>
      <c r="F638" s="17"/>
      <c r="G638" s="17">
        <v>6.0914113303680399E-2</v>
      </c>
      <c r="H638" s="17">
        <v>3.6195657196404503E-2</v>
      </c>
      <c r="I638" s="17">
        <v>4.11507724469483E-2</v>
      </c>
      <c r="J638" s="17">
        <v>5.2808499350889E-2</v>
      </c>
      <c r="K638" s="17">
        <v>6.2622575789646903E-2</v>
      </c>
      <c r="L638" s="17">
        <v>0</v>
      </c>
      <c r="M638" s="17"/>
      <c r="N638" s="17">
        <v>0</v>
      </c>
      <c r="O638" s="17">
        <v>0.13062285804191101</v>
      </c>
      <c r="P638" s="17">
        <v>6.8494026428521801E-2</v>
      </c>
      <c r="Q638" s="17">
        <v>9.4336676251343995E-2</v>
      </c>
      <c r="R638" s="17">
        <v>8.4578002628446003E-2</v>
      </c>
      <c r="S638" s="17">
        <v>4.8826616099937603E-2</v>
      </c>
      <c r="T638" s="17">
        <v>2.7124434206212401E-2</v>
      </c>
      <c r="U638" s="17">
        <v>7.3993372283422398E-2</v>
      </c>
      <c r="V638" s="17">
        <v>5.3239854023815099E-2</v>
      </c>
      <c r="W638" s="17">
        <v>5.0380001356377803E-2</v>
      </c>
      <c r="X638" s="17">
        <v>2.5065171719034E-2</v>
      </c>
      <c r="Y638" s="17">
        <v>4.27618615586291E-2</v>
      </c>
      <c r="Z638" s="17">
        <v>2.5401394303029502E-2</v>
      </c>
      <c r="AA638" s="17">
        <v>6.6464407954119703E-2</v>
      </c>
      <c r="AB638" s="17">
        <v>1.05830253076801E-2</v>
      </c>
      <c r="AC638" s="17">
        <v>1.0975216728855699E-2</v>
      </c>
      <c r="AD638" s="17"/>
      <c r="AE638" s="17">
        <v>3.04712530566493E-2</v>
      </c>
      <c r="AF638" s="17">
        <v>3.14595265501319E-2</v>
      </c>
      <c r="AG638" s="17">
        <v>4.8206991257700699E-2</v>
      </c>
      <c r="AH638" s="17">
        <v>3.0879940295655099E-2</v>
      </c>
      <c r="AI638" s="17">
        <v>2.8633567196610501E-2</v>
      </c>
      <c r="AJ638" s="17">
        <v>0.103175544242225</v>
      </c>
      <c r="AK638" s="17">
        <v>5.6042663538841998E-2</v>
      </c>
      <c r="AL638" s="17">
        <v>4.0406364043053401E-2</v>
      </c>
      <c r="AM638" s="17">
        <v>7.3013344580868E-2</v>
      </c>
      <c r="AN638" s="17">
        <v>5.4812808792648299E-2</v>
      </c>
      <c r="AO638" s="17">
        <v>1.54058252299788E-2</v>
      </c>
      <c r="AP638" s="17">
        <v>3.55114398796448E-2</v>
      </c>
      <c r="AQ638" s="17"/>
      <c r="AR638" s="17">
        <v>5.4822968023539503E-2</v>
      </c>
      <c r="AS638" s="17">
        <v>4.3199366575279501E-2</v>
      </c>
      <c r="AT638" s="17">
        <v>4.4624524242824697E-2</v>
      </c>
      <c r="AU638" s="17">
        <v>2.91554704946126E-2</v>
      </c>
      <c r="AV638" s="17">
        <v>9.9631127222669605E-2</v>
      </c>
      <c r="AW638" s="17"/>
      <c r="AX638" s="17">
        <v>5.4361066455995602E-2</v>
      </c>
      <c r="AY638" s="17">
        <v>3.33251914616862E-2</v>
      </c>
      <c r="AZ638" s="17">
        <v>3.1832862420913502E-2</v>
      </c>
      <c r="BA638" s="17"/>
      <c r="BB638" s="17">
        <v>4.4174016248682897E-2</v>
      </c>
      <c r="BC638" s="17">
        <v>5.8753384883172097E-2</v>
      </c>
      <c r="BD638" s="17">
        <v>1.7616072603022E-2</v>
      </c>
      <c r="BE638" s="17">
        <v>6.4259932943789594E-2</v>
      </c>
      <c r="BF638" s="17">
        <v>4.84553401282505E-2</v>
      </c>
    </row>
    <row r="639" spans="2:58" x14ac:dyDescent="0.3">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row>
    <row r="640" spans="2:58" x14ac:dyDescent="0.3">
      <c r="B640" s="6" t="s">
        <v>163</v>
      </c>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row>
    <row r="641" spans="2:58" x14ac:dyDescent="0.3">
      <c r="B641" s="24" t="s">
        <v>90</v>
      </c>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row>
    <row r="642" spans="2:58" x14ac:dyDescent="0.3">
      <c r="B642" t="s">
        <v>367</v>
      </c>
      <c r="C642" s="17">
        <v>0.69163563026256802</v>
      </c>
      <c r="D642" s="17">
        <v>0.67008425490331702</v>
      </c>
      <c r="E642" s="17">
        <v>0.71359003095557005</v>
      </c>
      <c r="F642" s="17"/>
      <c r="G642" s="17">
        <v>0.66546201456198795</v>
      </c>
      <c r="H642" s="17">
        <v>0.63183694689268</v>
      </c>
      <c r="I642" s="17">
        <v>0.65935888426067302</v>
      </c>
      <c r="J642" s="17">
        <v>0.73278269454449796</v>
      </c>
      <c r="K642" s="17">
        <v>0.69829426902038005</v>
      </c>
      <c r="L642" s="17">
        <v>0.80211426025494104</v>
      </c>
      <c r="M642" s="17"/>
      <c r="N642" s="17">
        <v>0.88964100629169995</v>
      </c>
      <c r="O642" s="17">
        <v>0.59574775331854601</v>
      </c>
      <c r="P642" s="17">
        <v>0.68220125551302402</v>
      </c>
      <c r="Q642" s="17">
        <v>0.60183402494161498</v>
      </c>
      <c r="R642" s="17">
        <v>0.65775980439748505</v>
      </c>
      <c r="S642" s="17">
        <v>0.67771889507962801</v>
      </c>
      <c r="T642" s="17">
        <v>0.74294290794698203</v>
      </c>
      <c r="U642" s="17">
        <v>0.64783869868474098</v>
      </c>
      <c r="V642" s="17">
        <v>0.68856556129065705</v>
      </c>
      <c r="W642" s="17">
        <v>0.70787234684165401</v>
      </c>
      <c r="X642" s="17">
        <v>0.70233867787568405</v>
      </c>
      <c r="Y642" s="17">
        <v>0.80016213475851405</v>
      </c>
      <c r="Z642" s="17">
        <v>0.71020288095226003</v>
      </c>
      <c r="AA642" s="17">
        <v>0.69409031988021597</v>
      </c>
      <c r="AB642" s="17">
        <v>0.65741885466758399</v>
      </c>
      <c r="AC642" s="17">
        <v>0.69796494893598704</v>
      </c>
      <c r="AD642" s="17"/>
      <c r="AE642" s="17">
        <v>0.63237931462144303</v>
      </c>
      <c r="AF642" s="17">
        <v>0.75135151140975298</v>
      </c>
      <c r="AG642" s="17">
        <v>0.74373327178967796</v>
      </c>
      <c r="AH642" s="17">
        <v>0.61399404648420597</v>
      </c>
      <c r="AI642" s="17">
        <v>0.73474608110846695</v>
      </c>
      <c r="AJ642" s="17">
        <v>0.65984599766901397</v>
      </c>
      <c r="AK642" s="17">
        <v>0.68304877782057605</v>
      </c>
      <c r="AL642" s="17">
        <v>0.69274539631639398</v>
      </c>
      <c r="AM642" s="17">
        <v>0.64293947004627505</v>
      </c>
      <c r="AN642" s="17">
        <v>0.71718023267771103</v>
      </c>
      <c r="AO642" s="17">
        <v>0.76133542102630303</v>
      </c>
      <c r="AP642" s="17">
        <v>0.80610125154695</v>
      </c>
      <c r="AQ642" s="17"/>
      <c r="AR642" s="17">
        <v>0.68938756703776904</v>
      </c>
      <c r="AS642" s="17">
        <v>0.69752641329231102</v>
      </c>
      <c r="AT642" s="17">
        <v>0.68104555796469501</v>
      </c>
      <c r="AU642" s="17">
        <v>0.70663272855011305</v>
      </c>
      <c r="AV642" s="17">
        <v>0.63415160212797395</v>
      </c>
      <c r="AW642" s="17"/>
      <c r="AX642" s="17">
        <v>0.70432002945640104</v>
      </c>
      <c r="AY642" s="17">
        <v>0.62088395794206197</v>
      </c>
      <c r="AZ642" s="17">
        <v>0.68378214566609996</v>
      </c>
      <c r="BA642" s="17"/>
      <c r="BB642" s="17">
        <v>0.68172051639311304</v>
      </c>
      <c r="BC642" s="17">
        <v>0.706904311687378</v>
      </c>
      <c r="BD642" s="17">
        <v>0.73051607653088702</v>
      </c>
      <c r="BE642" s="17">
        <v>0.73711444027802298</v>
      </c>
      <c r="BF642" s="17">
        <v>0.69443733687319698</v>
      </c>
    </row>
    <row r="643" spans="2:58" x14ac:dyDescent="0.3">
      <c r="B643" t="s">
        <v>368</v>
      </c>
      <c r="C643" s="17">
        <v>0.16111895641443999</v>
      </c>
      <c r="D643" s="17">
        <v>0.19793692252637499</v>
      </c>
      <c r="E643" s="17">
        <v>0.124587049781096</v>
      </c>
      <c r="F643" s="17"/>
      <c r="G643" s="17">
        <v>0.13466816286990901</v>
      </c>
      <c r="H643" s="17">
        <v>0.275892348269973</v>
      </c>
      <c r="I643" s="17">
        <v>0.18597789205432</v>
      </c>
      <c r="J643" s="17">
        <v>0.131190546513414</v>
      </c>
      <c r="K643" s="17">
        <v>9.6459307628177005E-2</v>
      </c>
      <c r="L643" s="17">
        <v>0.10402194895613399</v>
      </c>
      <c r="M643" s="17"/>
      <c r="N643" s="17">
        <v>0.1103589937083</v>
      </c>
      <c r="O643" s="17">
        <v>0.18127891967878099</v>
      </c>
      <c r="P643" s="17">
        <v>0.14149651888945</v>
      </c>
      <c r="Q643" s="17">
        <v>0.111260916809926</v>
      </c>
      <c r="R643" s="17">
        <v>0.149892313664682</v>
      </c>
      <c r="S643" s="17">
        <v>0.15024416177883801</v>
      </c>
      <c r="T643" s="17">
        <v>0.152371263692829</v>
      </c>
      <c r="U643" s="17">
        <v>0.22616313381356901</v>
      </c>
      <c r="V643" s="17">
        <v>0.14527213639367201</v>
      </c>
      <c r="W643" s="17">
        <v>0.13365430103932399</v>
      </c>
      <c r="X643" s="17">
        <v>0.15294952520267499</v>
      </c>
      <c r="Y643" s="17">
        <v>9.0527150619476096E-2</v>
      </c>
      <c r="Z643" s="17">
        <v>0.115770762308144</v>
      </c>
      <c r="AA643" s="17">
        <v>0.153798580283807</v>
      </c>
      <c r="AB643" s="17">
        <v>0.224626528976762</v>
      </c>
      <c r="AC643" s="17">
        <v>0.23181107767540601</v>
      </c>
      <c r="AD643" s="17"/>
      <c r="AE643" s="17">
        <v>0.25785123069688998</v>
      </c>
      <c r="AF643" s="17">
        <v>0.116035496258121</v>
      </c>
      <c r="AG643" s="17">
        <v>9.7912602545109695E-2</v>
      </c>
      <c r="AH643" s="17">
        <v>0.173219820521192</v>
      </c>
      <c r="AI643" s="17">
        <v>0.110027212244725</v>
      </c>
      <c r="AJ643" s="17">
        <v>0.16144120772436299</v>
      </c>
      <c r="AK643" s="17">
        <v>0.180301769666116</v>
      </c>
      <c r="AL643" s="17">
        <v>0.19433620876945601</v>
      </c>
      <c r="AM643" s="17">
        <v>0.18958672881712799</v>
      </c>
      <c r="AN643" s="17">
        <v>0.114921165035063</v>
      </c>
      <c r="AO643" s="17">
        <v>0.18156047253509899</v>
      </c>
      <c r="AP643" s="17">
        <v>6.1069737124288599E-2</v>
      </c>
      <c r="AQ643" s="17"/>
      <c r="AR643" s="17">
        <v>0.162411755061772</v>
      </c>
      <c r="AS643" s="17">
        <v>0.16298835999146799</v>
      </c>
      <c r="AT643" s="17">
        <v>0.166868235029176</v>
      </c>
      <c r="AU643" s="17">
        <v>0.13513520143694899</v>
      </c>
      <c r="AV643" s="17">
        <v>0.10654611305530701</v>
      </c>
      <c r="AW643" s="17"/>
      <c r="AX643" s="17">
        <v>0.130549626697124</v>
      </c>
      <c r="AY643" s="17">
        <v>0.31675274632839501</v>
      </c>
      <c r="AZ643" s="17">
        <v>0.198441790597049</v>
      </c>
      <c r="BA643" s="17"/>
      <c r="BB643" s="17">
        <v>0.176113039660866</v>
      </c>
      <c r="BC643" s="17">
        <v>0.10905540301769499</v>
      </c>
      <c r="BD643" s="17">
        <v>9.86713435580482E-2</v>
      </c>
      <c r="BE643" s="17">
        <v>0.104085490374743</v>
      </c>
      <c r="BF643" s="17">
        <v>0.18017081863183501</v>
      </c>
    </row>
    <row r="644" spans="2:58" x14ac:dyDescent="0.3">
      <c r="B644" t="s">
        <v>86</v>
      </c>
      <c r="C644" s="17">
        <v>0.14724541332299099</v>
      </c>
      <c r="D644" s="17">
        <v>0.13197882257030799</v>
      </c>
      <c r="E644" s="17">
        <v>0.161822919263335</v>
      </c>
      <c r="F644" s="17"/>
      <c r="G644" s="17">
        <v>0.19986982256810301</v>
      </c>
      <c r="H644" s="17">
        <v>9.2270704837346895E-2</v>
      </c>
      <c r="I644" s="17">
        <v>0.15466322368500701</v>
      </c>
      <c r="J644" s="17">
        <v>0.13602675894208799</v>
      </c>
      <c r="K644" s="17">
        <v>0.205246423351443</v>
      </c>
      <c r="L644" s="17">
        <v>9.38637907889254E-2</v>
      </c>
      <c r="M644" s="17"/>
      <c r="N644" s="17">
        <v>0</v>
      </c>
      <c r="O644" s="17">
        <v>0.222973327002673</v>
      </c>
      <c r="P644" s="17">
        <v>0.17630222559752701</v>
      </c>
      <c r="Q644" s="17">
        <v>0.28690505824845902</v>
      </c>
      <c r="R644" s="17">
        <v>0.192347881937833</v>
      </c>
      <c r="S644" s="17">
        <v>0.172036943141534</v>
      </c>
      <c r="T644" s="17">
        <v>0.104685828360189</v>
      </c>
      <c r="U644" s="17">
        <v>0.12599816750168999</v>
      </c>
      <c r="V644" s="17">
        <v>0.166162302315671</v>
      </c>
      <c r="W644" s="17">
        <v>0.158473352119023</v>
      </c>
      <c r="X644" s="17">
        <v>0.14471179692164099</v>
      </c>
      <c r="Y644" s="17">
        <v>0.10931071462201</v>
      </c>
      <c r="Z644" s="17">
        <v>0.17402635673959599</v>
      </c>
      <c r="AA644" s="17">
        <v>0.15211109983597801</v>
      </c>
      <c r="AB644" s="17">
        <v>0.117954616355654</v>
      </c>
      <c r="AC644" s="17">
        <v>7.0223973388606795E-2</v>
      </c>
      <c r="AD644" s="17"/>
      <c r="AE644" s="17">
        <v>0.109769454681667</v>
      </c>
      <c r="AF644" s="17">
        <v>0.13261299233212601</v>
      </c>
      <c r="AG644" s="17">
        <v>0.15835412566521201</v>
      </c>
      <c r="AH644" s="17">
        <v>0.212786132994602</v>
      </c>
      <c r="AI644" s="17">
        <v>0.15522670664680799</v>
      </c>
      <c r="AJ644" s="17">
        <v>0.17871279460662301</v>
      </c>
      <c r="AK644" s="17">
        <v>0.13664945251330701</v>
      </c>
      <c r="AL644" s="17">
        <v>0.11291839491415</v>
      </c>
      <c r="AM644" s="17">
        <v>0.16747380113659699</v>
      </c>
      <c r="AN644" s="17">
        <v>0.167898602287225</v>
      </c>
      <c r="AO644" s="17">
        <v>5.7104106438597098E-2</v>
      </c>
      <c r="AP644" s="17">
        <v>0.13282901132876099</v>
      </c>
      <c r="AQ644" s="17"/>
      <c r="AR644" s="17">
        <v>0.14820067790045899</v>
      </c>
      <c r="AS644" s="17">
        <v>0.13948522671621999</v>
      </c>
      <c r="AT644" s="17">
        <v>0.15208620700612899</v>
      </c>
      <c r="AU644" s="17">
        <v>0.15823207001293799</v>
      </c>
      <c r="AV644" s="17">
        <v>0.25930228481671902</v>
      </c>
      <c r="AW644" s="17"/>
      <c r="AX644" s="17">
        <v>0.16513034384647399</v>
      </c>
      <c r="AY644" s="17">
        <v>6.23632957295428E-2</v>
      </c>
      <c r="AZ644" s="17">
        <v>0.117776063736851</v>
      </c>
      <c r="BA644" s="17"/>
      <c r="BB644" s="17">
        <v>0.14216644394602099</v>
      </c>
      <c r="BC644" s="17">
        <v>0.184040285294927</v>
      </c>
      <c r="BD644" s="17">
        <v>0.17081257991106499</v>
      </c>
      <c r="BE644" s="17">
        <v>0.15880006934723401</v>
      </c>
      <c r="BF644" s="17">
        <v>0.12539184449496901</v>
      </c>
    </row>
    <row r="645" spans="2:58" x14ac:dyDescent="0.3">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row>
    <row r="646" spans="2:58" x14ac:dyDescent="0.3">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F27"/>
  <sheetViews>
    <sheetView showGridLines="0" topLeftCell="A6"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75</v>
      </c>
      <c r="C9" s="17">
        <v>0.37101632484240699</v>
      </c>
      <c r="D9" s="17">
        <v>0.36749815615477399</v>
      </c>
      <c r="E9" s="17">
        <v>0.37428054848333397</v>
      </c>
      <c r="F9" s="17"/>
      <c r="G9" s="17">
        <v>0.52802636898814603</v>
      </c>
      <c r="H9" s="17">
        <v>0.32273160934202799</v>
      </c>
      <c r="I9" s="17">
        <v>0.34231446074350502</v>
      </c>
      <c r="J9" s="17">
        <v>0.38914507799742398</v>
      </c>
      <c r="K9" s="17">
        <v>0.42497206128035098</v>
      </c>
      <c r="L9" s="17">
        <v>0.44970600469953598</v>
      </c>
      <c r="M9" s="17"/>
      <c r="N9" s="17">
        <v>0.44213493413838301</v>
      </c>
      <c r="O9" s="17">
        <v>0.160985062540206</v>
      </c>
      <c r="P9" s="17">
        <v>0.35817044609369603</v>
      </c>
      <c r="Q9" s="17">
        <v>0.390653546716624</v>
      </c>
      <c r="R9" s="17">
        <v>0.35978138387012198</v>
      </c>
      <c r="S9" s="17">
        <v>0.32898131083772703</v>
      </c>
      <c r="T9" s="17">
        <v>0.41503806671851201</v>
      </c>
      <c r="U9" s="17">
        <v>0.46511906044453799</v>
      </c>
      <c r="V9" s="17">
        <v>0.39048411284817802</v>
      </c>
      <c r="W9" s="17">
        <v>0.36826159290726102</v>
      </c>
      <c r="X9" s="17">
        <v>0.33439928079504799</v>
      </c>
      <c r="Y9" s="17">
        <v>0.35018755633937598</v>
      </c>
      <c r="Z9" s="17">
        <v>0.33534714523093601</v>
      </c>
      <c r="AA9" s="17">
        <v>0.43654836667302999</v>
      </c>
      <c r="AB9" s="17">
        <v>0.39745120047835802</v>
      </c>
      <c r="AC9" s="17">
        <v>0.38193421188203502</v>
      </c>
      <c r="AD9" s="17"/>
      <c r="AE9" s="17">
        <v>0.36369670878355598</v>
      </c>
      <c r="AF9" s="17">
        <v>0.43123464323807698</v>
      </c>
      <c r="AG9" s="17">
        <v>0.31600593539586902</v>
      </c>
      <c r="AH9" s="17">
        <v>0.34178425396634998</v>
      </c>
      <c r="AI9" s="17">
        <v>0.41420455962749197</v>
      </c>
      <c r="AJ9" s="17">
        <v>0.40046263175395003</v>
      </c>
      <c r="AK9" s="17">
        <v>0.33147668313494999</v>
      </c>
      <c r="AL9" s="17">
        <v>0.295301610155071</v>
      </c>
      <c r="AM9" s="17">
        <v>0.413142573400613</v>
      </c>
      <c r="AN9" s="17">
        <v>0.28415656499396802</v>
      </c>
      <c r="AO9" s="17">
        <v>0.321539627738059</v>
      </c>
      <c r="AP9" s="17">
        <v>0.58519350295186301</v>
      </c>
      <c r="AQ9" s="17"/>
      <c r="AR9" s="17">
        <v>0.392442795658625</v>
      </c>
      <c r="AS9" s="17">
        <v>0.35984279569849797</v>
      </c>
      <c r="AT9" s="17">
        <v>0.37037444849412099</v>
      </c>
      <c r="AU9" s="17">
        <v>0.36947046276246498</v>
      </c>
      <c r="AV9" s="17">
        <v>0.34323441302645302</v>
      </c>
      <c r="AW9" s="17"/>
      <c r="AX9" s="17">
        <v>0.35760463667526998</v>
      </c>
      <c r="AY9" s="17">
        <v>0.39418630982443098</v>
      </c>
      <c r="AZ9" s="17">
        <v>0.43545307523668503</v>
      </c>
      <c r="BA9" s="17"/>
      <c r="BB9" s="17">
        <v>0.38066945513466099</v>
      </c>
      <c r="BC9" s="17">
        <v>0.32687498448308899</v>
      </c>
      <c r="BD9" s="17">
        <v>0.32414641297049701</v>
      </c>
      <c r="BE9" s="17">
        <v>0.39320951135341897</v>
      </c>
      <c r="BF9" s="17">
        <v>0.34848823184749</v>
      </c>
    </row>
    <row r="10" spans="2:58" ht="28.8" x14ac:dyDescent="0.3">
      <c r="B10" s="18" t="s">
        <v>76</v>
      </c>
      <c r="C10" s="17">
        <v>0.27463124640085002</v>
      </c>
      <c r="D10" s="17">
        <v>0.245106199833587</v>
      </c>
      <c r="E10" s="17">
        <v>0.30473255805128702</v>
      </c>
      <c r="F10" s="17"/>
      <c r="G10" s="17">
        <v>0.34153524139025998</v>
      </c>
      <c r="H10" s="17">
        <v>0.12679003320712801</v>
      </c>
      <c r="I10" s="17">
        <v>0.27030988609419798</v>
      </c>
      <c r="J10" s="17">
        <v>0.29793816605814299</v>
      </c>
      <c r="K10" s="17">
        <v>0.32802971266509601</v>
      </c>
      <c r="L10" s="17">
        <v>0.25062051195236501</v>
      </c>
      <c r="M10" s="17"/>
      <c r="N10" s="17">
        <v>0.22608668772191401</v>
      </c>
      <c r="O10" s="17">
        <v>0.18247715345516299</v>
      </c>
      <c r="P10" s="17">
        <v>0.167131512043944</v>
      </c>
      <c r="Q10" s="17">
        <v>0.29635893435131899</v>
      </c>
      <c r="R10" s="17">
        <v>0.25880307609710101</v>
      </c>
      <c r="S10" s="17">
        <v>0.22567590243000399</v>
      </c>
      <c r="T10" s="17">
        <v>0.301676895482763</v>
      </c>
      <c r="U10" s="17">
        <v>0.277661757234481</v>
      </c>
      <c r="V10" s="17">
        <v>0.31766980171436299</v>
      </c>
      <c r="W10" s="17">
        <v>0.30418498590003801</v>
      </c>
      <c r="X10" s="17">
        <v>0.333803062407104</v>
      </c>
      <c r="Y10" s="17">
        <v>0.32995873726129998</v>
      </c>
      <c r="Z10" s="17">
        <v>0.319294045994099</v>
      </c>
      <c r="AA10" s="17">
        <v>0.234977673277112</v>
      </c>
      <c r="AB10" s="17">
        <v>0.307505218184839</v>
      </c>
      <c r="AC10" s="17">
        <v>0.19205482151697501</v>
      </c>
      <c r="AD10" s="17"/>
      <c r="AE10" s="17">
        <v>0.21003294040162901</v>
      </c>
      <c r="AF10" s="17">
        <v>0.32984079781627701</v>
      </c>
      <c r="AG10" s="17">
        <v>0.344358357451583</v>
      </c>
      <c r="AH10" s="17">
        <v>0.28741718524961901</v>
      </c>
      <c r="AI10" s="17">
        <v>0.32153904848436399</v>
      </c>
      <c r="AJ10" s="17">
        <v>0.25229221114758699</v>
      </c>
      <c r="AK10" s="17">
        <v>0.25206092954075399</v>
      </c>
      <c r="AL10" s="17">
        <v>0.16164215463109499</v>
      </c>
      <c r="AM10" s="17">
        <v>0.23225964344894101</v>
      </c>
      <c r="AN10" s="17">
        <v>0.330872171800422</v>
      </c>
      <c r="AO10" s="17">
        <v>0.321393531685777</v>
      </c>
      <c r="AP10" s="17">
        <v>0.18817646515477901</v>
      </c>
      <c r="AQ10" s="17"/>
      <c r="AR10" s="17">
        <v>0.285272032044321</v>
      </c>
      <c r="AS10" s="17">
        <v>0.28756875741657301</v>
      </c>
      <c r="AT10" s="17">
        <v>0.25754084415711898</v>
      </c>
      <c r="AU10" s="17">
        <v>0.20139813611785301</v>
      </c>
      <c r="AV10" s="17">
        <v>0.115337281810793</v>
      </c>
      <c r="AW10" s="17"/>
      <c r="AX10" s="17">
        <v>0.31851558395990498</v>
      </c>
      <c r="AY10" s="17">
        <v>0.118910078070097</v>
      </c>
      <c r="AZ10" s="17">
        <v>0.21462802110240101</v>
      </c>
      <c r="BA10" s="17"/>
      <c r="BB10" s="17">
        <v>0.27646352647884098</v>
      </c>
      <c r="BC10" s="17">
        <v>0.26249506241256698</v>
      </c>
      <c r="BD10" s="17">
        <v>0.405332670134811</v>
      </c>
      <c r="BE10" s="17">
        <v>0.24891488647144899</v>
      </c>
      <c r="BF10" s="17">
        <v>0.25891868943628599</v>
      </c>
    </row>
    <row r="11" spans="2:58" x14ac:dyDescent="0.3">
      <c r="B11" s="18" t="s">
        <v>77</v>
      </c>
      <c r="C11" s="17">
        <v>0.25354971679051502</v>
      </c>
      <c r="D11" s="17">
        <v>0.21705907402364499</v>
      </c>
      <c r="E11" s="17">
        <v>0.29058125940436802</v>
      </c>
      <c r="F11" s="17"/>
      <c r="G11" s="17">
        <v>0.112902144084131</v>
      </c>
      <c r="H11" s="17">
        <v>0.20557926162023901</v>
      </c>
      <c r="I11" s="17">
        <v>0.29239322163187398</v>
      </c>
      <c r="J11" s="17">
        <v>0.23368617683965501</v>
      </c>
      <c r="K11" s="17">
        <v>0.229361587547497</v>
      </c>
      <c r="L11" s="17">
        <v>0.30254629380328502</v>
      </c>
      <c r="M11" s="17"/>
      <c r="N11" s="17">
        <v>0.33421673297015803</v>
      </c>
      <c r="O11" s="17">
        <v>0.19314392867345201</v>
      </c>
      <c r="P11" s="17">
        <v>0.219078049711806</v>
      </c>
      <c r="Q11" s="17">
        <v>0.23866368253426301</v>
      </c>
      <c r="R11" s="17">
        <v>0.240561884835782</v>
      </c>
      <c r="S11" s="17">
        <v>0.22988106935283001</v>
      </c>
      <c r="T11" s="17">
        <v>0.32973987798054899</v>
      </c>
      <c r="U11" s="17">
        <v>0.221506429140437</v>
      </c>
      <c r="V11" s="17">
        <v>0.33404226515913699</v>
      </c>
      <c r="W11" s="17">
        <v>0.31665817300680299</v>
      </c>
      <c r="X11" s="17">
        <v>0.19635519945347901</v>
      </c>
      <c r="Y11" s="17">
        <v>0.26894596269179399</v>
      </c>
      <c r="Z11" s="17">
        <v>0.248557294760793</v>
      </c>
      <c r="AA11" s="17">
        <v>0.22630338885991</v>
      </c>
      <c r="AB11" s="17">
        <v>0.28081203656462</v>
      </c>
      <c r="AC11" s="17">
        <v>0.22361112299366301</v>
      </c>
      <c r="AD11" s="17"/>
      <c r="AE11" s="17">
        <v>0.23027092640800501</v>
      </c>
      <c r="AF11" s="17">
        <v>0.23160695908088899</v>
      </c>
      <c r="AG11" s="17">
        <v>0.29981685363293897</v>
      </c>
      <c r="AH11" s="17">
        <v>0.290252646328719</v>
      </c>
      <c r="AI11" s="17">
        <v>0.28531499634679203</v>
      </c>
      <c r="AJ11" s="17">
        <v>0.24958511838391001</v>
      </c>
      <c r="AK11" s="17">
        <v>0.24938754412036501</v>
      </c>
      <c r="AL11" s="17">
        <v>0.214781155871241</v>
      </c>
      <c r="AM11" s="17">
        <v>0.25812844693607301</v>
      </c>
      <c r="AN11" s="17">
        <v>0.247573548948331</v>
      </c>
      <c r="AO11" s="17">
        <v>0.30172154018967401</v>
      </c>
      <c r="AP11" s="17">
        <v>0.144200513900508</v>
      </c>
      <c r="AQ11" s="17"/>
      <c r="AR11" s="17">
        <v>0.22088939465659599</v>
      </c>
      <c r="AS11" s="17">
        <v>0.27057513156226198</v>
      </c>
      <c r="AT11" s="17">
        <v>0.24618330041150599</v>
      </c>
      <c r="AU11" s="17">
        <v>0.28998213790872801</v>
      </c>
      <c r="AV11" s="17">
        <v>0.28817672698727198</v>
      </c>
      <c r="AW11" s="17"/>
      <c r="AX11" s="17">
        <v>0.29188007626729501</v>
      </c>
      <c r="AY11" s="17">
        <v>0.169760592650822</v>
      </c>
      <c r="AZ11" s="17">
        <v>0.20328112519042801</v>
      </c>
      <c r="BA11" s="17"/>
      <c r="BB11" s="17">
        <v>0.25098482638644298</v>
      </c>
      <c r="BC11" s="17">
        <v>0.290889645832827</v>
      </c>
      <c r="BD11" s="17">
        <v>0.222568677882055</v>
      </c>
      <c r="BE11" s="17">
        <v>0.24976345906362399</v>
      </c>
      <c r="BF11" s="17">
        <v>0.23697143174763699</v>
      </c>
    </row>
    <row r="12" spans="2:58" x14ac:dyDescent="0.3">
      <c r="B12" s="18" t="s">
        <v>78</v>
      </c>
      <c r="C12" s="17">
        <v>0.24109057297009201</v>
      </c>
      <c r="D12" s="17">
        <v>0.24113226989338099</v>
      </c>
      <c r="E12" s="17">
        <v>0.241529817391755</v>
      </c>
      <c r="F12" s="17"/>
      <c r="G12" s="17">
        <v>0.29230387880500602</v>
      </c>
      <c r="H12" s="17">
        <v>0.41716776824205398</v>
      </c>
      <c r="I12" s="17">
        <v>0.293742598467643</v>
      </c>
      <c r="J12" s="17">
        <v>0.17129117860781601</v>
      </c>
      <c r="K12" s="17">
        <v>0.167588961560073</v>
      </c>
      <c r="L12" s="17">
        <v>0.14268245763458001</v>
      </c>
      <c r="M12" s="17"/>
      <c r="N12" s="17">
        <v>0.26117189817389702</v>
      </c>
      <c r="O12" s="17">
        <v>0.24515943739371701</v>
      </c>
      <c r="P12" s="17">
        <v>0.310413988610798</v>
      </c>
      <c r="Q12" s="17">
        <v>0.306631127053269</v>
      </c>
      <c r="R12" s="17">
        <v>0.23593020910576401</v>
      </c>
      <c r="S12" s="17">
        <v>0.26163305279058602</v>
      </c>
      <c r="T12" s="17">
        <v>0.217750557045059</v>
      </c>
      <c r="U12" s="17">
        <v>0.246692904195117</v>
      </c>
      <c r="V12" s="17">
        <v>0.221836744336944</v>
      </c>
      <c r="W12" s="17">
        <v>0.21678337474859799</v>
      </c>
      <c r="X12" s="17">
        <v>0.27335130119558199</v>
      </c>
      <c r="Y12" s="17">
        <v>0.19211486685985499</v>
      </c>
      <c r="Z12" s="17">
        <v>0.229845931216726</v>
      </c>
      <c r="AA12" s="17">
        <v>0.15112775723383601</v>
      </c>
      <c r="AB12" s="17">
        <v>0.17251386619846501</v>
      </c>
      <c r="AC12" s="17">
        <v>0.29014336207980201</v>
      </c>
      <c r="AD12" s="17"/>
      <c r="AE12" s="17">
        <v>0.28109201871416101</v>
      </c>
      <c r="AF12" s="17">
        <v>0.191414112349368</v>
      </c>
      <c r="AG12" s="17">
        <v>0.24394189714546899</v>
      </c>
      <c r="AH12" s="17">
        <v>0.23486303854948901</v>
      </c>
      <c r="AI12" s="17">
        <v>0.214249614035076</v>
      </c>
      <c r="AJ12" s="17">
        <v>0.208890163661553</v>
      </c>
      <c r="AK12" s="17">
        <v>0.24734654703586301</v>
      </c>
      <c r="AL12" s="17">
        <v>0.34464331439432999</v>
      </c>
      <c r="AM12" s="17">
        <v>0.26488037397085601</v>
      </c>
      <c r="AN12" s="17">
        <v>0.20967890550392501</v>
      </c>
      <c r="AO12" s="17">
        <v>0.29083490944101298</v>
      </c>
      <c r="AP12" s="17">
        <v>0.210560919721584</v>
      </c>
      <c r="AQ12" s="17"/>
      <c r="AR12" s="17">
        <v>0.215412842110555</v>
      </c>
      <c r="AS12" s="17">
        <v>0.245289128583174</v>
      </c>
      <c r="AT12" s="17">
        <v>0.24208501029507801</v>
      </c>
      <c r="AU12" s="17">
        <v>0.386851211724347</v>
      </c>
      <c r="AV12" s="17">
        <v>0.16234437733378601</v>
      </c>
      <c r="AW12" s="17"/>
      <c r="AX12" s="17">
        <v>0.24624184290907999</v>
      </c>
      <c r="AY12" s="17">
        <v>0.29080666349442702</v>
      </c>
      <c r="AZ12" s="17">
        <v>0.23270128056966499</v>
      </c>
      <c r="BA12" s="17"/>
      <c r="BB12" s="17">
        <v>0.233779783222378</v>
      </c>
      <c r="BC12" s="17">
        <v>0.27613163312550298</v>
      </c>
      <c r="BD12" s="17">
        <v>0.31988866265372501</v>
      </c>
      <c r="BE12" s="17">
        <v>0.191313622426731</v>
      </c>
      <c r="BF12" s="17">
        <v>0.27943087763682201</v>
      </c>
    </row>
    <row r="13" spans="2:58" x14ac:dyDescent="0.3">
      <c r="B13" s="18" t="s">
        <v>79</v>
      </c>
      <c r="C13" s="17">
        <v>0.185064358157635</v>
      </c>
      <c r="D13" s="17">
        <v>0.14586678328535399</v>
      </c>
      <c r="E13" s="17">
        <v>0.22466880392688801</v>
      </c>
      <c r="F13" s="17"/>
      <c r="G13" s="17">
        <v>0.320102158022951</v>
      </c>
      <c r="H13" s="17">
        <v>0.20385315896176401</v>
      </c>
      <c r="I13" s="17">
        <v>0.19420894637556299</v>
      </c>
      <c r="J13" s="17">
        <v>0.194470535385002</v>
      </c>
      <c r="K13" s="17">
        <v>0.122143460411777</v>
      </c>
      <c r="L13" s="17">
        <v>4.9233199142964298E-2</v>
      </c>
      <c r="M13" s="17"/>
      <c r="N13" s="17">
        <v>0.51515594820465405</v>
      </c>
      <c r="O13" s="17">
        <v>0.41850604195318297</v>
      </c>
      <c r="P13" s="17">
        <v>0.231871176757553</v>
      </c>
      <c r="Q13" s="17">
        <v>0.17058667721984599</v>
      </c>
      <c r="R13" s="17">
        <v>0.25268140674733502</v>
      </c>
      <c r="S13" s="17">
        <v>0.23042532195791199</v>
      </c>
      <c r="T13" s="17">
        <v>0.18732651348160601</v>
      </c>
      <c r="U13" s="17">
        <v>0.215854353107091</v>
      </c>
      <c r="V13" s="17">
        <v>0.183111599209305</v>
      </c>
      <c r="W13" s="17">
        <v>0.16177451501367901</v>
      </c>
      <c r="X13" s="17">
        <v>0.176710790007642</v>
      </c>
      <c r="Y13" s="17">
        <v>0.17550811171497099</v>
      </c>
      <c r="Z13" s="17">
        <v>0.10696475103306401</v>
      </c>
      <c r="AA13" s="17">
        <v>0.16052856301549301</v>
      </c>
      <c r="AB13" s="17">
        <v>0.196501345887932</v>
      </c>
      <c r="AC13" s="17">
        <v>0.13763701227248801</v>
      </c>
      <c r="AD13" s="17"/>
      <c r="AE13" s="17">
        <v>0.13267264552309399</v>
      </c>
      <c r="AF13" s="17">
        <v>0.20564809109257901</v>
      </c>
      <c r="AG13" s="17">
        <v>0.232727563936446</v>
      </c>
      <c r="AH13" s="17">
        <v>0.179474438156316</v>
      </c>
      <c r="AI13" s="17">
        <v>0.21048326483025301</v>
      </c>
      <c r="AJ13" s="17">
        <v>0.19808135505608501</v>
      </c>
      <c r="AK13" s="17">
        <v>0.139091601398071</v>
      </c>
      <c r="AL13" s="17">
        <v>0.186563121060423</v>
      </c>
      <c r="AM13" s="17">
        <v>0.15965230284781601</v>
      </c>
      <c r="AN13" s="17">
        <v>0.18630561051390501</v>
      </c>
      <c r="AO13" s="17">
        <v>0.19405803101441399</v>
      </c>
      <c r="AP13" s="17">
        <v>0.327086310358499</v>
      </c>
      <c r="AQ13" s="17"/>
      <c r="AR13" s="17">
        <v>0.19878512915181501</v>
      </c>
      <c r="AS13" s="17">
        <v>0.188834214120152</v>
      </c>
      <c r="AT13" s="17">
        <v>0.15438947781593401</v>
      </c>
      <c r="AU13" s="17">
        <v>0.12256947613462101</v>
      </c>
      <c r="AV13" s="17">
        <v>0.30273881074681602</v>
      </c>
      <c r="AW13" s="17"/>
      <c r="AX13" s="17">
        <v>0.19317143849614499</v>
      </c>
      <c r="AY13" s="17">
        <v>0.15082069513219501</v>
      </c>
      <c r="AZ13" s="17">
        <v>0.158916186613555</v>
      </c>
      <c r="BA13" s="17"/>
      <c r="BB13" s="17">
        <v>0.154174843170412</v>
      </c>
      <c r="BC13" s="17">
        <v>0.27219018744929202</v>
      </c>
      <c r="BD13" s="17">
        <v>0.35934371214631999</v>
      </c>
      <c r="BE13" s="17">
        <v>0.160048969181282</v>
      </c>
      <c r="BF13" s="17">
        <v>0.29004628013278</v>
      </c>
    </row>
    <row r="14" spans="2:58" x14ac:dyDescent="0.3">
      <c r="B14" s="18" t="s">
        <v>80</v>
      </c>
      <c r="C14" s="17">
        <v>0.14553716001081601</v>
      </c>
      <c r="D14" s="17">
        <v>0.15977644076705699</v>
      </c>
      <c r="E14" s="17">
        <v>0.131574547481461</v>
      </c>
      <c r="F14" s="17"/>
      <c r="G14" s="17">
        <v>0.22694743740009901</v>
      </c>
      <c r="H14" s="17">
        <v>0.16935676285446</v>
      </c>
      <c r="I14" s="17">
        <v>0.129388978607826</v>
      </c>
      <c r="J14" s="17">
        <v>0.15258670018746401</v>
      </c>
      <c r="K14" s="17">
        <v>0.15765418889439101</v>
      </c>
      <c r="L14" s="17">
        <v>0.10656081505831499</v>
      </c>
      <c r="M14" s="17"/>
      <c r="N14" s="17">
        <v>0.113498745553558</v>
      </c>
      <c r="O14" s="17">
        <v>0.136994334014474</v>
      </c>
      <c r="P14" s="17">
        <v>0.105629996855159</v>
      </c>
      <c r="Q14" s="17">
        <v>0.124034072534645</v>
      </c>
      <c r="R14" s="17">
        <v>9.8141863303423102E-2</v>
      </c>
      <c r="S14" s="17">
        <v>0.117748284238148</v>
      </c>
      <c r="T14" s="17">
        <v>0.149153535091228</v>
      </c>
      <c r="U14" s="17">
        <v>0.1337868202029</v>
      </c>
      <c r="V14" s="17">
        <v>0.16286034598204399</v>
      </c>
      <c r="W14" s="17">
        <v>0.163849945362397</v>
      </c>
      <c r="X14" s="17">
        <v>0.17578581462548301</v>
      </c>
      <c r="Y14" s="17">
        <v>0.16767411859810399</v>
      </c>
      <c r="Z14" s="17">
        <v>0.19606505255138301</v>
      </c>
      <c r="AA14" s="17">
        <v>0.243059151322633</v>
      </c>
      <c r="AB14" s="17">
        <v>0.126386339026968</v>
      </c>
      <c r="AC14" s="17">
        <v>0.10907198518176001</v>
      </c>
      <c r="AD14" s="17"/>
      <c r="AE14" s="17">
        <v>0.13659781109427099</v>
      </c>
      <c r="AF14" s="17">
        <v>0.14557000933845399</v>
      </c>
      <c r="AG14" s="17">
        <v>0.14062884310526799</v>
      </c>
      <c r="AH14" s="17">
        <v>0.15424895373634701</v>
      </c>
      <c r="AI14" s="17">
        <v>0.107282681573672</v>
      </c>
      <c r="AJ14" s="17">
        <v>0.15867858965461801</v>
      </c>
      <c r="AK14" s="17">
        <v>0.137003907817425</v>
      </c>
      <c r="AL14" s="17">
        <v>0.15913925205162599</v>
      </c>
      <c r="AM14" s="17">
        <v>0.13639951129609801</v>
      </c>
      <c r="AN14" s="17">
        <v>0.18057091629765701</v>
      </c>
      <c r="AO14" s="17">
        <v>0.10515436669207</v>
      </c>
      <c r="AP14" s="17">
        <v>0.22444293455078099</v>
      </c>
      <c r="AQ14" s="17"/>
      <c r="AR14" s="17">
        <v>0.16868753681288801</v>
      </c>
      <c r="AS14" s="17">
        <v>0.14905111335597501</v>
      </c>
      <c r="AT14" s="17">
        <v>0.114016560085997</v>
      </c>
      <c r="AU14" s="17">
        <v>0.107666773281235</v>
      </c>
      <c r="AV14" s="17">
        <v>7.9330604802721097E-2</v>
      </c>
      <c r="AW14" s="17"/>
      <c r="AX14" s="17">
        <v>0.14905437210429201</v>
      </c>
      <c r="AY14" s="17">
        <v>0.109200459551928</v>
      </c>
      <c r="AZ14" s="17">
        <v>0.13826019695844</v>
      </c>
      <c r="BA14" s="17"/>
      <c r="BB14" s="17">
        <v>0.15001224569896901</v>
      </c>
      <c r="BC14" s="17">
        <v>0.13766033062435601</v>
      </c>
      <c r="BD14" s="17">
        <v>0.11764244533701899</v>
      </c>
      <c r="BE14" s="17">
        <v>0.121339395981749</v>
      </c>
      <c r="BF14" s="17">
        <v>0.14797766318093999</v>
      </c>
    </row>
    <row r="15" spans="2:58" x14ac:dyDescent="0.3">
      <c r="B15" s="18" t="s">
        <v>81</v>
      </c>
      <c r="C15" s="17">
        <v>0.126132527164381</v>
      </c>
      <c r="D15" s="17">
        <v>0.151853912338657</v>
      </c>
      <c r="E15" s="17">
        <v>0.100638064897838</v>
      </c>
      <c r="F15" s="17"/>
      <c r="G15" s="17">
        <v>0.19295349613059901</v>
      </c>
      <c r="H15" s="17">
        <v>0.145798570134681</v>
      </c>
      <c r="I15" s="17">
        <v>0.12486666484271799</v>
      </c>
      <c r="J15" s="17">
        <v>0.122126694216415</v>
      </c>
      <c r="K15" s="17">
        <v>0.122778924844962</v>
      </c>
      <c r="L15" s="17">
        <v>0.13897214815742401</v>
      </c>
      <c r="M15" s="17"/>
      <c r="N15" s="17">
        <v>0.118168486553689</v>
      </c>
      <c r="O15" s="17">
        <v>4.9000145097868597E-2</v>
      </c>
      <c r="P15" s="17">
        <v>0.12836440613984801</v>
      </c>
      <c r="Q15" s="17">
        <v>0.12483067554256801</v>
      </c>
      <c r="R15" s="17">
        <v>8.1662430938290398E-2</v>
      </c>
      <c r="S15" s="17">
        <v>0.15898167879543601</v>
      </c>
      <c r="T15" s="17">
        <v>0.14622681619290001</v>
      </c>
      <c r="U15" s="17">
        <v>0.149398908946654</v>
      </c>
      <c r="V15" s="17">
        <v>0.113268008709692</v>
      </c>
      <c r="W15" s="17">
        <v>0.12310184017084599</v>
      </c>
      <c r="X15" s="17">
        <v>0.13594910928064699</v>
      </c>
      <c r="Y15" s="17">
        <v>0.12689687217628601</v>
      </c>
      <c r="Z15" s="17">
        <v>0.16730458947818999</v>
      </c>
      <c r="AA15" s="17">
        <v>0.12899082216134899</v>
      </c>
      <c r="AB15" s="17">
        <v>0.13463459063493299</v>
      </c>
      <c r="AC15" s="17">
        <v>0.106425793361272</v>
      </c>
      <c r="AD15" s="17"/>
      <c r="AE15" s="17">
        <v>0.143992967718541</v>
      </c>
      <c r="AF15" s="17">
        <v>0.13529951773271601</v>
      </c>
      <c r="AG15" s="17">
        <v>9.9468863089519299E-2</v>
      </c>
      <c r="AH15" s="17">
        <v>0.11994212743643901</v>
      </c>
      <c r="AI15" s="17">
        <v>0.10683457473312</v>
      </c>
      <c r="AJ15" s="17">
        <v>0.11216398865693999</v>
      </c>
      <c r="AK15" s="17">
        <v>9.1718695521446195E-2</v>
      </c>
      <c r="AL15" s="17">
        <v>8.5524083117350297E-2</v>
      </c>
      <c r="AM15" s="17">
        <v>0.16355140850404001</v>
      </c>
      <c r="AN15" s="17">
        <v>0.14154643728111099</v>
      </c>
      <c r="AO15" s="17">
        <v>0.13982431093618</v>
      </c>
      <c r="AP15" s="17">
        <v>0.119664097652941</v>
      </c>
      <c r="AQ15" s="17"/>
      <c r="AR15" s="17">
        <v>0.118961758363158</v>
      </c>
      <c r="AS15" s="17">
        <v>0.124085289857883</v>
      </c>
      <c r="AT15" s="17">
        <v>0.15640132406994101</v>
      </c>
      <c r="AU15" s="17">
        <v>9.1880116176214999E-2</v>
      </c>
      <c r="AV15" s="17">
        <v>0.10075512059517699</v>
      </c>
      <c r="AW15" s="17"/>
      <c r="AX15" s="17">
        <v>0.13522503999177399</v>
      </c>
      <c r="AY15" s="17">
        <v>0.10203713231652201</v>
      </c>
      <c r="AZ15" s="17">
        <v>0.115340560389285</v>
      </c>
      <c r="BA15" s="17"/>
      <c r="BB15" s="17">
        <v>0.12301502469072401</v>
      </c>
      <c r="BC15" s="17">
        <v>0.102010739389503</v>
      </c>
      <c r="BD15" s="17">
        <v>0.21497505515152601</v>
      </c>
      <c r="BE15" s="17">
        <v>0.13658373428081799</v>
      </c>
      <c r="BF15" s="17">
        <v>0.14894018498947401</v>
      </c>
    </row>
    <row r="16" spans="2:58" ht="28.8" x14ac:dyDescent="0.3">
      <c r="B16" s="18" t="s">
        <v>82</v>
      </c>
      <c r="C16" s="17">
        <v>0.124580986221579</v>
      </c>
      <c r="D16" s="17">
        <v>0.1245324619354</v>
      </c>
      <c r="E16" s="17">
        <v>0.124878099153925</v>
      </c>
      <c r="F16" s="17"/>
      <c r="G16" s="17">
        <v>0.11248646943957499</v>
      </c>
      <c r="H16" s="17">
        <v>0.158232257536014</v>
      </c>
      <c r="I16" s="17">
        <v>0.12230795609792799</v>
      </c>
      <c r="J16" s="17">
        <v>0.11827714027743499</v>
      </c>
      <c r="K16" s="17">
        <v>0.13744396372260401</v>
      </c>
      <c r="L16" s="17">
        <v>3.9038520967357701E-2</v>
      </c>
      <c r="M16" s="17"/>
      <c r="N16" s="17">
        <v>0.40723774703642901</v>
      </c>
      <c r="O16" s="17">
        <v>0.16409120611910499</v>
      </c>
      <c r="P16" s="17">
        <v>0.14516652814457301</v>
      </c>
      <c r="Q16" s="17">
        <v>0.14805132532739701</v>
      </c>
      <c r="R16" s="17">
        <v>8.0698919387957299E-2</v>
      </c>
      <c r="S16" s="17">
        <v>0.118345951559857</v>
      </c>
      <c r="T16" s="17">
        <v>9.5944859912893699E-2</v>
      </c>
      <c r="U16" s="17">
        <v>0.122017944131079</v>
      </c>
      <c r="V16" s="17">
        <v>0.15212852323222401</v>
      </c>
      <c r="W16" s="17">
        <v>0.104123209137069</v>
      </c>
      <c r="X16" s="17">
        <v>0.14090696829677199</v>
      </c>
      <c r="Y16" s="17">
        <v>0.14184388593449401</v>
      </c>
      <c r="Z16" s="17">
        <v>0.179403155004039</v>
      </c>
      <c r="AA16" s="17">
        <v>7.1666542417374801E-2</v>
      </c>
      <c r="AB16" s="17">
        <v>0.16443727175404199</v>
      </c>
      <c r="AC16" s="17">
        <v>0.114762204716449</v>
      </c>
      <c r="AD16" s="17"/>
      <c r="AE16" s="17">
        <v>0.115426443360095</v>
      </c>
      <c r="AF16" s="17">
        <v>9.6699401478144695E-2</v>
      </c>
      <c r="AG16" s="17">
        <v>0.134638201416834</v>
      </c>
      <c r="AH16" s="17">
        <v>8.5458197663916394E-2</v>
      </c>
      <c r="AI16" s="17">
        <v>0.161643026076014</v>
      </c>
      <c r="AJ16" s="17">
        <v>0.121005318134706</v>
      </c>
      <c r="AK16" s="17">
        <v>0.16660287612562599</v>
      </c>
      <c r="AL16" s="17">
        <v>8.2197457523863607E-2</v>
      </c>
      <c r="AM16" s="17">
        <v>0.14447507074011001</v>
      </c>
      <c r="AN16" s="17">
        <v>0.123786774474166</v>
      </c>
      <c r="AO16" s="17">
        <v>0.18607966701641801</v>
      </c>
      <c r="AP16" s="17">
        <v>7.3838171860440699E-2</v>
      </c>
      <c r="AQ16" s="17"/>
      <c r="AR16" s="17">
        <v>0.10971093098510901</v>
      </c>
      <c r="AS16" s="17">
        <v>0.121302175144092</v>
      </c>
      <c r="AT16" s="17">
        <v>0.154190617782934</v>
      </c>
      <c r="AU16" s="17">
        <v>0.14195521172648401</v>
      </c>
      <c r="AV16" s="17">
        <v>0.127567011557953</v>
      </c>
      <c r="AW16" s="17"/>
      <c r="AX16" s="17">
        <v>0.12646276729851799</v>
      </c>
      <c r="AY16" s="17">
        <v>0.118035198096146</v>
      </c>
      <c r="AZ16" s="17">
        <v>9.7516644982874698E-2</v>
      </c>
      <c r="BA16" s="17"/>
      <c r="BB16" s="17">
        <v>0.114238420776909</v>
      </c>
      <c r="BC16" s="17">
        <v>0.17669512123423001</v>
      </c>
      <c r="BD16" s="17">
        <v>7.7809786095360906E-2</v>
      </c>
      <c r="BE16" s="17">
        <v>0.12987930908495501</v>
      </c>
      <c r="BF16" s="17">
        <v>0.146330661626699</v>
      </c>
    </row>
    <row r="17" spans="2:58" ht="43.2" x14ac:dyDescent="0.3">
      <c r="B17" s="18" t="s">
        <v>83</v>
      </c>
      <c r="C17" s="17">
        <v>0.105131671224128</v>
      </c>
      <c r="D17" s="17">
        <v>0.10222949135904399</v>
      </c>
      <c r="E17" s="17">
        <v>0.108246379834828</v>
      </c>
      <c r="F17" s="17"/>
      <c r="G17" s="17">
        <v>0</v>
      </c>
      <c r="H17" s="17">
        <v>0.148302514673462</v>
      </c>
      <c r="I17" s="17">
        <v>0.10439354506052</v>
      </c>
      <c r="J17" s="17">
        <v>0.100283580875557</v>
      </c>
      <c r="K17" s="17">
        <v>0.10365794636174799</v>
      </c>
      <c r="L17" s="17">
        <v>3.6590600492364997E-2</v>
      </c>
      <c r="M17" s="17"/>
      <c r="N17" s="17">
        <v>0</v>
      </c>
      <c r="O17" s="17">
        <v>0.11165736116026299</v>
      </c>
      <c r="P17" s="17">
        <v>0.1751364738508</v>
      </c>
      <c r="Q17" s="17">
        <v>8.6101746658640302E-2</v>
      </c>
      <c r="R17" s="17">
        <v>0.12346818336391401</v>
      </c>
      <c r="S17" s="17">
        <v>9.7175659303912601E-2</v>
      </c>
      <c r="T17" s="17">
        <v>0.134319367525533</v>
      </c>
      <c r="U17" s="17">
        <v>8.8905714532607399E-2</v>
      </c>
      <c r="V17" s="17">
        <v>0.131679229463804</v>
      </c>
      <c r="W17" s="17">
        <v>5.4609723553386301E-2</v>
      </c>
      <c r="X17" s="17">
        <v>6.55006621758146E-2</v>
      </c>
      <c r="Y17" s="17">
        <v>0.13584812284877801</v>
      </c>
      <c r="Z17" s="17">
        <v>0.134743661506639</v>
      </c>
      <c r="AA17" s="17">
        <v>7.0548948176497803E-2</v>
      </c>
      <c r="AB17" s="17">
        <v>9.1117502399378103E-2</v>
      </c>
      <c r="AC17" s="17">
        <v>9.5621553684688998E-2</v>
      </c>
      <c r="AD17" s="17"/>
      <c r="AE17" s="17">
        <v>0.12647653740391901</v>
      </c>
      <c r="AF17" s="17">
        <v>0.121358743514804</v>
      </c>
      <c r="AG17" s="17">
        <v>0.11012372125582599</v>
      </c>
      <c r="AH17" s="17">
        <v>0.112644849036434</v>
      </c>
      <c r="AI17" s="17">
        <v>6.1920927951763897E-2</v>
      </c>
      <c r="AJ17" s="17">
        <v>8.2691202227498498E-2</v>
      </c>
      <c r="AK17" s="17">
        <v>9.8912047252713395E-2</v>
      </c>
      <c r="AL17" s="17">
        <v>0.133938870573137</v>
      </c>
      <c r="AM17" s="17">
        <v>5.74758249220493E-2</v>
      </c>
      <c r="AN17" s="17">
        <v>0.141129187131707</v>
      </c>
      <c r="AO17" s="17">
        <v>0.111989978999499</v>
      </c>
      <c r="AP17" s="17">
        <v>0.10154843078584699</v>
      </c>
      <c r="AQ17" s="17"/>
      <c r="AR17" s="17">
        <v>0.105287438626271</v>
      </c>
      <c r="AS17" s="17">
        <v>0.10300533322389401</v>
      </c>
      <c r="AT17" s="17">
        <v>0.10318483666013201</v>
      </c>
      <c r="AU17" s="17">
        <v>0.156280903577875</v>
      </c>
      <c r="AV17" s="17">
        <v>5.2095463897268497E-2</v>
      </c>
      <c r="AW17" s="17"/>
      <c r="AX17" s="17">
        <v>0.106181772810855</v>
      </c>
      <c r="AY17" s="17">
        <v>0.101434625862481</v>
      </c>
      <c r="AZ17" s="17">
        <v>0.121677496816777</v>
      </c>
      <c r="BA17" s="17"/>
      <c r="BB17" s="17">
        <v>9.8637416396716901E-2</v>
      </c>
      <c r="BC17" s="17">
        <v>0.120490567487172</v>
      </c>
      <c r="BD17" s="17">
        <v>0.100118942920718</v>
      </c>
      <c r="BE17" s="17">
        <v>0.12364746800411799</v>
      </c>
      <c r="BF17" s="17">
        <v>0.120887059088814</v>
      </c>
    </row>
    <row r="18" spans="2:58" ht="28.8" x14ac:dyDescent="0.3">
      <c r="B18" s="18" t="s">
        <v>84</v>
      </c>
      <c r="C18" s="17">
        <v>0.10263273587163201</v>
      </c>
      <c r="D18" s="17">
        <v>0.13383021128118899</v>
      </c>
      <c r="E18" s="17">
        <v>7.16100390102688E-2</v>
      </c>
      <c r="F18" s="17"/>
      <c r="G18" s="17">
        <v>0.109907098532513</v>
      </c>
      <c r="H18" s="17">
        <v>0.185151757826747</v>
      </c>
      <c r="I18" s="17">
        <v>0.122750534268169</v>
      </c>
      <c r="J18" s="17">
        <v>6.9677116730513106E-2</v>
      </c>
      <c r="K18" s="17">
        <v>7.6807801170239096E-2</v>
      </c>
      <c r="L18" s="17">
        <v>0.116240526069375</v>
      </c>
      <c r="M18" s="17"/>
      <c r="N18" s="17">
        <v>0</v>
      </c>
      <c r="O18" s="17">
        <v>7.5788923996339394E-2</v>
      </c>
      <c r="P18" s="17">
        <v>3.28515381129992E-2</v>
      </c>
      <c r="Q18" s="17">
        <v>5.8911802983314797E-2</v>
      </c>
      <c r="R18" s="17">
        <v>5.2399390008211803E-2</v>
      </c>
      <c r="S18" s="17">
        <v>7.6160516979846701E-2</v>
      </c>
      <c r="T18" s="17">
        <v>8.2438040608022303E-2</v>
      </c>
      <c r="U18" s="17">
        <v>6.0561542558945698E-2</v>
      </c>
      <c r="V18" s="17">
        <v>7.6228191903910905E-2</v>
      </c>
      <c r="W18" s="17">
        <v>8.6397982779447005E-2</v>
      </c>
      <c r="X18" s="17">
        <v>0.10529806482852699</v>
      </c>
      <c r="Y18" s="17">
        <v>4.7189336000286901E-2</v>
      </c>
      <c r="Z18" s="17">
        <v>0.131101998924848</v>
      </c>
      <c r="AA18" s="17">
        <v>0.14747791422012799</v>
      </c>
      <c r="AB18" s="17">
        <v>0.14210019926776499</v>
      </c>
      <c r="AC18" s="17">
        <v>0.22425803242991599</v>
      </c>
      <c r="AD18" s="17"/>
      <c r="AE18" s="17">
        <v>0.19290431558086901</v>
      </c>
      <c r="AF18" s="17">
        <v>6.9916053224377203E-2</v>
      </c>
      <c r="AG18" s="17">
        <v>0.1056316995971</v>
      </c>
      <c r="AH18" s="17">
        <v>9.5201919550980604E-2</v>
      </c>
      <c r="AI18" s="17">
        <v>6.4386363877707006E-2</v>
      </c>
      <c r="AJ18" s="17">
        <v>9.6599782455355498E-2</v>
      </c>
      <c r="AK18" s="17">
        <v>8.6738268203123095E-2</v>
      </c>
      <c r="AL18" s="17">
        <v>0.105441420713159</v>
      </c>
      <c r="AM18" s="17">
        <v>9.3493609558331095E-2</v>
      </c>
      <c r="AN18" s="17">
        <v>8.2223756467226003E-2</v>
      </c>
      <c r="AO18" s="17">
        <v>9.36068352462439E-2</v>
      </c>
      <c r="AP18" s="17">
        <v>9.3803813265762495E-2</v>
      </c>
      <c r="AQ18" s="17"/>
      <c r="AR18" s="17">
        <v>7.6335332193963296E-2</v>
      </c>
      <c r="AS18" s="17">
        <v>0.112741929187507</v>
      </c>
      <c r="AT18" s="17">
        <v>0.12764952134930799</v>
      </c>
      <c r="AU18" s="17">
        <v>5.7264459946933702E-2</v>
      </c>
      <c r="AV18" s="17">
        <v>0.12769420362141001</v>
      </c>
      <c r="AW18" s="17"/>
      <c r="AX18" s="17">
        <v>8.3973228221283794E-2</v>
      </c>
      <c r="AY18" s="17">
        <v>0.23680844765216899</v>
      </c>
      <c r="AZ18" s="17">
        <v>0.103234753426538</v>
      </c>
      <c r="BA18" s="17"/>
      <c r="BB18" s="17">
        <v>0.123528778566572</v>
      </c>
      <c r="BC18" s="17">
        <v>4.7955282319402201E-2</v>
      </c>
      <c r="BD18" s="17">
        <v>5.5387859636455601E-2</v>
      </c>
      <c r="BE18" s="17">
        <v>8.7645139304951297E-2</v>
      </c>
      <c r="BF18" s="17">
        <v>3.9051746392063998E-2</v>
      </c>
    </row>
    <row r="19" spans="2:58" ht="28.8" x14ac:dyDescent="0.3">
      <c r="B19" s="18" t="s">
        <v>85</v>
      </c>
      <c r="C19" s="17">
        <v>9.8389035081493603E-2</v>
      </c>
      <c r="D19" s="17">
        <v>0.119006069651739</v>
      </c>
      <c r="E19" s="17">
        <v>7.7948479025949702E-2</v>
      </c>
      <c r="F19" s="17"/>
      <c r="G19" s="17">
        <v>0.16447450022002599</v>
      </c>
      <c r="H19" s="17">
        <v>0.223224001774499</v>
      </c>
      <c r="I19" s="17">
        <v>9.7074487876722598E-2</v>
      </c>
      <c r="J19" s="17">
        <v>6.9073586939861695E-2</v>
      </c>
      <c r="K19" s="17">
        <v>0.100776818811008</v>
      </c>
      <c r="L19" s="17">
        <v>6.1635269074350699E-2</v>
      </c>
      <c r="M19" s="17"/>
      <c r="N19" s="17">
        <v>0</v>
      </c>
      <c r="O19" s="17">
        <v>0.13306686022254699</v>
      </c>
      <c r="P19" s="17">
        <v>0.10294332793680699</v>
      </c>
      <c r="Q19" s="17">
        <v>2.4394666901583099E-2</v>
      </c>
      <c r="R19" s="17">
        <v>0.100351521682066</v>
      </c>
      <c r="S19" s="17">
        <v>9.8244882991496807E-2</v>
      </c>
      <c r="T19" s="17">
        <v>6.3162744086981706E-2</v>
      </c>
      <c r="U19" s="17">
        <v>5.38631596380778E-2</v>
      </c>
      <c r="V19" s="17">
        <v>6.99334046181425E-2</v>
      </c>
      <c r="W19" s="17">
        <v>3.7362604520409098E-2</v>
      </c>
      <c r="X19" s="17">
        <v>0.13862562169456599</v>
      </c>
      <c r="Y19" s="17">
        <v>3.75931536242241E-2</v>
      </c>
      <c r="Z19" s="17">
        <v>8.5095422799777304E-2</v>
      </c>
      <c r="AA19" s="17">
        <v>0.117282447951707</v>
      </c>
      <c r="AB19" s="17">
        <v>6.0307962323523798E-2</v>
      </c>
      <c r="AC19" s="17">
        <v>0.22723919584439001</v>
      </c>
      <c r="AD19" s="17"/>
      <c r="AE19" s="17">
        <v>0.159807038159341</v>
      </c>
      <c r="AF19" s="17">
        <v>6.2470976887254802E-2</v>
      </c>
      <c r="AG19" s="17">
        <v>0.11949783028428</v>
      </c>
      <c r="AH19" s="17">
        <v>6.8008546116290994E-2</v>
      </c>
      <c r="AI19" s="17">
        <v>9.7673724632860406E-2</v>
      </c>
      <c r="AJ19" s="17">
        <v>0.10902515204510201</v>
      </c>
      <c r="AK19" s="17">
        <v>0.119624409023055</v>
      </c>
      <c r="AL19" s="17">
        <v>7.3335753885115096E-2</v>
      </c>
      <c r="AM19" s="17">
        <v>9.19927086588926E-2</v>
      </c>
      <c r="AN19" s="17">
        <v>7.09213126986704E-2</v>
      </c>
      <c r="AO19" s="17">
        <v>6.4590088959521993E-2</v>
      </c>
      <c r="AP19" s="17">
        <v>0.110767971676831</v>
      </c>
      <c r="AQ19" s="17"/>
      <c r="AR19" s="17">
        <v>9.5363297166494596E-2</v>
      </c>
      <c r="AS19" s="17">
        <v>9.7944573133641799E-2</v>
      </c>
      <c r="AT19" s="17">
        <v>0.108225711750936</v>
      </c>
      <c r="AU19" s="17">
        <v>9.9189643405368594E-2</v>
      </c>
      <c r="AV19" s="17">
        <v>6.6682635406086904E-2</v>
      </c>
      <c r="AW19" s="17"/>
      <c r="AX19" s="17">
        <v>6.5661635298604595E-2</v>
      </c>
      <c r="AY19" s="17">
        <v>0.258062110881076</v>
      </c>
      <c r="AZ19" s="17">
        <v>0.11988676673818301</v>
      </c>
      <c r="BA19" s="17"/>
      <c r="BB19" s="17">
        <v>0.108582300589994</v>
      </c>
      <c r="BC19" s="17">
        <v>6.6526185208953204E-2</v>
      </c>
      <c r="BD19" s="17">
        <v>9.2415238112100506E-2</v>
      </c>
      <c r="BE19" s="17">
        <v>8.49510877515261E-2</v>
      </c>
      <c r="BF19" s="17">
        <v>6.9264198590447204E-2</v>
      </c>
    </row>
    <row r="20" spans="2:58" x14ac:dyDescent="0.3">
      <c r="B20" s="18" t="s">
        <v>86</v>
      </c>
      <c r="C20" s="17">
        <v>9.0814285223570601E-2</v>
      </c>
      <c r="D20" s="17">
        <v>8.24769342749328E-2</v>
      </c>
      <c r="E20" s="17">
        <v>9.8343311939184205E-2</v>
      </c>
      <c r="F20" s="17"/>
      <c r="G20" s="17">
        <v>0</v>
      </c>
      <c r="H20" s="17">
        <v>5.9763655615860597E-2</v>
      </c>
      <c r="I20" s="17">
        <v>9.6878353808346696E-2</v>
      </c>
      <c r="J20" s="17">
        <v>9.1472698991367798E-2</v>
      </c>
      <c r="K20" s="17">
        <v>0.106613784756628</v>
      </c>
      <c r="L20" s="17">
        <v>2.04296735733949E-2</v>
      </c>
      <c r="M20" s="17"/>
      <c r="N20" s="17">
        <v>0</v>
      </c>
      <c r="O20" s="17">
        <v>0.16457973399092801</v>
      </c>
      <c r="P20" s="17">
        <v>0.10032894260460599</v>
      </c>
      <c r="Q20" s="17">
        <v>0.123936761754788</v>
      </c>
      <c r="R20" s="17">
        <v>0.13384886259168199</v>
      </c>
      <c r="S20" s="17">
        <v>0.12839132926910901</v>
      </c>
      <c r="T20" s="17">
        <v>7.3058883488201498E-2</v>
      </c>
      <c r="U20" s="17">
        <v>0.113805808148425</v>
      </c>
      <c r="V20" s="17">
        <v>9.8095464840049801E-2</v>
      </c>
      <c r="W20" s="17">
        <v>8.3721331912095603E-2</v>
      </c>
      <c r="X20" s="17">
        <v>5.8555968105344899E-2</v>
      </c>
      <c r="Y20" s="17">
        <v>8.5522371135417094E-2</v>
      </c>
      <c r="Z20" s="17">
        <v>4.3981205038211901E-2</v>
      </c>
      <c r="AA20" s="17">
        <v>0.111895498558259</v>
      </c>
      <c r="AB20" s="17">
        <v>9.56960961150706E-2</v>
      </c>
      <c r="AC20" s="17">
        <v>6.3578427518769506E-2</v>
      </c>
      <c r="AD20" s="17"/>
      <c r="AE20" s="17">
        <v>6.6523169387035702E-2</v>
      </c>
      <c r="AF20" s="17">
        <v>9.5942720547929697E-2</v>
      </c>
      <c r="AG20" s="17">
        <v>8.2809503899509904E-2</v>
      </c>
      <c r="AH20" s="17">
        <v>0.115315880815234</v>
      </c>
      <c r="AI20" s="17">
        <v>6.8893420419424201E-2</v>
      </c>
      <c r="AJ20" s="17">
        <v>0.112268268005319</v>
      </c>
      <c r="AK20" s="17">
        <v>0.105416583030033</v>
      </c>
      <c r="AL20" s="17">
        <v>0.12178009855289899</v>
      </c>
      <c r="AM20" s="17">
        <v>7.9304331592697702E-2</v>
      </c>
      <c r="AN20" s="17">
        <v>9.2932639744102E-2</v>
      </c>
      <c r="AO20" s="17">
        <v>8.6795428375800496E-2</v>
      </c>
      <c r="AP20" s="17">
        <v>7.8861989076508293E-2</v>
      </c>
      <c r="AQ20" s="17"/>
      <c r="AR20" s="17">
        <v>7.6577557772722002E-2</v>
      </c>
      <c r="AS20" s="17">
        <v>8.7643738007921801E-2</v>
      </c>
      <c r="AT20" s="17">
        <v>0.111667770602198</v>
      </c>
      <c r="AU20" s="17">
        <v>0.10860731285405401</v>
      </c>
      <c r="AV20" s="17">
        <v>0.15700628741755099</v>
      </c>
      <c r="AW20" s="17"/>
      <c r="AX20" s="17">
        <v>8.9838075549389496E-2</v>
      </c>
      <c r="AY20" s="17">
        <v>8.3200919182139996E-2</v>
      </c>
      <c r="AZ20" s="17">
        <v>7.53933908168124E-2</v>
      </c>
      <c r="BA20" s="17"/>
      <c r="BB20" s="17">
        <v>9.4409367927793003E-2</v>
      </c>
      <c r="BC20" s="17">
        <v>7.1790423761906405E-2</v>
      </c>
      <c r="BD20" s="17">
        <v>6.1541402280814297E-2</v>
      </c>
      <c r="BE20" s="17">
        <v>0.102289006382747</v>
      </c>
      <c r="BF20" s="17">
        <v>8.5276621985917095E-2</v>
      </c>
    </row>
    <row r="21" spans="2:58" x14ac:dyDescent="0.3">
      <c r="B21" s="18" t="s">
        <v>87</v>
      </c>
      <c r="C21" s="17">
        <v>6.1670147568507298E-2</v>
      </c>
      <c r="D21" s="17">
        <v>6.8446391699203801E-2</v>
      </c>
      <c r="E21" s="17">
        <v>5.5010425868762501E-2</v>
      </c>
      <c r="F21" s="17"/>
      <c r="G21" s="17">
        <v>0.24122359533787199</v>
      </c>
      <c r="H21" s="17">
        <v>8.9732128864500604E-2</v>
      </c>
      <c r="I21" s="17">
        <v>6.5207369770493004E-2</v>
      </c>
      <c r="J21" s="17">
        <v>5.0532043648780098E-2</v>
      </c>
      <c r="K21" s="17">
        <v>5.40361225443E-2</v>
      </c>
      <c r="L21" s="17">
        <v>6.9248340419049398E-2</v>
      </c>
      <c r="M21" s="17"/>
      <c r="N21" s="17">
        <v>0</v>
      </c>
      <c r="O21" s="17">
        <v>1.9621767396266299E-2</v>
      </c>
      <c r="P21" s="17">
        <v>6.9533979573648499E-2</v>
      </c>
      <c r="Q21" s="17">
        <v>7.2649707049585496E-2</v>
      </c>
      <c r="R21" s="17">
        <v>6.3424215941052506E-2</v>
      </c>
      <c r="S21" s="17">
        <v>7.5953694767274801E-2</v>
      </c>
      <c r="T21" s="17">
        <v>6.0680319452436703E-2</v>
      </c>
      <c r="U21" s="17">
        <v>3.0035822790258501E-2</v>
      </c>
      <c r="V21" s="17">
        <v>5.2905382013339802E-2</v>
      </c>
      <c r="W21" s="17">
        <v>7.3301598660853298E-2</v>
      </c>
      <c r="X21" s="17">
        <v>9.2171887565676097E-2</v>
      </c>
      <c r="Y21" s="17">
        <v>3.9688080518549197E-2</v>
      </c>
      <c r="Z21" s="17">
        <v>0.10207731939329499</v>
      </c>
      <c r="AA21" s="17">
        <v>4.2799697600107399E-2</v>
      </c>
      <c r="AB21" s="17">
        <v>4.1185150302935201E-2</v>
      </c>
      <c r="AC21" s="17">
        <v>6.5913640936713203E-2</v>
      </c>
      <c r="AD21" s="17"/>
      <c r="AE21" s="17">
        <v>9.7448407985592705E-2</v>
      </c>
      <c r="AF21" s="17">
        <v>2.6275594903634999E-2</v>
      </c>
      <c r="AG21" s="17">
        <v>5.8132123099267997E-2</v>
      </c>
      <c r="AH21" s="17">
        <v>4.9188427073374598E-2</v>
      </c>
      <c r="AI21" s="17">
        <v>5.71048751733962E-2</v>
      </c>
      <c r="AJ21" s="17">
        <v>6.3204861218720099E-2</v>
      </c>
      <c r="AK21" s="17">
        <v>7.3932100817646396E-2</v>
      </c>
      <c r="AL21" s="17">
        <v>9.4385786756098794E-2</v>
      </c>
      <c r="AM21" s="17">
        <v>8.3308517983834804E-2</v>
      </c>
      <c r="AN21" s="17">
        <v>2.48472384112748E-2</v>
      </c>
      <c r="AO21" s="17">
        <v>6.2781509832970497E-2</v>
      </c>
      <c r="AP21" s="17">
        <v>5.43255728289413E-2</v>
      </c>
      <c r="AQ21" s="17"/>
      <c r="AR21" s="17">
        <v>6.8326332608398599E-2</v>
      </c>
      <c r="AS21" s="17">
        <v>5.3733266103500398E-2</v>
      </c>
      <c r="AT21" s="17">
        <v>6.9620581874127896E-2</v>
      </c>
      <c r="AU21" s="17">
        <v>9.2283936127526195E-2</v>
      </c>
      <c r="AV21" s="17">
        <v>2.0359686168979998E-2</v>
      </c>
      <c r="AW21" s="17"/>
      <c r="AX21" s="17">
        <v>5.3632865186025599E-2</v>
      </c>
      <c r="AY21" s="17">
        <v>7.6121153090677005E-2</v>
      </c>
      <c r="AZ21" s="17">
        <v>7.5558827579781301E-2</v>
      </c>
      <c r="BA21" s="17"/>
      <c r="BB21" s="17">
        <v>6.34398898323522E-2</v>
      </c>
      <c r="BC21" s="17">
        <v>3.4927628982869503E-2</v>
      </c>
      <c r="BD21" s="17">
        <v>5.2704408879373603E-2</v>
      </c>
      <c r="BE21" s="17">
        <v>8.7885815233513007E-2</v>
      </c>
      <c r="BF21" s="17">
        <v>6.0945885749963402E-2</v>
      </c>
    </row>
    <row r="22" spans="2:58" x14ac:dyDescent="0.3">
      <c r="B22" s="18" t="s">
        <v>88</v>
      </c>
      <c r="C22" s="19">
        <v>4.2367309191754202E-2</v>
      </c>
      <c r="D22" s="19">
        <v>4.2664611963005902E-2</v>
      </c>
      <c r="E22" s="19">
        <v>4.2154244542598501E-2</v>
      </c>
      <c r="F22" s="19"/>
      <c r="G22" s="19">
        <v>0</v>
      </c>
      <c r="H22" s="19">
        <v>1.9131195593376098E-2</v>
      </c>
      <c r="I22" s="19">
        <v>2.2803683847716999E-2</v>
      </c>
      <c r="J22" s="19">
        <v>5.8036682735088899E-2</v>
      </c>
      <c r="K22" s="19">
        <v>5.6399870815467601E-2</v>
      </c>
      <c r="L22" s="19">
        <v>0.192880561095995</v>
      </c>
      <c r="M22" s="19"/>
      <c r="N22" s="19">
        <v>0.142817825979799</v>
      </c>
      <c r="O22" s="19">
        <v>4.9316418820482502E-2</v>
      </c>
      <c r="P22" s="19">
        <v>3.0962709372510701E-2</v>
      </c>
      <c r="Q22" s="19">
        <v>0</v>
      </c>
      <c r="R22" s="19">
        <v>2.5979216070784399E-2</v>
      </c>
      <c r="S22" s="19">
        <v>3.79696690293869E-2</v>
      </c>
      <c r="T22" s="19">
        <v>6.1177642380874399E-2</v>
      </c>
      <c r="U22" s="19">
        <v>3.0050892661733001E-2</v>
      </c>
      <c r="V22" s="19">
        <v>3.4135227049045098E-2</v>
      </c>
      <c r="W22" s="19">
        <v>3.6578330049167898E-2</v>
      </c>
      <c r="X22" s="19">
        <v>3.3295634533836299E-2</v>
      </c>
      <c r="Y22" s="19">
        <v>6.0020625337923003E-2</v>
      </c>
      <c r="Z22" s="19">
        <v>4.1530595402752703E-2</v>
      </c>
      <c r="AA22" s="19">
        <v>4.1558840176129902E-2</v>
      </c>
      <c r="AB22" s="19">
        <v>3.0348654016276001E-2</v>
      </c>
      <c r="AC22" s="19">
        <v>4.9990485982176702E-2</v>
      </c>
      <c r="AD22" s="19"/>
      <c r="AE22" s="19">
        <v>2.1468141092374202E-2</v>
      </c>
      <c r="AF22" s="19">
        <v>3.3437766050245503E-2</v>
      </c>
      <c r="AG22" s="19">
        <v>3.7955216187354902E-2</v>
      </c>
      <c r="AH22" s="19">
        <v>6.3286040552616302E-2</v>
      </c>
      <c r="AI22" s="19">
        <v>2.3979773638067602E-2</v>
      </c>
      <c r="AJ22" s="19">
        <v>6.6057408455095001E-2</v>
      </c>
      <c r="AK22" s="19">
        <v>4.9135969929357898E-2</v>
      </c>
      <c r="AL22" s="19">
        <v>5.8674079285407903E-2</v>
      </c>
      <c r="AM22" s="19">
        <v>4.2886293547368198E-2</v>
      </c>
      <c r="AN22" s="19">
        <v>5.5862504904604197E-2</v>
      </c>
      <c r="AO22" s="19">
        <v>4.5350175382375603E-2</v>
      </c>
      <c r="AP22" s="19">
        <v>1.2069968653949201E-2</v>
      </c>
      <c r="AQ22" s="19"/>
      <c r="AR22" s="19">
        <v>4.9232364986404299E-2</v>
      </c>
      <c r="AS22" s="19">
        <v>3.9982071452994303E-2</v>
      </c>
      <c r="AT22" s="19">
        <v>3.0868306108466199E-2</v>
      </c>
      <c r="AU22" s="19">
        <v>3.0747594374659799E-2</v>
      </c>
      <c r="AV22" s="19">
        <v>0.128222912042086</v>
      </c>
      <c r="AW22" s="19"/>
      <c r="AX22" s="19">
        <v>3.8703640405354602E-2</v>
      </c>
      <c r="AY22" s="19">
        <v>3.3018992202110103E-2</v>
      </c>
      <c r="AZ22" s="19">
        <v>4.8006611076461397E-2</v>
      </c>
      <c r="BA22" s="19"/>
      <c r="BB22" s="19">
        <v>4.1380711102659E-2</v>
      </c>
      <c r="BC22" s="19">
        <v>6.0425389466746401E-2</v>
      </c>
      <c r="BD22" s="19">
        <v>2.1096163327867502E-2</v>
      </c>
      <c r="BE22" s="19">
        <v>3.9582035888604802E-2</v>
      </c>
      <c r="BF22" s="19">
        <v>3.5745643290048999E-2</v>
      </c>
    </row>
    <row r="23" spans="2:58" x14ac:dyDescent="0.3">
      <c r="B23" s="16"/>
    </row>
    <row r="24" spans="2:58" x14ac:dyDescent="0.3">
      <c r="B24" t="s">
        <v>91</v>
      </c>
    </row>
    <row r="25" spans="2:58" x14ac:dyDescent="0.3">
      <c r="B25" t="s">
        <v>92</v>
      </c>
    </row>
    <row r="27" spans="2:58" x14ac:dyDescent="0.3">
      <c r="B2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F20"/>
  <sheetViews>
    <sheetView showGridLines="0" workbookViewId="0">
      <pane xSplit="2" topLeftCell="C1" activePane="topRight" state="frozen"/>
      <selection pane="topRight" activeCell="C9" sqref="C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93</v>
      </c>
      <c r="C9" s="17">
        <v>0.387453591688321</v>
      </c>
      <c r="D9" s="17">
        <v>0.51909063106144304</v>
      </c>
      <c r="E9" s="17">
        <v>0.25646304754990101</v>
      </c>
      <c r="F9" s="17"/>
      <c r="G9" s="17">
        <v>0.188665949736085</v>
      </c>
      <c r="H9" s="17">
        <v>0.50234240794565599</v>
      </c>
      <c r="I9" s="17">
        <v>0.36480227747510902</v>
      </c>
      <c r="J9" s="17">
        <v>0.35746778584727001</v>
      </c>
      <c r="K9" s="17">
        <v>0.45220873754018398</v>
      </c>
      <c r="L9" s="17">
        <v>0.57893778014429598</v>
      </c>
      <c r="M9" s="17"/>
      <c r="N9" s="17">
        <v>0</v>
      </c>
      <c r="O9" s="17">
        <v>0.205214805528382</v>
      </c>
      <c r="P9" s="17">
        <v>0.159337655238982</v>
      </c>
      <c r="Q9" s="17">
        <v>0.175042392388081</v>
      </c>
      <c r="R9" s="17">
        <v>0.207707538832552</v>
      </c>
      <c r="S9" s="17">
        <v>0.27921498116340099</v>
      </c>
      <c r="T9" s="17">
        <v>0.30227723508764598</v>
      </c>
      <c r="U9" s="17">
        <v>0.28170480973468798</v>
      </c>
      <c r="V9" s="17">
        <v>0.37020545146045702</v>
      </c>
      <c r="W9" s="17">
        <v>0.36952014898873897</v>
      </c>
      <c r="X9" s="17">
        <v>0.43742384016608898</v>
      </c>
      <c r="Y9" s="17">
        <v>0.39538847668139598</v>
      </c>
      <c r="Z9" s="17">
        <v>0.49596303753267001</v>
      </c>
      <c r="AA9" s="17">
        <v>0.43546386839288198</v>
      </c>
      <c r="AB9" s="17">
        <v>0.42097028121574198</v>
      </c>
      <c r="AC9" s="17">
        <v>0.68130179571411498</v>
      </c>
      <c r="AD9" s="17"/>
      <c r="AE9" s="17">
        <v>0.56740877232570097</v>
      </c>
      <c r="AF9" s="17">
        <v>0.36634905848724197</v>
      </c>
      <c r="AG9" s="17">
        <v>0.30465431787292402</v>
      </c>
      <c r="AH9" s="17">
        <v>0.35433607381577098</v>
      </c>
      <c r="AI9" s="17">
        <v>0.36947632068188402</v>
      </c>
      <c r="AJ9" s="17">
        <v>0.37242036011310098</v>
      </c>
      <c r="AK9" s="17">
        <v>0.34259808368898398</v>
      </c>
      <c r="AL9" s="17">
        <v>0.37829540980637399</v>
      </c>
      <c r="AM9" s="17">
        <v>0.39990760712029599</v>
      </c>
      <c r="AN9" s="17">
        <v>0.33539113037816598</v>
      </c>
      <c r="AO9" s="17">
        <v>0.32703798142866802</v>
      </c>
      <c r="AP9" s="17">
        <v>0.39059628841660998</v>
      </c>
      <c r="AQ9" s="17"/>
      <c r="AR9" s="17">
        <v>0.36053807373395502</v>
      </c>
      <c r="AS9" s="17">
        <v>0.39539155983927698</v>
      </c>
      <c r="AT9" s="17">
        <v>0.413370070230277</v>
      </c>
      <c r="AU9" s="17">
        <v>0.398066578319138</v>
      </c>
      <c r="AV9" s="17">
        <v>0.33582597965317801</v>
      </c>
      <c r="AW9" s="17"/>
      <c r="AX9" s="17">
        <v>0.343226963325722</v>
      </c>
      <c r="AY9" s="17">
        <v>0.63160015607027697</v>
      </c>
      <c r="AZ9" s="17">
        <v>0.39996752059968599</v>
      </c>
      <c r="BA9" s="17"/>
      <c r="BB9" s="17">
        <v>0.42481409551933302</v>
      </c>
      <c r="BC9" s="17">
        <v>0.319018436019333</v>
      </c>
      <c r="BD9" s="17">
        <v>0.246176761337457</v>
      </c>
      <c r="BE9" s="17">
        <v>0.29863069599793401</v>
      </c>
      <c r="BF9" s="17">
        <v>0.30258461688863297</v>
      </c>
    </row>
    <row r="10" spans="2:58" x14ac:dyDescent="0.3">
      <c r="B10" s="18" t="s">
        <v>94</v>
      </c>
      <c r="C10" s="17">
        <v>0.44146273639273198</v>
      </c>
      <c r="D10" s="17">
        <v>0.388713538022811</v>
      </c>
      <c r="E10" s="17">
        <v>0.49414583576867199</v>
      </c>
      <c r="F10" s="17"/>
      <c r="G10" s="17">
        <v>0.81133405026391503</v>
      </c>
      <c r="H10" s="17">
        <v>0.36013125340997598</v>
      </c>
      <c r="I10" s="17">
        <v>0.43380606083120299</v>
      </c>
      <c r="J10" s="17">
        <v>0.47034401148438199</v>
      </c>
      <c r="K10" s="17">
        <v>0.42626885219642202</v>
      </c>
      <c r="L10" s="17">
        <v>0.38202369888834597</v>
      </c>
      <c r="M10" s="17"/>
      <c r="N10" s="17">
        <v>0.10791820116822499</v>
      </c>
      <c r="O10" s="17">
        <v>0.33083813175518301</v>
      </c>
      <c r="P10" s="17">
        <v>0.50735266780823596</v>
      </c>
      <c r="Q10" s="17">
        <v>0.47648290459113202</v>
      </c>
      <c r="R10" s="17">
        <v>0.49020954829397001</v>
      </c>
      <c r="S10" s="17">
        <v>0.52949028492101602</v>
      </c>
      <c r="T10" s="17">
        <v>0.51014982829842903</v>
      </c>
      <c r="U10" s="17">
        <v>0.51355419584698903</v>
      </c>
      <c r="V10" s="17">
        <v>0.46188561077429402</v>
      </c>
      <c r="W10" s="17">
        <v>0.47954616867774302</v>
      </c>
      <c r="X10" s="17">
        <v>0.44356715759231902</v>
      </c>
      <c r="Y10" s="17">
        <v>0.45324539325200702</v>
      </c>
      <c r="Z10" s="17">
        <v>0.42867490261962599</v>
      </c>
      <c r="AA10" s="17">
        <v>0.44773983668748102</v>
      </c>
      <c r="AB10" s="17">
        <v>0.48494234556351601</v>
      </c>
      <c r="AC10" s="17">
        <v>0.27006461996183601</v>
      </c>
      <c r="AD10" s="17"/>
      <c r="AE10" s="17">
        <v>0.35872559988796399</v>
      </c>
      <c r="AF10" s="17">
        <v>0.44959196769266202</v>
      </c>
      <c r="AG10" s="17">
        <v>0.48348747894032901</v>
      </c>
      <c r="AH10" s="17">
        <v>0.444610533179851</v>
      </c>
      <c r="AI10" s="17">
        <v>0.47804150334236101</v>
      </c>
      <c r="AJ10" s="17">
        <v>0.45949185374527901</v>
      </c>
      <c r="AK10" s="17">
        <v>0.43234131698147998</v>
      </c>
      <c r="AL10" s="17">
        <v>0.43346446589317</v>
      </c>
      <c r="AM10" s="17">
        <v>0.43291301494010298</v>
      </c>
      <c r="AN10" s="17">
        <v>0.469580608319078</v>
      </c>
      <c r="AO10" s="17">
        <v>0.48751029860059703</v>
      </c>
      <c r="AP10" s="17">
        <v>0.43603944315891702</v>
      </c>
      <c r="AQ10" s="17"/>
      <c r="AR10" s="17">
        <v>0.46556450822508</v>
      </c>
      <c r="AS10" s="17">
        <v>0.44238628532083202</v>
      </c>
      <c r="AT10" s="17">
        <v>0.41348617656388298</v>
      </c>
      <c r="AU10" s="17">
        <v>0.43259785786107302</v>
      </c>
      <c r="AV10" s="17">
        <v>0.32660349206667</v>
      </c>
      <c r="AW10" s="17"/>
      <c r="AX10" s="17">
        <v>0.47170899607522099</v>
      </c>
      <c r="AY10" s="17">
        <v>0.31058575828506102</v>
      </c>
      <c r="AZ10" s="17">
        <v>0.43088726541301797</v>
      </c>
      <c r="BA10" s="17"/>
      <c r="BB10" s="17">
        <v>0.43594261420604302</v>
      </c>
      <c r="BC10" s="17">
        <v>0.47880332203459902</v>
      </c>
      <c r="BD10" s="17">
        <v>0.54430499730763604</v>
      </c>
      <c r="BE10" s="17">
        <v>0.44483269119660002</v>
      </c>
      <c r="BF10" s="17">
        <v>0.40902616389400298</v>
      </c>
    </row>
    <row r="11" spans="2:58" x14ac:dyDescent="0.3">
      <c r="B11" s="18" t="s">
        <v>95</v>
      </c>
      <c r="C11" s="17">
        <v>0.11458818402420499</v>
      </c>
      <c r="D11" s="17">
        <v>6.1650080163701798E-2</v>
      </c>
      <c r="E11" s="17">
        <v>0.16680824791867199</v>
      </c>
      <c r="F11" s="17"/>
      <c r="G11" s="17">
        <v>0</v>
      </c>
      <c r="H11" s="17">
        <v>7.9774978239608205E-2</v>
      </c>
      <c r="I11" s="17">
        <v>0.13930202930753399</v>
      </c>
      <c r="J11" s="17">
        <v>0.118335758061811</v>
      </c>
      <c r="K11" s="17">
        <v>6.5566899552009894E-2</v>
      </c>
      <c r="L11" s="17">
        <v>3.9038520967357701E-2</v>
      </c>
      <c r="M11" s="17"/>
      <c r="N11" s="17">
        <v>0.51741115510432001</v>
      </c>
      <c r="O11" s="17">
        <v>0.13400662951956799</v>
      </c>
      <c r="P11" s="17">
        <v>0.25170493258399301</v>
      </c>
      <c r="Q11" s="17">
        <v>0.222199801097831</v>
      </c>
      <c r="R11" s="17">
        <v>0.18151212773139999</v>
      </c>
      <c r="S11" s="17">
        <v>0.124157173688579</v>
      </c>
      <c r="T11" s="17">
        <v>0.14931262561060099</v>
      </c>
      <c r="U11" s="17">
        <v>0.15060471046148999</v>
      </c>
      <c r="V11" s="17">
        <v>9.5031194442674896E-2</v>
      </c>
      <c r="W11" s="17">
        <v>9.7166870612266101E-2</v>
      </c>
      <c r="X11" s="17">
        <v>7.0867596015338402E-2</v>
      </c>
      <c r="Y11" s="17">
        <v>0.102472819087964</v>
      </c>
      <c r="Z11" s="17">
        <v>6.7528198096187694E-2</v>
      </c>
      <c r="AA11" s="17">
        <v>0.109738704417485</v>
      </c>
      <c r="AB11" s="17">
        <v>6.9572909470989999E-2</v>
      </c>
      <c r="AC11" s="17">
        <v>4.3067227053276098E-2</v>
      </c>
      <c r="AD11" s="17"/>
      <c r="AE11" s="17">
        <v>5.64024901847716E-2</v>
      </c>
      <c r="AF11" s="17">
        <v>0.14077293696481</v>
      </c>
      <c r="AG11" s="17">
        <v>0.132685366468942</v>
      </c>
      <c r="AH11" s="17">
        <v>0.139279830854696</v>
      </c>
      <c r="AI11" s="17">
        <v>0.118623119979148</v>
      </c>
      <c r="AJ11" s="17">
        <v>0.12319068727078999</v>
      </c>
      <c r="AK11" s="17">
        <v>0.117582643021513</v>
      </c>
      <c r="AL11" s="17">
        <v>0.13564543102516699</v>
      </c>
      <c r="AM11" s="17">
        <v>0.10303767135776799</v>
      </c>
      <c r="AN11" s="17">
        <v>0.128312730211804</v>
      </c>
      <c r="AO11" s="17">
        <v>0.11041022265115601</v>
      </c>
      <c r="AP11" s="17">
        <v>8.6701098393726805E-2</v>
      </c>
      <c r="AQ11" s="17"/>
      <c r="AR11" s="17">
        <v>0.114465504306938</v>
      </c>
      <c r="AS11" s="17">
        <v>0.11193170622236</v>
      </c>
      <c r="AT11" s="17">
        <v>0.111096674548622</v>
      </c>
      <c r="AU11" s="17">
        <v>0.116272242998176</v>
      </c>
      <c r="AV11" s="17">
        <v>0.20935579038733099</v>
      </c>
      <c r="AW11" s="17"/>
      <c r="AX11" s="17">
        <v>0.12495504776531099</v>
      </c>
      <c r="AY11" s="17">
        <v>3.8998046014852197E-2</v>
      </c>
      <c r="AZ11" s="17">
        <v>0.125186274794966</v>
      </c>
      <c r="BA11" s="17"/>
      <c r="BB11" s="17">
        <v>9.5643569271656598E-2</v>
      </c>
      <c r="BC11" s="17">
        <v>0.12976255033725301</v>
      </c>
      <c r="BD11" s="17">
        <v>0.162259117345599</v>
      </c>
      <c r="BE11" s="17">
        <v>0.17528577904356099</v>
      </c>
      <c r="BF11" s="17">
        <v>0.17367720181339999</v>
      </c>
    </row>
    <row r="12" spans="2:58" x14ac:dyDescent="0.3">
      <c r="B12" s="18" t="s">
        <v>96</v>
      </c>
      <c r="C12" s="17">
        <v>5.1025298902088102E-2</v>
      </c>
      <c r="D12" s="17">
        <v>2.62288421936137E-2</v>
      </c>
      <c r="E12" s="17">
        <v>7.5947378045965006E-2</v>
      </c>
      <c r="F12" s="17"/>
      <c r="G12" s="17">
        <v>0</v>
      </c>
      <c r="H12" s="17">
        <v>3.5354860729650703E-2</v>
      </c>
      <c r="I12" s="17">
        <v>5.8098974828278499E-2</v>
      </c>
      <c r="J12" s="17">
        <v>4.9776779021628102E-2</v>
      </c>
      <c r="K12" s="17">
        <v>5.3356544657495099E-2</v>
      </c>
      <c r="L12" s="17">
        <v>0</v>
      </c>
      <c r="M12" s="17"/>
      <c r="N12" s="17">
        <v>0.37467064372745501</v>
      </c>
      <c r="O12" s="17">
        <v>0.225428072465746</v>
      </c>
      <c r="P12" s="17">
        <v>7.2888614032819196E-2</v>
      </c>
      <c r="Q12" s="17">
        <v>0.12627490192295701</v>
      </c>
      <c r="R12" s="17">
        <v>0.120570785142079</v>
      </c>
      <c r="S12" s="17">
        <v>6.7137560227003901E-2</v>
      </c>
      <c r="T12" s="17">
        <v>2.5083823676287701E-2</v>
      </c>
      <c r="U12" s="17">
        <v>5.4136283956833599E-2</v>
      </c>
      <c r="V12" s="17">
        <v>6.50078575272061E-2</v>
      </c>
      <c r="W12" s="17">
        <v>4.54749724792494E-2</v>
      </c>
      <c r="X12" s="17">
        <v>4.0733618448855202E-2</v>
      </c>
      <c r="Y12" s="17">
        <v>4.8893310978632899E-2</v>
      </c>
      <c r="Z12" s="17">
        <v>7.8338617515166208E-3</v>
      </c>
      <c r="AA12" s="17">
        <v>7.0575905021527498E-3</v>
      </c>
      <c r="AB12" s="17">
        <v>1.3931438442071301E-2</v>
      </c>
      <c r="AC12" s="17">
        <v>5.5663572707728703E-3</v>
      </c>
      <c r="AD12" s="17"/>
      <c r="AE12" s="17">
        <v>1.7463137601563899E-2</v>
      </c>
      <c r="AF12" s="17">
        <v>3.4718444726830597E-2</v>
      </c>
      <c r="AG12" s="17">
        <v>6.6834146317683696E-2</v>
      </c>
      <c r="AH12" s="17">
        <v>5.6131780446310897E-2</v>
      </c>
      <c r="AI12" s="17">
        <v>2.3979773638067602E-2</v>
      </c>
      <c r="AJ12" s="17">
        <v>3.8556720723288598E-2</v>
      </c>
      <c r="AK12" s="17">
        <v>0.1007004255762</v>
      </c>
      <c r="AL12" s="17">
        <v>5.2594693275288602E-2</v>
      </c>
      <c r="AM12" s="17">
        <v>5.9092558220653402E-2</v>
      </c>
      <c r="AN12" s="17">
        <v>6.6715531090951505E-2</v>
      </c>
      <c r="AO12" s="17">
        <v>6.5060047268779994E-2</v>
      </c>
      <c r="AP12" s="17">
        <v>8.6663170030746806E-2</v>
      </c>
      <c r="AQ12" s="17"/>
      <c r="AR12" s="17">
        <v>5.3143412937012302E-2</v>
      </c>
      <c r="AS12" s="17">
        <v>4.55930376391529E-2</v>
      </c>
      <c r="AT12" s="17">
        <v>5.3631641740498698E-2</v>
      </c>
      <c r="AU12" s="17">
        <v>5.3063320821613899E-2</v>
      </c>
      <c r="AV12" s="17">
        <v>0.12821473789282101</v>
      </c>
      <c r="AW12" s="17"/>
      <c r="AX12" s="17">
        <v>5.3633336628295801E-2</v>
      </c>
      <c r="AY12" s="17">
        <v>1.8816039629809201E-2</v>
      </c>
      <c r="AZ12" s="17">
        <v>3.9482382808643801E-2</v>
      </c>
      <c r="BA12" s="17"/>
      <c r="BB12" s="17">
        <v>3.9342377313896101E-2</v>
      </c>
      <c r="BC12" s="17">
        <v>5.5546635918138798E-2</v>
      </c>
      <c r="BD12" s="17">
        <v>4.7259124009308102E-2</v>
      </c>
      <c r="BE12" s="17">
        <v>7.3548802539436006E-2</v>
      </c>
      <c r="BF12" s="17">
        <v>0.114712017403964</v>
      </c>
    </row>
    <row r="13" spans="2:58" x14ac:dyDescent="0.3">
      <c r="B13" s="18" t="s">
        <v>97</v>
      </c>
      <c r="C13" s="20">
        <v>5.4701889926529199E-3</v>
      </c>
      <c r="D13" s="20">
        <v>4.3169085584301003E-3</v>
      </c>
      <c r="E13" s="20">
        <v>6.63549071679007E-3</v>
      </c>
      <c r="F13" s="20"/>
      <c r="G13" s="20">
        <v>0</v>
      </c>
      <c r="H13" s="20">
        <v>2.2396499675108601E-2</v>
      </c>
      <c r="I13" s="20">
        <v>3.9906575578751704E-3</v>
      </c>
      <c r="J13" s="20">
        <v>4.0756655849081601E-3</v>
      </c>
      <c r="K13" s="20">
        <v>2.5989660538885298E-3</v>
      </c>
      <c r="L13" s="20">
        <v>0</v>
      </c>
      <c r="M13" s="20"/>
      <c r="N13" s="20">
        <v>0</v>
      </c>
      <c r="O13" s="20">
        <v>0.104512360731121</v>
      </c>
      <c r="P13" s="20">
        <v>8.7161303359703408E-3</v>
      </c>
      <c r="Q13" s="20">
        <v>0</v>
      </c>
      <c r="R13" s="20">
        <v>0</v>
      </c>
      <c r="S13" s="20">
        <v>0</v>
      </c>
      <c r="T13" s="20">
        <v>1.31764873270375E-2</v>
      </c>
      <c r="U13" s="20">
        <v>0</v>
      </c>
      <c r="V13" s="20">
        <v>7.8698857953685194E-3</v>
      </c>
      <c r="W13" s="20">
        <v>8.2918392420028193E-3</v>
      </c>
      <c r="X13" s="20">
        <v>7.4077877773992204E-3</v>
      </c>
      <c r="Y13" s="20">
        <v>0</v>
      </c>
      <c r="Z13" s="20">
        <v>0</v>
      </c>
      <c r="AA13" s="20">
        <v>0</v>
      </c>
      <c r="AB13" s="20">
        <v>1.05830253076801E-2</v>
      </c>
      <c r="AC13" s="20">
        <v>0</v>
      </c>
      <c r="AD13" s="20"/>
      <c r="AE13" s="20">
        <v>0</v>
      </c>
      <c r="AF13" s="20">
        <v>8.5675921284553997E-3</v>
      </c>
      <c r="AG13" s="20">
        <v>1.2338690400121E-2</v>
      </c>
      <c r="AH13" s="20">
        <v>5.64178170337105E-3</v>
      </c>
      <c r="AI13" s="20">
        <v>9.8792823585383601E-3</v>
      </c>
      <c r="AJ13" s="20">
        <v>6.3403781475419602E-3</v>
      </c>
      <c r="AK13" s="20">
        <v>6.77753073182357E-3</v>
      </c>
      <c r="AL13" s="20">
        <v>0</v>
      </c>
      <c r="AM13" s="20">
        <v>5.0491483611797196E-3</v>
      </c>
      <c r="AN13" s="20">
        <v>0</v>
      </c>
      <c r="AO13" s="20">
        <v>9.98145005079892E-3</v>
      </c>
      <c r="AP13" s="20">
        <v>0</v>
      </c>
      <c r="AQ13" s="20"/>
      <c r="AR13" s="20">
        <v>6.2885007970135002E-3</v>
      </c>
      <c r="AS13" s="20">
        <v>4.6974109783783904E-3</v>
      </c>
      <c r="AT13" s="20">
        <v>8.4154369167187895E-3</v>
      </c>
      <c r="AU13" s="20">
        <v>0</v>
      </c>
      <c r="AV13" s="20">
        <v>0</v>
      </c>
      <c r="AW13" s="20"/>
      <c r="AX13" s="20">
        <v>6.47565620545003E-3</v>
      </c>
      <c r="AY13" s="20">
        <v>0</v>
      </c>
      <c r="AZ13" s="20">
        <v>4.47655638368621E-3</v>
      </c>
      <c r="BA13" s="20"/>
      <c r="BB13" s="20">
        <v>4.2573436890712898E-3</v>
      </c>
      <c r="BC13" s="20">
        <v>1.6869055690676302E-2</v>
      </c>
      <c r="BD13" s="20">
        <v>0</v>
      </c>
      <c r="BE13" s="20">
        <v>7.7020312224692104E-3</v>
      </c>
      <c r="BF13" s="20">
        <v>0</v>
      </c>
    </row>
    <row r="14" spans="2:58" x14ac:dyDescent="0.3">
      <c r="B14" s="18" t="s">
        <v>98</v>
      </c>
      <c r="C14" s="20">
        <v>0.82891632808105398</v>
      </c>
      <c r="D14" s="20">
        <v>0.90780416908425399</v>
      </c>
      <c r="E14" s="20">
        <v>0.75060888331857301</v>
      </c>
      <c r="F14" s="20"/>
      <c r="G14" s="20">
        <v>1</v>
      </c>
      <c r="H14" s="20">
        <v>0.86247366135563197</v>
      </c>
      <c r="I14" s="20">
        <v>0.79860833830631295</v>
      </c>
      <c r="J14" s="20">
        <v>0.827811797331653</v>
      </c>
      <c r="K14" s="20">
        <v>0.87847758973660595</v>
      </c>
      <c r="L14" s="20">
        <v>0.96096147903264195</v>
      </c>
      <c r="M14" s="20"/>
      <c r="N14" s="20">
        <v>0.10791820116822499</v>
      </c>
      <c r="O14" s="20">
        <v>0.53605293728356496</v>
      </c>
      <c r="P14" s="20">
        <v>0.66669032304721798</v>
      </c>
      <c r="Q14" s="20">
        <v>0.65152529697921202</v>
      </c>
      <c r="R14" s="20">
        <v>0.69791708712652201</v>
      </c>
      <c r="S14" s="20">
        <v>0.80870526608441695</v>
      </c>
      <c r="T14" s="20">
        <v>0.81242706338607396</v>
      </c>
      <c r="U14" s="20">
        <v>0.79525900558167695</v>
      </c>
      <c r="V14" s="20">
        <v>0.83209106223475005</v>
      </c>
      <c r="W14" s="20">
        <v>0.849066317666482</v>
      </c>
      <c r="X14" s="20">
        <v>0.88099099775840695</v>
      </c>
      <c r="Y14" s="20">
        <v>0.84863386993340295</v>
      </c>
      <c r="Z14" s="20">
        <v>0.92463794015229595</v>
      </c>
      <c r="AA14" s="20">
        <v>0.88320370508036306</v>
      </c>
      <c r="AB14" s="20">
        <v>0.90591262677925899</v>
      </c>
      <c r="AC14" s="20">
        <v>0.95136641567595104</v>
      </c>
      <c r="AD14" s="20"/>
      <c r="AE14" s="20">
        <v>0.92613437221366401</v>
      </c>
      <c r="AF14" s="20">
        <v>0.81594102617990405</v>
      </c>
      <c r="AG14" s="20">
        <v>0.78814179681325303</v>
      </c>
      <c r="AH14" s="20">
        <v>0.79894660699562203</v>
      </c>
      <c r="AI14" s="20">
        <v>0.84751782402424602</v>
      </c>
      <c r="AJ14" s="20">
        <v>0.83191221385837899</v>
      </c>
      <c r="AK14" s="20">
        <v>0.77493940067046396</v>
      </c>
      <c r="AL14" s="20">
        <v>0.811759875699545</v>
      </c>
      <c r="AM14" s="20">
        <v>0.83282062206039897</v>
      </c>
      <c r="AN14" s="20">
        <v>0.80497173869724403</v>
      </c>
      <c r="AO14" s="20">
        <v>0.81454828002926505</v>
      </c>
      <c r="AP14" s="20">
        <v>0.82663573157552706</v>
      </c>
      <c r="AQ14" s="20"/>
      <c r="AR14" s="20">
        <v>0.82610258195903596</v>
      </c>
      <c r="AS14" s="20">
        <v>0.837777845160108</v>
      </c>
      <c r="AT14" s="20">
        <v>0.82685624679416003</v>
      </c>
      <c r="AU14" s="20">
        <v>0.83066443618021102</v>
      </c>
      <c r="AV14" s="20">
        <v>0.66242947171984801</v>
      </c>
      <c r="AW14" s="20"/>
      <c r="AX14" s="20">
        <v>0.81493595940094299</v>
      </c>
      <c r="AY14" s="20">
        <v>0.94218591435533905</v>
      </c>
      <c r="AZ14" s="20">
        <v>0.83085478601270402</v>
      </c>
      <c r="BA14" s="20"/>
      <c r="BB14" s="20">
        <v>0.86075670972537599</v>
      </c>
      <c r="BC14" s="20">
        <v>0.79782175805393196</v>
      </c>
      <c r="BD14" s="20">
        <v>0.79048175864509296</v>
      </c>
      <c r="BE14" s="20">
        <v>0.74346338719453298</v>
      </c>
      <c r="BF14" s="20">
        <v>0.71161078078263595</v>
      </c>
    </row>
    <row r="15" spans="2:58" hidden="1" x14ac:dyDescent="0.3">
      <c r="B15" s="18" t="s">
        <v>99</v>
      </c>
      <c r="C15" s="21">
        <v>-0.82344613908840103</v>
      </c>
      <c r="D15" s="21">
        <v>-0.90348726052582395</v>
      </c>
      <c r="E15" s="21">
        <v>-0.74397339260178297</v>
      </c>
      <c r="F15" s="21"/>
      <c r="G15" s="21">
        <v>-1</v>
      </c>
      <c r="H15" s="21">
        <v>-0.84007716168052404</v>
      </c>
      <c r="I15" s="21">
        <v>-0.79461768074843697</v>
      </c>
      <c r="J15" s="21">
        <v>-0.82373613174674398</v>
      </c>
      <c r="K15" s="21">
        <v>-0.87587862368271796</v>
      </c>
      <c r="L15" s="21">
        <v>-0.96096147903264195</v>
      </c>
      <c r="M15" s="21"/>
      <c r="N15" s="21">
        <v>-0.10791820116822499</v>
      </c>
      <c r="O15" s="21">
        <v>-0.43154057655244399</v>
      </c>
      <c r="P15" s="21">
        <v>-0.65797419271124702</v>
      </c>
      <c r="Q15" s="21">
        <v>-0.65152529697921202</v>
      </c>
      <c r="R15" s="21">
        <v>-0.69791708712652201</v>
      </c>
      <c r="S15" s="21">
        <v>-0.80870526608441695</v>
      </c>
      <c r="T15" s="21">
        <v>-0.79925057605903704</v>
      </c>
      <c r="U15" s="21">
        <v>-0.79525900558167695</v>
      </c>
      <c r="V15" s="21">
        <v>-0.82422117643938198</v>
      </c>
      <c r="W15" s="21">
        <v>-0.84077447842447905</v>
      </c>
      <c r="X15" s="21">
        <v>-0.87358320998100802</v>
      </c>
      <c r="Y15" s="21">
        <v>-0.84863386993340295</v>
      </c>
      <c r="Z15" s="21">
        <v>-0.92463794015229595</v>
      </c>
      <c r="AA15" s="21">
        <v>-0.88320370508036306</v>
      </c>
      <c r="AB15" s="21">
        <v>-0.89532960147157903</v>
      </c>
      <c r="AC15" s="21">
        <v>-0.95136641567595104</v>
      </c>
      <c r="AD15" s="21"/>
      <c r="AE15" s="21">
        <v>-0.92613437221366401</v>
      </c>
      <c r="AF15" s="21">
        <v>-0.80737343405144901</v>
      </c>
      <c r="AG15" s="21">
        <v>-0.77580310641313199</v>
      </c>
      <c r="AH15" s="21">
        <v>-0.79330482529225099</v>
      </c>
      <c r="AI15" s="21">
        <v>-0.83763854166570695</v>
      </c>
      <c r="AJ15" s="21">
        <v>-0.82557183571083703</v>
      </c>
      <c r="AK15" s="21">
        <v>-0.76816186993864</v>
      </c>
      <c r="AL15" s="21">
        <v>-0.811759875699545</v>
      </c>
      <c r="AM15" s="21">
        <v>-0.827771473699219</v>
      </c>
      <c r="AN15" s="21">
        <v>-0.80497173869724403</v>
      </c>
      <c r="AO15" s="21">
        <v>-0.80456682997846696</v>
      </c>
      <c r="AP15" s="21">
        <v>-0.82663573157552706</v>
      </c>
      <c r="AQ15" s="21"/>
      <c r="AR15" s="21">
        <v>-0.81981408116202203</v>
      </c>
      <c r="AS15" s="21">
        <v>-0.83308043418172995</v>
      </c>
      <c r="AT15" s="21">
        <v>-0.81844080987744094</v>
      </c>
      <c r="AU15" s="21">
        <v>-0.83066443618021102</v>
      </c>
      <c r="AV15" s="21">
        <v>-0.66242947171984801</v>
      </c>
      <c r="AW15" s="21"/>
      <c r="AX15" s="21">
        <v>-0.808460303195493</v>
      </c>
      <c r="AY15" s="21">
        <v>-0.94218591435533905</v>
      </c>
      <c r="AZ15" s="21">
        <v>-0.82637822962901797</v>
      </c>
      <c r="BA15" s="21"/>
      <c r="BB15" s="21">
        <v>-0.85649936603630505</v>
      </c>
      <c r="BC15" s="21">
        <v>-0.78095270236325598</v>
      </c>
      <c r="BD15" s="21">
        <v>-0.79048175864509296</v>
      </c>
      <c r="BE15" s="21">
        <v>-0.73576135597206405</v>
      </c>
      <c r="BF15" s="21">
        <v>-0.71161078078263595</v>
      </c>
    </row>
    <row r="16" spans="2:58" x14ac:dyDescent="0.3">
      <c r="B16" s="16"/>
    </row>
    <row r="17" spans="2:2" x14ac:dyDescent="0.3">
      <c r="B17" t="s">
        <v>91</v>
      </c>
    </row>
    <row r="18" spans="2:2" x14ac:dyDescent="0.3">
      <c r="B18" t="s">
        <v>92</v>
      </c>
    </row>
    <row r="20" spans="2:2" x14ac:dyDescent="0.3">
      <c r="B20"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24"/>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20.6640625" customWidth="1"/>
  </cols>
  <sheetData>
    <row r="2" spans="2:5" ht="40.049999999999997" customHeight="1" x14ac:dyDescent="0.3">
      <c r="D2" s="30" t="s">
        <v>112</v>
      </c>
      <c r="E2" s="26"/>
    </row>
    <row r="6" spans="2:5" ht="49.95" customHeight="1" x14ac:dyDescent="0.3">
      <c r="B6" s="23" t="s">
        <v>15</v>
      </c>
      <c r="C6" s="23" t="s">
        <v>101</v>
      </c>
      <c r="D6" s="23" t="s">
        <v>102</v>
      </c>
    </row>
    <row r="7" spans="2:5" x14ac:dyDescent="0.3">
      <c r="B7" s="18" t="s">
        <v>103</v>
      </c>
      <c r="C7" s="17">
        <v>0.24183468820843601</v>
      </c>
      <c r="D7" s="17">
        <v>0.20049286302175801</v>
      </c>
    </row>
    <row r="8" spans="2:5" x14ac:dyDescent="0.3">
      <c r="B8" s="18" t="s">
        <v>104</v>
      </c>
      <c r="C8" s="17">
        <v>0.22722260278092299</v>
      </c>
      <c r="D8" s="17">
        <v>0.20928922570195399</v>
      </c>
    </row>
    <row r="9" spans="2:5" x14ac:dyDescent="0.3">
      <c r="B9" s="18" t="s">
        <v>105</v>
      </c>
      <c r="C9" s="17">
        <v>0.20686827957607101</v>
      </c>
      <c r="D9" s="17">
        <v>0.209556774168316</v>
      </c>
    </row>
    <row r="10" spans="2:5" x14ac:dyDescent="0.3">
      <c r="B10" s="18" t="s">
        <v>106</v>
      </c>
      <c r="C10" s="17">
        <v>0.108921862787414</v>
      </c>
      <c r="D10" s="17">
        <v>0.12777104352743399</v>
      </c>
    </row>
    <row r="11" spans="2:5" x14ac:dyDescent="0.3">
      <c r="B11" s="18" t="s">
        <v>107</v>
      </c>
      <c r="C11" s="17">
        <v>8.7627227139078001E-2</v>
      </c>
      <c r="D11" s="17">
        <v>9.8714122760964598E-2</v>
      </c>
    </row>
    <row r="12" spans="2:5" x14ac:dyDescent="0.3">
      <c r="B12" s="18" t="s">
        <v>108</v>
      </c>
      <c r="C12" s="17">
        <v>6.17985499748165E-2</v>
      </c>
      <c r="D12" s="17">
        <v>6.8360131661863999E-2</v>
      </c>
    </row>
    <row r="13" spans="2:5" x14ac:dyDescent="0.3">
      <c r="B13" s="18" t="s">
        <v>109</v>
      </c>
      <c r="C13" s="17">
        <v>5.9456025660026703E-2</v>
      </c>
      <c r="D13" s="17">
        <v>7.4414763121494601E-2</v>
      </c>
    </row>
    <row r="14" spans="2:5" x14ac:dyDescent="0.3">
      <c r="B14" s="18" t="s">
        <v>86</v>
      </c>
      <c r="C14" s="17">
        <v>6.2707638732341503E-3</v>
      </c>
      <c r="D14" s="17">
        <v>1.1401076036215201E-2</v>
      </c>
    </row>
    <row r="15" spans="2:5" x14ac:dyDescent="0.3">
      <c r="B15" s="22" t="s">
        <v>110</v>
      </c>
      <c r="C15" s="20">
        <v>0.67592557056543101</v>
      </c>
      <c r="D15" s="20">
        <v>0.619338862892028</v>
      </c>
    </row>
    <row r="16" spans="2:5" x14ac:dyDescent="0.3">
      <c r="B16" s="22" t="s">
        <v>111</v>
      </c>
      <c r="C16" s="20">
        <v>0.20888180277392099</v>
      </c>
      <c r="D16" s="20">
        <v>0.241489017544323</v>
      </c>
    </row>
    <row r="17" spans="2:4" hidden="1" x14ac:dyDescent="0.3">
      <c r="B17" s="22" t="s">
        <v>99</v>
      </c>
      <c r="C17" s="21">
        <v>0.46704376779150902</v>
      </c>
      <c r="D17" s="21">
        <v>0.37784984534770399</v>
      </c>
    </row>
    <row r="18" spans="2:4" x14ac:dyDescent="0.3">
      <c r="B18" s="16"/>
      <c r="C18" s="16"/>
      <c r="D18" s="16"/>
    </row>
    <row r="19" spans="2:4" x14ac:dyDescent="0.3">
      <c r="B19" t="s">
        <v>91</v>
      </c>
    </row>
    <row r="20" spans="2:4" x14ac:dyDescent="0.3">
      <c r="B20" t="s">
        <v>92</v>
      </c>
    </row>
    <row r="24" spans="2:4" x14ac:dyDescent="0.3">
      <c r="B24"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F24"/>
  <sheetViews>
    <sheetView showGridLines="0" topLeftCell="A6" workbookViewId="0">
      <pane xSplit="2" topLeftCell="C1" activePane="topRight" state="frozen"/>
      <selection pane="topRight" activeCell="A19" sqref="A19:XFD1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103</v>
      </c>
      <c r="C9" s="17">
        <v>0.24183468820843601</v>
      </c>
      <c r="D9" s="17">
        <v>0.28871893120252601</v>
      </c>
      <c r="E9" s="17">
        <v>0.19538786227758301</v>
      </c>
      <c r="F9" s="17"/>
      <c r="G9" s="17">
        <v>0.13466816286990901</v>
      </c>
      <c r="H9" s="17">
        <v>0.38486874504702701</v>
      </c>
      <c r="I9" s="17">
        <v>0.27683649924820403</v>
      </c>
      <c r="J9" s="17">
        <v>0.18592949043630999</v>
      </c>
      <c r="K9" s="17">
        <v>0.214398754184116</v>
      </c>
      <c r="L9" s="17">
        <v>0.14273829909557501</v>
      </c>
      <c r="M9" s="17"/>
      <c r="N9" s="17">
        <v>0.25317681968809902</v>
      </c>
      <c r="O9" s="17">
        <v>0.15955108087016101</v>
      </c>
      <c r="P9" s="17">
        <v>0.208150512270841</v>
      </c>
      <c r="Q9" s="17">
        <v>0.28130152120485902</v>
      </c>
      <c r="R9" s="17">
        <v>0.24168284609505999</v>
      </c>
      <c r="S9" s="17">
        <v>0.274150598217969</v>
      </c>
      <c r="T9" s="17">
        <v>0.199693625354147</v>
      </c>
      <c r="U9" s="17">
        <v>0.189275862932794</v>
      </c>
      <c r="V9" s="17">
        <v>0.176510130920874</v>
      </c>
      <c r="W9" s="17">
        <v>0.168620004909874</v>
      </c>
      <c r="X9" s="17">
        <v>0.29324840572208699</v>
      </c>
      <c r="Y9" s="17">
        <v>0.174273813583675</v>
      </c>
      <c r="Z9" s="17">
        <v>0.28512208459013499</v>
      </c>
      <c r="AA9" s="17">
        <v>0.19106377875970701</v>
      </c>
      <c r="AB9" s="17">
        <v>0.20777553209977201</v>
      </c>
      <c r="AC9" s="17">
        <v>0.36187748443666401</v>
      </c>
      <c r="AD9" s="17"/>
      <c r="AE9" s="17">
        <v>0.37842154842673797</v>
      </c>
      <c r="AF9" s="17">
        <v>0.17098988053330899</v>
      </c>
      <c r="AG9" s="17">
        <v>0.15775086944306299</v>
      </c>
      <c r="AH9" s="17">
        <v>0.25073876339852202</v>
      </c>
      <c r="AI9" s="17">
        <v>0.24490051031707899</v>
      </c>
      <c r="AJ9" s="17">
        <v>0.21710876953289401</v>
      </c>
      <c r="AK9" s="17">
        <v>0.233976025611698</v>
      </c>
      <c r="AL9" s="17">
        <v>0.31913396065468402</v>
      </c>
      <c r="AM9" s="17">
        <v>0.22503642091078299</v>
      </c>
      <c r="AN9" s="17">
        <v>0.21279492126959601</v>
      </c>
      <c r="AO9" s="17">
        <v>0.264025866548317</v>
      </c>
      <c r="AP9" s="17">
        <v>0.206990598104076</v>
      </c>
      <c r="AQ9" s="17"/>
      <c r="AR9" s="17">
        <v>0.20351924630625701</v>
      </c>
      <c r="AS9" s="17">
        <v>0.23287146109429399</v>
      </c>
      <c r="AT9" s="17">
        <v>0.30195562371202</v>
      </c>
      <c r="AU9" s="17">
        <v>0.29885636937976301</v>
      </c>
      <c r="AV9" s="17">
        <v>0.37433086497109203</v>
      </c>
      <c r="AW9" s="17"/>
      <c r="AX9" s="17">
        <v>0.20660491288235</v>
      </c>
      <c r="AY9" s="17">
        <v>0.45200045069948103</v>
      </c>
      <c r="AZ9" s="17">
        <v>0.24752219552924801</v>
      </c>
      <c r="BA9" s="17"/>
      <c r="BB9" s="17">
        <v>0.254048997662284</v>
      </c>
      <c r="BC9" s="17">
        <v>0.21647366494895301</v>
      </c>
      <c r="BD9" s="17">
        <v>0.19876864508825301</v>
      </c>
      <c r="BE9" s="17">
        <v>0.24358995960301399</v>
      </c>
      <c r="BF9" s="17">
        <v>0.192849751075474</v>
      </c>
    </row>
    <row r="10" spans="2:58" x14ac:dyDescent="0.3">
      <c r="B10" s="18" t="s">
        <v>104</v>
      </c>
      <c r="C10" s="17">
        <v>0.22722260278092299</v>
      </c>
      <c r="D10" s="17">
        <v>0.240467317450649</v>
      </c>
      <c r="E10" s="17">
        <v>0.21342096450973799</v>
      </c>
      <c r="F10" s="17"/>
      <c r="G10" s="17">
        <v>0.63349113941943302</v>
      </c>
      <c r="H10" s="17">
        <v>0.30462243294365798</v>
      </c>
      <c r="I10" s="17">
        <v>0.20287865963978799</v>
      </c>
      <c r="J10" s="17">
        <v>0.227496761672112</v>
      </c>
      <c r="K10" s="17">
        <v>0.22322740668572399</v>
      </c>
      <c r="L10" s="17">
        <v>0.23882070838810701</v>
      </c>
      <c r="M10" s="17"/>
      <c r="N10" s="17">
        <v>0</v>
      </c>
      <c r="O10" s="17">
        <v>0.29934611274329098</v>
      </c>
      <c r="P10" s="17">
        <v>0.27944010116963103</v>
      </c>
      <c r="Q10" s="17">
        <v>0.187455069115289</v>
      </c>
      <c r="R10" s="17">
        <v>0.23328503540457701</v>
      </c>
      <c r="S10" s="17">
        <v>0.22813701362650099</v>
      </c>
      <c r="T10" s="17">
        <v>0.17842274266859801</v>
      </c>
      <c r="U10" s="17">
        <v>0.205667468301582</v>
      </c>
      <c r="V10" s="17">
        <v>0.22091816903991299</v>
      </c>
      <c r="W10" s="17">
        <v>0.259159131127224</v>
      </c>
      <c r="X10" s="17">
        <v>0.18676038997434299</v>
      </c>
      <c r="Y10" s="17">
        <v>0.212637467664713</v>
      </c>
      <c r="Z10" s="17">
        <v>0.22870204239869699</v>
      </c>
      <c r="AA10" s="17">
        <v>0.34819459758173699</v>
      </c>
      <c r="AB10" s="17">
        <v>0.23743137554479399</v>
      </c>
      <c r="AC10" s="17">
        <v>0.24048001155380699</v>
      </c>
      <c r="AD10" s="17"/>
      <c r="AE10" s="17">
        <v>0.248555452377447</v>
      </c>
      <c r="AF10" s="17">
        <v>0.24228881512210201</v>
      </c>
      <c r="AG10" s="17">
        <v>0.26632483884695901</v>
      </c>
      <c r="AH10" s="17">
        <v>0.19949986992632901</v>
      </c>
      <c r="AI10" s="17">
        <v>0.18499691145070701</v>
      </c>
      <c r="AJ10" s="17">
        <v>0.28425105688312802</v>
      </c>
      <c r="AK10" s="17">
        <v>0.18805842497983299</v>
      </c>
      <c r="AL10" s="17">
        <v>0.19566016040287099</v>
      </c>
      <c r="AM10" s="17">
        <v>0.21999745138337201</v>
      </c>
      <c r="AN10" s="17">
        <v>0.21869193150833</v>
      </c>
      <c r="AO10" s="17">
        <v>0.192455851498258</v>
      </c>
      <c r="AP10" s="17">
        <v>0.22514140063298399</v>
      </c>
      <c r="AQ10" s="17"/>
      <c r="AR10" s="17">
        <v>0.243296917886658</v>
      </c>
      <c r="AS10" s="17">
        <v>0.21961978051273201</v>
      </c>
      <c r="AT10" s="17">
        <v>0.23383789511435299</v>
      </c>
      <c r="AU10" s="17">
        <v>0.209703727042863</v>
      </c>
      <c r="AV10" s="17">
        <v>0.16371816875659301</v>
      </c>
      <c r="AW10" s="17"/>
      <c r="AX10" s="17">
        <v>0.215561419999899</v>
      </c>
      <c r="AY10" s="17">
        <v>0.24344813381795299</v>
      </c>
      <c r="AZ10" s="17">
        <v>0.24040806624143199</v>
      </c>
      <c r="BA10" s="17"/>
      <c r="BB10" s="17">
        <v>0.22979777999099499</v>
      </c>
      <c r="BC10" s="17">
        <v>0.22021120233857</v>
      </c>
      <c r="BD10" s="17">
        <v>0.38327456722817099</v>
      </c>
      <c r="BE10" s="17">
        <v>0.16992400374314301</v>
      </c>
      <c r="BF10" s="17">
        <v>0.226840912622507</v>
      </c>
    </row>
    <row r="11" spans="2:58" x14ac:dyDescent="0.3">
      <c r="B11" s="18" t="s">
        <v>105</v>
      </c>
      <c r="C11" s="17">
        <v>0.20686827957607101</v>
      </c>
      <c r="D11" s="17">
        <v>0.171112952341961</v>
      </c>
      <c r="E11" s="17">
        <v>0.243070669552793</v>
      </c>
      <c r="F11" s="17"/>
      <c r="G11" s="17">
        <v>5.1988030780450202E-2</v>
      </c>
      <c r="H11" s="17">
        <v>0.12948482237065201</v>
      </c>
      <c r="I11" s="17">
        <v>0.21198808397605301</v>
      </c>
      <c r="J11" s="17">
        <v>0.23923631934897499</v>
      </c>
      <c r="K11" s="17">
        <v>0.163512112884136</v>
      </c>
      <c r="L11" s="17">
        <v>0.14261349047004901</v>
      </c>
      <c r="M11" s="17"/>
      <c r="N11" s="17">
        <v>0.37153089188219801</v>
      </c>
      <c r="O11" s="17">
        <v>0.15530382449424299</v>
      </c>
      <c r="P11" s="17">
        <v>0.226962649535319</v>
      </c>
      <c r="Q11" s="17">
        <v>0.165020047626599</v>
      </c>
      <c r="R11" s="17">
        <v>0.17399423389626201</v>
      </c>
      <c r="S11" s="17">
        <v>0.17932508012808099</v>
      </c>
      <c r="T11" s="17">
        <v>0.28225919119732301</v>
      </c>
      <c r="U11" s="17">
        <v>0.25750900441340602</v>
      </c>
      <c r="V11" s="17">
        <v>0.32110461602124901</v>
      </c>
      <c r="W11" s="17">
        <v>0.256354714019708</v>
      </c>
      <c r="X11" s="17">
        <v>0.18160834431496101</v>
      </c>
      <c r="Y11" s="17">
        <v>0.230547520585483</v>
      </c>
      <c r="Z11" s="17">
        <v>0.15260130767265201</v>
      </c>
      <c r="AA11" s="17">
        <v>0.17898424368926699</v>
      </c>
      <c r="AB11" s="17">
        <v>0.14689808241684901</v>
      </c>
      <c r="AC11" s="17">
        <v>0.15871905074661</v>
      </c>
      <c r="AD11" s="17"/>
      <c r="AE11" s="17">
        <v>0.16770284019687401</v>
      </c>
      <c r="AF11" s="17">
        <v>0.234561390624904</v>
      </c>
      <c r="AG11" s="17">
        <v>0.213355721629641</v>
      </c>
      <c r="AH11" s="17">
        <v>0.23523165252098699</v>
      </c>
      <c r="AI11" s="17">
        <v>0.244527728662608</v>
      </c>
      <c r="AJ11" s="17">
        <v>0.173923043762748</v>
      </c>
      <c r="AK11" s="17">
        <v>0.22363832741364001</v>
      </c>
      <c r="AL11" s="17">
        <v>0.146465729278526</v>
      </c>
      <c r="AM11" s="17">
        <v>0.197393223825237</v>
      </c>
      <c r="AN11" s="17">
        <v>0.25681085732239101</v>
      </c>
      <c r="AO11" s="17">
        <v>0.16884105722290199</v>
      </c>
      <c r="AP11" s="17">
        <v>0.16089782083085599</v>
      </c>
      <c r="AQ11" s="17"/>
      <c r="AR11" s="17">
        <v>0.21811113287748199</v>
      </c>
      <c r="AS11" s="17">
        <v>0.200571869628246</v>
      </c>
      <c r="AT11" s="17">
        <v>0.21123866571502101</v>
      </c>
      <c r="AU11" s="17">
        <v>0.18719528224649501</v>
      </c>
      <c r="AV11" s="17">
        <v>0.20673922246402701</v>
      </c>
      <c r="AW11" s="17"/>
      <c r="AX11" s="17">
        <v>0.22775077639566699</v>
      </c>
      <c r="AY11" s="17">
        <v>0.113851172050617</v>
      </c>
      <c r="AZ11" s="17">
        <v>0.205971999934391</v>
      </c>
      <c r="BA11" s="17"/>
      <c r="BB11" s="17">
        <v>0.19589654627421599</v>
      </c>
      <c r="BC11" s="17">
        <v>0.21491505806941499</v>
      </c>
      <c r="BD11" s="17">
        <v>0.15944844646089801</v>
      </c>
      <c r="BE11" s="17">
        <v>0.23626916811620299</v>
      </c>
      <c r="BF11" s="17">
        <v>0.26720838821512199</v>
      </c>
    </row>
    <row r="12" spans="2:58" x14ac:dyDescent="0.3">
      <c r="B12" s="18" t="s">
        <v>106</v>
      </c>
      <c r="C12" s="17">
        <v>0.108921862787414</v>
      </c>
      <c r="D12" s="17">
        <v>8.5473598268666198E-2</v>
      </c>
      <c r="E12" s="17">
        <v>0.13260995934455</v>
      </c>
      <c r="F12" s="17"/>
      <c r="G12" s="17">
        <v>0</v>
      </c>
      <c r="H12" s="17">
        <v>5.8692476693894803E-2</v>
      </c>
      <c r="I12" s="17">
        <v>0.11087581083253401</v>
      </c>
      <c r="J12" s="17">
        <v>0.116833285115821</v>
      </c>
      <c r="K12" s="17">
        <v>0.12897649881290199</v>
      </c>
      <c r="L12" s="17">
        <v>5.13950258732052E-2</v>
      </c>
      <c r="M12" s="17"/>
      <c r="N12" s="17">
        <v>0</v>
      </c>
      <c r="O12" s="17">
        <v>0.19954296622862999</v>
      </c>
      <c r="P12" s="17">
        <v>0.112721599417016</v>
      </c>
      <c r="Q12" s="17">
        <v>0.106009210245987</v>
      </c>
      <c r="R12" s="17">
        <v>0.15678978176716901</v>
      </c>
      <c r="S12" s="17">
        <v>0.12608586631951099</v>
      </c>
      <c r="T12" s="17">
        <v>0.15638467888883301</v>
      </c>
      <c r="U12" s="17">
        <v>0.12609470417339499</v>
      </c>
      <c r="V12" s="17">
        <v>5.7490942778390099E-2</v>
      </c>
      <c r="W12" s="17">
        <v>8.92565535885812E-2</v>
      </c>
      <c r="X12" s="17">
        <v>0.115467641067866</v>
      </c>
      <c r="Y12" s="17">
        <v>0.122950597949951</v>
      </c>
      <c r="Z12" s="17">
        <v>7.1153305499586594E-2</v>
      </c>
      <c r="AA12" s="17">
        <v>9.1653024193763297E-2</v>
      </c>
      <c r="AB12" s="17">
        <v>0.17471889618065001</v>
      </c>
      <c r="AC12" s="17">
        <v>5.71640988134808E-2</v>
      </c>
      <c r="AD12" s="17"/>
      <c r="AE12" s="17">
        <v>7.6511312444695903E-2</v>
      </c>
      <c r="AF12" s="17">
        <v>0.11541000873997299</v>
      </c>
      <c r="AG12" s="17">
        <v>0.11544422067134601</v>
      </c>
      <c r="AH12" s="17">
        <v>0.130939654255782</v>
      </c>
      <c r="AI12" s="17">
        <v>9.3035453277316604E-2</v>
      </c>
      <c r="AJ12" s="17">
        <v>0.12198591768146599</v>
      </c>
      <c r="AK12" s="17">
        <v>7.6401576036968705E-2</v>
      </c>
      <c r="AL12" s="17">
        <v>0.101553788695933</v>
      </c>
      <c r="AM12" s="17">
        <v>0.119513749944094</v>
      </c>
      <c r="AN12" s="17">
        <v>0.14439724810413701</v>
      </c>
      <c r="AO12" s="17">
        <v>9.8824810815028599E-2</v>
      </c>
      <c r="AP12" s="17">
        <v>0.114373428956153</v>
      </c>
      <c r="AQ12" s="17"/>
      <c r="AR12" s="17">
        <v>0.10576765663255699</v>
      </c>
      <c r="AS12" s="17">
        <v>0.117138157183155</v>
      </c>
      <c r="AT12" s="17">
        <v>9.5989419155653705E-2</v>
      </c>
      <c r="AU12" s="17">
        <v>7.1909032603290401E-2</v>
      </c>
      <c r="AV12" s="17">
        <v>0.14997913341213201</v>
      </c>
      <c r="AW12" s="17"/>
      <c r="AX12" s="17">
        <v>0.11122240996196001</v>
      </c>
      <c r="AY12" s="17">
        <v>6.4247391670397197E-2</v>
      </c>
      <c r="AZ12" s="17">
        <v>8.9695061954147295E-2</v>
      </c>
      <c r="BA12" s="17"/>
      <c r="BB12" s="17">
        <v>0.101350346467003</v>
      </c>
      <c r="BC12" s="17">
        <v>0.14991407275284499</v>
      </c>
      <c r="BD12" s="17">
        <v>0.10890437912813999</v>
      </c>
      <c r="BE12" s="17">
        <v>7.3348155742121404E-2</v>
      </c>
      <c r="BF12" s="17">
        <v>0.14782155592922699</v>
      </c>
    </row>
    <row r="13" spans="2:58" x14ac:dyDescent="0.3">
      <c r="B13" s="18" t="s">
        <v>107</v>
      </c>
      <c r="C13" s="17">
        <v>8.7627227139078001E-2</v>
      </c>
      <c r="D13" s="17">
        <v>8.7225580423695798E-2</v>
      </c>
      <c r="E13" s="17">
        <v>8.8204078173854394E-2</v>
      </c>
      <c r="F13" s="17"/>
      <c r="G13" s="17">
        <v>0.17985266693020799</v>
      </c>
      <c r="H13" s="17">
        <v>4.6498398672215502E-2</v>
      </c>
      <c r="I13" s="17">
        <v>7.8962096776622304E-2</v>
      </c>
      <c r="J13" s="17">
        <v>9.1237382090249994E-2</v>
      </c>
      <c r="K13" s="17">
        <v>0.118101181368904</v>
      </c>
      <c r="L13" s="17">
        <v>0.18869168539261899</v>
      </c>
      <c r="M13" s="17"/>
      <c r="N13" s="17">
        <v>0</v>
      </c>
      <c r="O13" s="17">
        <v>6.7605903919879806E-2</v>
      </c>
      <c r="P13" s="17">
        <v>6.5875260471284003E-2</v>
      </c>
      <c r="Q13" s="17">
        <v>8.2648474997141494E-2</v>
      </c>
      <c r="R13" s="17">
        <v>8.1324101822953507E-2</v>
      </c>
      <c r="S13" s="17">
        <v>5.9329388595462697E-2</v>
      </c>
      <c r="T13" s="17">
        <v>7.0613287639001404E-2</v>
      </c>
      <c r="U13" s="17">
        <v>0.13525097869536901</v>
      </c>
      <c r="V13" s="17">
        <v>4.5490822326841401E-2</v>
      </c>
      <c r="W13" s="17">
        <v>6.6321544599318397E-2</v>
      </c>
      <c r="X13" s="17">
        <v>9.8096995822679806E-2</v>
      </c>
      <c r="Y13" s="17">
        <v>9.4060879236136194E-2</v>
      </c>
      <c r="Z13" s="17">
        <v>8.6417046712179701E-2</v>
      </c>
      <c r="AA13" s="17">
        <v>0.101889424576055</v>
      </c>
      <c r="AB13" s="17">
        <v>0.115461610817996</v>
      </c>
      <c r="AC13" s="17">
        <v>7.8069462607206805E-2</v>
      </c>
      <c r="AD13" s="17"/>
      <c r="AE13" s="17">
        <v>4.6941285675558497E-2</v>
      </c>
      <c r="AF13" s="17">
        <v>9.3297450751557501E-2</v>
      </c>
      <c r="AG13" s="17">
        <v>0.11867780475709</v>
      </c>
      <c r="AH13" s="17">
        <v>7.1088229155646804E-2</v>
      </c>
      <c r="AI13" s="17">
        <v>0.11422527254979201</v>
      </c>
      <c r="AJ13" s="17">
        <v>8.6159971215226103E-2</v>
      </c>
      <c r="AK13" s="17">
        <v>9.3025230612097207E-2</v>
      </c>
      <c r="AL13" s="17">
        <v>9.9641449752199907E-2</v>
      </c>
      <c r="AM13" s="17">
        <v>9.4162354572797605E-2</v>
      </c>
      <c r="AN13" s="17">
        <v>5.3618969771221103E-2</v>
      </c>
      <c r="AO13" s="17">
        <v>0.116486750313004</v>
      </c>
      <c r="AP13" s="17">
        <v>0.161919701827933</v>
      </c>
      <c r="AQ13" s="17"/>
      <c r="AR13" s="17">
        <v>8.4005207076014901E-2</v>
      </c>
      <c r="AS13" s="17">
        <v>9.8525986786341904E-2</v>
      </c>
      <c r="AT13" s="17">
        <v>6.7220358309515907E-2</v>
      </c>
      <c r="AU13" s="17">
        <v>9.3972551922010095E-2</v>
      </c>
      <c r="AV13" s="17">
        <v>3.1020438357696099E-2</v>
      </c>
      <c r="AW13" s="17"/>
      <c r="AX13" s="17">
        <v>9.6335149321610095E-2</v>
      </c>
      <c r="AY13" s="17">
        <v>5.97862069144144E-2</v>
      </c>
      <c r="AZ13" s="17">
        <v>8.0015329356994694E-2</v>
      </c>
      <c r="BA13" s="17"/>
      <c r="BB13" s="17">
        <v>9.3405941360010805E-2</v>
      </c>
      <c r="BC13" s="17">
        <v>7.7013287493584603E-2</v>
      </c>
      <c r="BD13" s="17">
        <v>1.6665727878880401E-2</v>
      </c>
      <c r="BE13" s="17">
        <v>0.110227712639553</v>
      </c>
      <c r="BF13" s="17">
        <v>5.5916776569441301E-2</v>
      </c>
    </row>
    <row r="14" spans="2:58" x14ac:dyDescent="0.3">
      <c r="B14" s="18" t="s">
        <v>108</v>
      </c>
      <c r="C14" s="17">
        <v>6.17985499748165E-2</v>
      </c>
      <c r="D14" s="17">
        <v>5.9057926766149502E-2</v>
      </c>
      <c r="E14" s="17">
        <v>6.4665096092508201E-2</v>
      </c>
      <c r="F14" s="17"/>
      <c r="G14" s="17">
        <v>0</v>
      </c>
      <c r="H14" s="17">
        <v>2.57395997481914E-2</v>
      </c>
      <c r="I14" s="17">
        <v>5.28662642777213E-2</v>
      </c>
      <c r="J14" s="17">
        <v>7.3059687428200695E-2</v>
      </c>
      <c r="K14" s="17">
        <v>8.8834785874364594E-2</v>
      </c>
      <c r="L14" s="17">
        <v>3.6590600492364997E-2</v>
      </c>
      <c r="M14" s="17"/>
      <c r="N14" s="17">
        <v>0.10791820116822499</v>
      </c>
      <c r="O14" s="17">
        <v>4.1005251317744601E-2</v>
      </c>
      <c r="P14" s="17">
        <v>3.83101926005407E-2</v>
      </c>
      <c r="Q14" s="17">
        <v>8.3004847669271395E-2</v>
      </c>
      <c r="R14" s="17">
        <v>7.7007942783267405E-2</v>
      </c>
      <c r="S14" s="17">
        <v>6.7584136473419806E-2</v>
      </c>
      <c r="T14" s="17">
        <v>6.2437324176990099E-2</v>
      </c>
      <c r="U14" s="17">
        <v>2.4918558474043801E-2</v>
      </c>
      <c r="V14" s="17">
        <v>9.2653883547208896E-2</v>
      </c>
      <c r="W14" s="17">
        <v>9.9430425179879295E-2</v>
      </c>
      <c r="X14" s="17">
        <v>5.9842344386918898E-2</v>
      </c>
      <c r="Y14" s="17">
        <v>6.9799039623413398E-2</v>
      </c>
      <c r="Z14" s="17">
        <v>0.114830496311652</v>
      </c>
      <c r="AA14" s="17">
        <v>3.4937473936835099E-2</v>
      </c>
      <c r="AB14" s="17">
        <v>6.4141660338014994E-2</v>
      </c>
      <c r="AC14" s="17">
        <v>3.3711915235932699E-2</v>
      </c>
      <c r="AD14" s="17"/>
      <c r="AE14" s="17">
        <v>3.8782594770795098E-2</v>
      </c>
      <c r="AF14" s="17">
        <v>7.0205966552134097E-2</v>
      </c>
      <c r="AG14" s="17">
        <v>7.1722742379891194E-2</v>
      </c>
      <c r="AH14" s="17">
        <v>6.1630543855982101E-2</v>
      </c>
      <c r="AI14" s="17">
        <v>6.3953779240154995E-2</v>
      </c>
      <c r="AJ14" s="17">
        <v>4.4394487779479699E-2</v>
      </c>
      <c r="AK14" s="17">
        <v>8.0498002290292497E-2</v>
      </c>
      <c r="AL14" s="17">
        <v>7.6941794527762494E-2</v>
      </c>
      <c r="AM14" s="17">
        <v>5.7653093412258202E-2</v>
      </c>
      <c r="AN14" s="17">
        <v>5.85691728181588E-2</v>
      </c>
      <c r="AO14" s="17">
        <v>9.2027078897900794E-2</v>
      </c>
      <c r="AP14" s="17">
        <v>5.8594360528652099E-2</v>
      </c>
      <c r="AQ14" s="17"/>
      <c r="AR14" s="17">
        <v>8.3620463332697903E-2</v>
      </c>
      <c r="AS14" s="17">
        <v>5.6781509884715302E-2</v>
      </c>
      <c r="AT14" s="17">
        <v>3.5624227973093898E-2</v>
      </c>
      <c r="AU14" s="17">
        <v>8.1563190426878596E-2</v>
      </c>
      <c r="AV14" s="17">
        <v>4.6021056290864899E-2</v>
      </c>
      <c r="AW14" s="17"/>
      <c r="AX14" s="17">
        <v>6.8628007911040706E-2</v>
      </c>
      <c r="AY14" s="17">
        <v>2.6779224629981498E-2</v>
      </c>
      <c r="AZ14" s="17">
        <v>7.1780516437792194E-2</v>
      </c>
      <c r="BA14" s="17"/>
      <c r="BB14" s="17">
        <v>5.5945068456354601E-2</v>
      </c>
      <c r="BC14" s="17">
        <v>6.6762479667446306E-2</v>
      </c>
      <c r="BD14" s="17">
        <v>7.1080200388836695E-2</v>
      </c>
      <c r="BE14" s="17">
        <v>0.10988431642077399</v>
      </c>
      <c r="BF14" s="17">
        <v>5.5404165991519698E-2</v>
      </c>
    </row>
    <row r="15" spans="2:58" x14ac:dyDescent="0.3">
      <c r="B15" s="18" t="s">
        <v>109</v>
      </c>
      <c r="C15" s="17">
        <v>5.9456025660026703E-2</v>
      </c>
      <c r="D15" s="17">
        <v>6.4385188191955697E-2</v>
      </c>
      <c r="E15" s="17">
        <v>5.3643231252069802E-2</v>
      </c>
      <c r="F15" s="17"/>
      <c r="G15" s="17">
        <v>0</v>
      </c>
      <c r="H15" s="17">
        <v>4.5100257626979098E-2</v>
      </c>
      <c r="I15" s="17">
        <v>5.5250745712130303E-2</v>
      </c>
      <c r="J15" s="17">
        <v>6.1421267155721E-2</v>
      </c>
      <c r="K15" s="17">
        <v>6.2949260189853404E-2</v>
      </c>
      <c r="L15" s="17">
        <v>0.19915019028807901</v>
      </c>
      <c r="M15" s="17"/>
      <c r="N15" s="17">
        <v>0.15387534170792</v>
      </c>
      <c r="O15" s="17">
        <v>7.7644860426051301E-2</v>
      </c>
      <c r="P15" s="17">
        <v>2.0272010684198701E-2</v>
      </c>
      <c r="Q15" s="17">
        <v>6.7591443459951606E-2</v>
      </c>
      <c r="R15" s="17">
        <v>3.5916058230711298E-2</v>
      </c>
      <c r="S15" s="17">
        <v>6.5387916639055702E-2</v>
      </c>
      <c r="T15" s="17">
        <v>4.4059353228680001E-2</v>
      </c>
      <c r="U15" s="17">
        <v>6.1283423009409602E-2</v>
      </c>
      <c r="V15" s="17">
        <v>8.5831435365523304E-2</v>
      </c>
      <c r="W15" s="17">
        <v>5.2565787333412502E-2</v>
      </c>
      <c r="X15" s="17">
        <v>4.6514125060548701E-2</v>
      </c>
      <c r="Y15" s="17">
        <v>9.5730681356628003E-2</v>
      </c>
      <c r="Z15" s="17">
        <v>5.5128147062935201E-2</v>
      </c>
      <c r="AA15" s="17">
        <v>5.3277457262635199E-2</v>
      </c>
      <c r="AB15" s="17">
        <v>5.3572842601924603E-2</v>
      </c>
      <c r="AC15" s="17">
        <v>6.9977976606298495E-2</v>
      </c>
      <c r="AD15" s="17"/>
      <c r="AE15" s="17">
        <v>4.3084966107891302E-2</v>
      </c>
      <c r="AF15" s="17">
        <v>7.3246487676020197E-2</v>
      </c>
      <c r="AG15" s="17">
        <v>5.6723802272010598E-2</v>
      </c>
      <c r="AH15" s="17">
        <v>5.0871286886752298E-2</v>
      </c>
      <c r="AI15" s="17">
        <v>4.94207033230738E-2</v>
      </c>
      <c r="AJ15" s="17">
        <v>6.4041574585275596E-2</v>
      </c>
      <c r="AK15" s="17">
        <v>7.2169036764913E-2</v>
      </c>
      <c r="AL15" s="17">
        <v>6.0603116688022297E-2</v>
      </c>
      <c r="AM15" s="17">
        <v>7.9952718939627895E-2</v>
      </c>
      <c r="AN15" s="17">
        <v>4.4880235265968398E-2</v>
      </c>
      <c r="AO15" s="17">
        <v>4.7375684602991699E-2</v>
      </c>
      <c r="AP15" s="17">
        <v>7.2082689119346496E-2</v>
      </c>
      <c r="AQ15" s="17"/>
      <c r="AR15" s="17">
        <v>5.3701608833463699E-2</v>
      </c>
      <c r="AS15" s="17">
        <v>6.9004792961148406E-2</v>
      </c>
      <c r="AT15" s="17">
        <v>5.1386112761534299E-2</v>
      </c>
      <c r="AU15" s="17">
        <v>4.9189454356299102E-2</v>
      </c>
      <c r="AV15" s="17">
        <v>0</v>
      </c>
      <c r="AW15" s="17"/>
      <c r="AX15" s="17">
        <v>6.4123546542435905E-2</v>
      </c>
      <c r="AY15" s="17">
        <v>3.9887420217155599E-2</v>
      </c>
      <c r="AZ15" s="17">
        <v>6.4606830545994504E-2</v>
      </c>
      <c r="BA15" s="17"/>
      <c r="BB15" s="17">
        <v>6.5881080407304005E-2</v>
      </c>
      <c r="BC15" s="17">
        <v>4.1428806266500501E-2</v>
      </c>
      <c r="BD15" s="17">
        <v>6.1858033826821701E-2</v>
      </c>
      <c r="BE15" s="17">
        <v>4.10446333408667E-2</v>
      </c>
      <c r="BF15" s="17">
        <v>4.3532044254439399E-2</v>
      </c>
    </row>
    <row r="16" spans="2:58" x14ac:dyDescent="0.3">
      <c r="B16" s="18" t="s">
        <v>86</v>
      </c>
      <c r="C16" s="17">
        <v>6.2707638732341503E-3</v>
      </c>
      <c r="D16" s="17">
        <v>3.5585053543963898E-3</v>
      </c>
      <c r="E16" s="17">
        <v>8.9981387969025207E-3</v>
      </c>
      <c r="F16" s="17"/>
      <c r="G16" s="17">
        <v>0</v>
      </c>
      <c r="H16" s="17">
        <v>4.9932668973828604E-3</v>
      </c>
      <c r="I16" s="17">
        <v>1.0341839536946999E-2</v>
      </c>
      <c r="J16" s="17">
        <v>4.7858067526105504E-3</v>
      </c>
      <c r="K16" s="17">
        <v>0</v>
      </c>
      <c r="L16" s="17">
        <v>0</v>
      </c>
      <c r="M16" s="17"/>
      <c r="N16" s="17">
        <v>0.113498745553558</v>
      </c>
      <c r="O16" s="17">
        <v>0</v>
      </c>
      <c r="P16" s="17">
        <v>4.8267673851169202E-2</v>
      </c>
      <c r="Q16" s="17">
        <v>2.6969385680902201E-2</v>
      </c>
      <c r="R16" s="17">
        <v>0</v>
      </c>
      <c r="S16" s="17">
        <v>0</v>
      </c>
      <c r="T16" s="17">
        <v>6.12979684642697E-3</v>
      </c>
      <c r="U16" s="17">
        <v>0</v>
      </c>
      <c r="V16" s="17">
        <v>0</v>
      </c>
      <c r="W16" s="17">
        <v>8.2918392420028193E-3</v>
      </c>
      <c r="X16" s="17">
        <v>1.8461753650596699E-2</v>
      </c>
      <c r="Y16" s="17">
        <v>0</v>
      </c>
      <c r="Z16" s="17">
        <v>6.0455697521634702E-3</v>
      </c>
      <c r="AA16" s="17">
        <v>0</v>
      </c>
      <c r="AB16" s="17">
        <v>0</v>
      </c>
      <c r="AC16" s="17">
        <v>0</v>
      </c>
      <c r="AD16" s="17"/>
      <c r="AE16" s="17">
        <v>0</v>
      </c>
      <c r="AF16" s="17">
        <v>0</v>
      </c>
      <c r="AG16" s="17">
        <v>0</v>
      </c>
      <c r="AH16" s="17">
        <v>0</v>
      </c>
      <c r="AI16" s="17">
        <v>4.9396411792691801E-3</v>
      </c>
      <c r="AJ16" s="17">
        <v>8.1351785597834694E-3</v>
      </c>
      <c r="AK16" s="17">
        <v>3.2233376290557503E-2</v>
      </c>
      <c r="AL16" s="17">
        <v>0</v>
      </c>
      <c r="AM16" s="17">
        <v>6.2909870118297599E-3</v>
      </c>
      <c r="AN16" s="17">
        <v>1.0236663940197401E-2</v>
      </c>
      <c r="AO16" s="17">
        <v>1.9962900101597798E-2</v>
      </c>
      <c r="AP16" s="17">
        <v>0</v>
      </c>
      <c r="AQ16" s="17"/>
      <c r="AR16" s="17">
        <v>7.9777670548689394E-3</v>
      </c>
      <c r="AS16" s="17">
        <v>5.4864419493674899E-3</v>
      </c>
      <c r="AT16" s="17">
        <v>2.74769725880805E-3</v>
      </c>
      <c r="AU16" s="17">
        <v>7.6103920224011396E-3</v>
      </c>
      <c r="AV16" s="17">
        <v>2.8191115747594898E-2</v>
      </c>
      <c r="AW16" s="17"/>
      <c r="AX16" s="17">
        <v>9.7737769850366994E-3</v>
      </c>
      <c r="AY16" s="17">
        <v>0</v>
      </c>
      <c r="AZ16" s="17">
        <v>0</v>
      </c>
      <c r="BA16" s="17"/>
      <c r="BB16" s="17">
        <v>3.67423938183327E-3</v>
      </c>
      <c r="BC16" s="17">
        <v>1.32814284626862E-2</v>
      </c>
      <c r="BD16" s="17">
        <v>0</v>
      </c>
      <c r="BE16" s="17">
        <v>1.5712050394325001E-2</v>
      </c>
      <c r="BF16" s="17">
        <v>1.0426405342269299E-2</v>
      </c>
    </row>
    <row r="17" spans="2:58" x14ac:dyDescent="0.3">
      <c r="B17" s="18" t="s">
        <v>110</v>
      </c>
      <c r="C17" s="20">
        <v>0.67592557056543101</v>
      </c>
      <c r="D17" s="20">
        <v>0.70029920099513598</v>
      </c>
      <c r="E17" s="20">
        <v>0.65187949634011499</v>
      </c>
      <c r="F17" s="20"/>
      <c r="G17" s="20">
        <v>0.82014733306979204</v>
      </c>
      <c r="H17" s="20">
        <v>0.818976000361336</v>
      </c>
      <c r="I17" s="20">
        <v>0.69170324286404505</v>
      </c>
      <c r="J17" s="20">
        <v>0.65266257145739703</v>
      </c>
      <c r="K17" s="20">
        <v>0.60113827375397599</v>
      </c>
      <c r="L17" s="20">
        <v>0.524172497953731</v>
      </c>
      <c r="M17" s="20"/>
      <c r="N17" s="20">
        <v>0.62470771157029703</v>
      </c>
      <c r="O17" s="20">
        <v>0.61420101810769401</v>
      </c>
      <c r="P17" s="20">
        <v>0.71455326297579103</v>
      </c>
      <c r="Q17" s="20">
        <v>0.63377663794674599</v>
      </c>
      <c r="R17" s="20">
        <v>0.64896211539589799</v>
      </c>
      <c r="S17" s="20">
        <v>0.68161269197255103</v>
      </c>
      <c r="T17" s="20">
        <v>0.66037555922006796</v>
      </c>
      <c r="U17" s="20">
        <v>0.65245233564778204</v>
      </c>
      <c r="V17" s="20">
        <v>0.71853291598203595</v>
      </c>
      <c r="W17" s="20">
        <v>0.68413385005680605</v>
      </c>
      <c r="X17" s="20">
        <v>0.66161714001139005</v>
      </c>
      <c r="Y17" s="20">
        <v>0.61745880183387103</v>
      </c>
      <c r="Z17" s="20">
        <v>0.66642543466148296</v>
      </c>
      <c r="AA17" s="20">
        <v>0.71824262003071104</v>
      </c>
      <c r="AB17" s="20">
        <v>0.59210499006141504</v>
      </c>
      <c r="AC17" s="20">
        <v>0.76107654673708103</v>
      </c>
      <c r="AD17" s="20"/>
      <c r="AE17" s="20">
        <v>0.79467984100105904</v>
      </c>
      <c r="AF17" s="20">
        <v>0.64784008628031498</v>
      </c>
      <c r="AG17" s="20">
        <v>0.63743142991966295</v>
      </c>
      <c r="AH17" s="20">
        <v>0.68547028584583702</v>
      </c>
      <c r="AI17" s="20">
        <v>0.67442515043039397</v>
      </c>
      <c r="AJ17" s="20">
        <v>0.67528287017876998</v>
      </c>
      <c r="AK17" s="20">
        <v>0.64567277800517098</v>
      </c>
      <c r="AL17" s="20">
        <v>0.66125985033608203</v>
      </c>
      <c r="AM17" s="20">
        <v>0.64242709611939297</v>
      </c>
      <c r="AN17" s="20">
        <v>0.68829771010031804</v>
      </c>
      <c r="AO17" s="20">
        <v>0.62532277526947699</v>
      </c>
      <c r="AP17" s="20">
        <v>0.59302981956791601</v>
      </c>
      <c r="AQ17" s="20"/>
      <c r="AR17" s="20">
        <v>0.66492729707039699</v>
      </c>
      <c r="AS17" s="20">
        <v>0.65306311123527205</v>
      </c>
      <c r="AT17" s="20">
        <v>0.74703218454139397</v>
      </c>
      <c r="AU17" s="20">
        <v>0.69575537866912096</v>
      </c>
      <c r="AV17" s="20">
        <v>0.74478825619171196</v>
      </c>
      <c r="AW17" s="20"/>
      <c r="AX17" s="20">
        <v>0.64991710927791602</v>
      </c>
      <c r="AY17" s="20">
        <v>0.80929975656805098</v>
      </c>
      <c r="AZ17" s="20">
        <v>0.69390226170507097</v>
      </c>
      <c r="BA17" s="20"/>
      <c r="BB17" s="20">
        <v>0.67974332392749404</v>
      </c>
      <c r="BC17" s="20">
        <v>0.651599925356938</v>
      </c>
      <c r="BD17" s="20">
        <v>0.74149165877732204</v>
      </c>
      <c r="BE17" s="20">
        <v>0.64978313146236</v>
      </c>
      <c r="BF17" s="20">
        <v>0.68689905191310296</v>
      </c>
    </row>
    <row r="18" spans="2:58" x14ac:dyDescent="0.3">
      <c r="B18" s="18" t="s">
        <v>111</v>
      </c>
      <c r="C18" s="20">
        <v>0.20888180277392099</v>
      </c>
      <c r="D18" s="20">
        <v>0.210668695381801</v>
      </c>
      <c r="E18" s="20">
        <v>0.206512405518432</v>
      </c>
      <c r="F18" s="20"/>
      <c r="G18" s="20">
        <v>0.17985266693020799</v>
      </c>
      <c r="H18" s="20">
        <v>0.117338256047386</v>
      </c>
      <c r="I18" s="20">
        <v>0.18707910676647399</v>
      </c>
      <c r="J18" s="20">
        <v>0.22571833667417199</v>
      </c>
      <c r="K18" s="20">
        <v>0.26988522743312199</v>
      </c>
      <c r="L18" s="20">
        <v>0.42443247617306401</v>
      </c>
      <c r="M18" s="20"/>
      <c r="N18" s="20">
        <v>0.26179354287614498</v>
      </c>
      <c r="O18" s="20">
        <v>0.186256015663676</v>
      </c>
      <c r="P18" s="20">
        <v>0.124457463756023</v>
      </c>
      <c r="Q18" s="20">
        <v>0.23324476612636399</v>
      </c>
      <c r="R18" s="20">
        <v>0.194248102836932</v>
      </c>
      <c r="S18" s="20">
        <v>0.192301441707938</v>
      </c>
      <c r="T18" s="20">
        <v>0.177109965044671</v>
      </c>
      <c r="U18" s="20">
        <v>0.22145296017882199</v>
      </c>
      <c r="V18" s="20">
        <v>0.22397614123957399</v>
      </c>
      <c r="W18" s="20">
        <v>0.21831775711261001</v>
      </c>
      <c r="X18" s="20">
        <v>0.20445346527014699</v>
      </c>
      <c r="Y18" s="20">
        <v>0.25959060021617802</v>
      </c>
      <c r="Z18" s="20">
        <v>0.25637569008676703</v>
      </c>
      <c r="AA18" s="20">
        <v>0.19010435577552601</v>
      </c>
      <c r="AB18" s="20">
        <v>0.23317611375793501</v>
      </c>
      <c r="AC18" s="20">
        <v>0.181759354449438</v>
      </c>
      <c r="AD18" s="20"/>
      <c r="AE18" s="20">
        <v>0.12880884655424499</v>
      </c>
      <c r="AF18" s="20">
        <v>0.23674990497971199</v>
      </c>
      <c r="AG18" s="20">
        <v>0.247124349408992</v>
      </c>
      <c r="AH18" s="20">
        <v>0.18359005989838101</v>
      </c>
      <c r="AI18" s="20">
        <v>0.22759975511302</v>
      </c>
      <c r="AJ18" s="20">
        <v>0.19459603357998101</v>
      </c>
      <c r="AK18" s="20">
        <v>0.24569226966730301</v>
      </c>
      <c r="AL18" s="20">
        <v>0.23718636096798501</v>
      </c>
      <c r="AM18" s="20">
        <v>0.23176816692468399</v>
      </c>
      <c r="AN18" s="20">
        <v>0.157068377855348</v>
      </c>
      <c r="AO18" s="20">
        <v>0.25588951381389602</v>
      </c>
      <c r="AP18" s="20">
        <v>0.29259675147593101</v>
      </c>
      <c r="AQ18" s="20"/>
      <c r="AR18" s="20">
        <v>0.22132727924217599</v>
      </c>
      <c r="AS18" s="20">
        <v>0.22431228963220601</v>
      </c>
      <c r="AT18" s="20">
        <v>0.15423069904414399</v>
      </c>
      <c r="AU18" s="20">
        <v>0.22472519670518801</v>
      </c>
      <c r="AV18" s="20">
        <v>7.7041494648560999E-2</v>
      </c>
      <c r="AW18" s="20"/>
      <c r="AX18" s="20">
        <v>0.229086703775087</v>
      </c>
      <c r="AY18" s="20">
        <v>0.12645285176155099</v>
      </c>
      <c r="AZ18" s="20">
        <v>0.216402676340781</v>
      </c>
      <c r="BA18" s="20"/>
      <c r="BB18" s="20">
        <v>0.21523209022366899</v>
      </c>
      <c r="BC18" s="20">
        <v>0.18520457342753099</v>
      </c>
      <c r="BD18" s="20">
        <v>0.14960396209453899</v>
      </c>
      <c r="BE18" s="20">
        <v>0.26115666240119301</v>
      </c>
      <c r="BF18" s="20">
        <v>0.1548529868154</v>
      </c>
    </row>
    <row r="19" spans="2:58" hidden="1" x14ac:dyDescent="0.3">
      <c r="B19" s="18" t="s">
        <v>99</v>
      </c>
      <c r="C19" s="21">
        <v>0.46704376779150902</v>
      </c>
      <c r="D19" s="21">
        <v>0.48963050561333499</v>
      </c>
      <c r="E19" s="21">
        <v>0.44536709082168202</v>
      </c>
      <c r="F19" s="21"/>
      <c r="G19" s="21">
        <v>0.64029466613958497</v>
      </c>
      <c r="H19" s="21">
        <v>0.70163774431394998</v>
      </c>
      <c r="I19" s="21">
        <v>0.50462413609757095</v>
      </c>
      <c r="J19" s="21">
        <v>0.42694423478322502</v>
      </c>
      <c r="K19" s="21">
        <v>0.33125304632085401</v>
      </c>
      <c r="L19" s="21">
        <v>9.9740021780667806E-2</v>
      </c>
      <c r="M19" s="21"/>
      <c r="N19" s="21">
        <v>0.362914168694152</v>
      </c>
      <c r="O19" s="21">
        <v>0.42794500244401901</v>
      </c>
      <c r="P19" s="21">
        <v>0.59009579921976796</v>
      </c>
      <c r="Q19" s="21">
        <v>0.40053187182038202</v>
      </c>
      <c r="R19" s="21">
        <v>0.45471401255896599</v>
      </c>
      <c r="S19" s="21">
        <v>0.48931125026461297</v>
      </c>
      <c r="T19" s="21">
        <v>0.483265594175397</v>
      </c>
      <c r="U19" s="21">
        <v>0.43099937546896</v>
      </c>
      <c r="V19" s="21">
        <v>0.49455677474246301</v>
      </c>
      <c r="W19" s="21">
        <v>0.46581609294419601</v>
      </c>
      <c r="X19" s="21">
        <v>0.45716367474124298</v>
      </c>
      <c r="Y19" s="21">
        <v>0.357868201617694</v>
      </c>
      <c r="Z19" s="21">
        <v>0.41004974457471599</v>
      </c>
      <c r="AA19" s="21">
        <v>0.52813826425518495</v>
      </c>
      <c r="AB19" s="21">
        <v>0.35892887630348003</v>
      </c>
      <c r="AC19" s="21">
        <v>0.579317192287643</v>
      </c>
      <c r="AD19" s="21"/>
      <c r="AE19" s="21">
        <v>0.66587099444681397</v>
      </c>
      <c r="AF19" s="21">
        <v>0.41109018130060299</v>
      </c>
      <c r="AG19" s="21">
        <v>0.39030708051067198</v>
      </c>
      <c r="AH19" s="21">
        <v>0.50188022594745596</v>
      </c>
      <c r="AI19" s="21">
        <v>0.44682539531737397</v>
      </c>
      <c r="AJ19" s="21">
        <v>0.48068683659878803</v>
      </c>
      <c r="AK19" s="21">
        <v>0.39998050833786802</v>
      </c>
      <c r="AL19" s="21">
        <v>0.42407348936809702</v>
      </c>
      <c r="AM19" s="21">
        <v>0.41065892919470898</v>
      </c>
      <c r="AN19" s="21">
        <v>0.53122933224496904</v>
      </c>
      <c r="AO19" s="21">
        <v>0.36943326145558097</v>
      </c>
      <c r="AP19" s="21">
        <v>0.300433068091984</v>
      </c>
      <c r="AQ19" s="21"/>
      <c r="AR19" s="21">
        <v>0.443600017828221</v>
      </c>
      <c r="AS19" s="21">
        <v>0.42875082160306599</v>
      </c>
      <c r="AT19" s="21">
        <v>0.59280148549724998</v>
      </c>
      <c r="AU19" s="21">
        <v>0.47103018196393298</v>
      </c>
      <c r="AV19" s="21">
        <v>0.66774676154315105</v>
      </c>
      <c r="AW19" s="21"/>
      <c r="AX19" s="21">
        <v>0.42083040550283002</v>
      </c>
      <c r="AY19" s="21">
        <v>0.68284690480650001</v>
      </c>
      <c r="AZ19" s="21">
        <v>0.47749958536428999</v>
      </c>
      <c r="BA19" s="21"/>
      <c r="BB19" s="21">
        <v>0.46451123370382502</v>
      </c>
      <c r="BC19" s="21">
        <v>0.46639535192940601</v>
      </c>
      <c r="BD19" s="21">
        <v>0.59188769668278296</v>
      </c>
      <c r="BE19" s="21">
        <v>0.38862646906116699</v>
      </c>
      <c r="BF19" s="21">
        <v>0.53204606509770302</v>
      </c>
    </row>
    <row r="20" spans="2:58" x14ac:dyDescent="0.3">
      <c r="B20" s="16"/>
    </row>
    <row r="21" spans="2:58" x14ac:dyDescent="0.3">
      <c r="B21" t="s">
        <v>91</v>
      </c>
    </row>
    <row r="22" spans="2:58" x14ac:dyDescent="0.3">
      <c r="B22" t="s">
        <v>92</v>
      </c>
    </row>
    <row r="24" spans="2:58" x14ac:dyDescent="0.3">
      <c r="B24"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F24"/>
  <sheetViews>
    <sheetView showGridLines="0" topLeftCell="A5" workbookViewId="0">
      <pane xSplit="2" topLeftCell="C1" activePane="topRight" state="frozen"/>
      <selection pane="topRight" activeCell="I26" sqref="I2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103</v>
      </c>
      <c r="C9" s="17">
        <v>0.20049286302175801</v>
      </c>
      <c r="D9" s="17">
        <v>0.24846815029911701</v>
      </c>
      <c r="E9" s="17">
        <v>0.15287146655276501</v>
      </c>
      <c r="F9" s="17"/>
      <c r="G9" s="17">
        <v>0.19177967789970701</v>
      </c>
      <c r="H9" s="17">
        <v>0.39145036598000899</v>
      </c>
      <c r="I9" s="17">
        <v>0.23632420403106</v>
      </c>
      <c r="J9" s="17">
        <v>0.13279777307434401</v>
      </c>
      <c r="K9" s="17">
        <v>0.15797585545331999</v>
      </c>
      <c r="L9" s="17">
        <v>0.16399999340395899</v>
      </c>
      <c r="M9" s="17"/>
      <c r="N9" s="17">
        <v>0.142817825979799</v>
      </c>
      <c r="O9" s="17">
        <v>0.254322296496242</v>
      </c>
      <c r="P9" s="17">
        <v>0.14784082732816001</v>
      </c>
      <c r="Q9" s="17">
        <v>0.160446267454221</v>
      </c>
      <c r="R9" s="17">
        <v>0.20354782822964701</v>
      </c>
      <c r="S9" s="17">
        <v>0.17391475854810701</v>
      </c>
      <c r="T9" s="17">
        <v>9.37603386975564E-2</v>
      </c>
      <c r="U9" s="17">
        <v>0.16865030124250599</v>
      </c>
      <c r="V9" s="17">
        <v>0.16799438039110501</v>
      </c>
      <c r="W9" s="17">
        <v>0.127638207187907</v>
      </c>
      <c r="X9" s="17">
        <v>0.18263214091497501</v>
      </c>
      <c r="Y9" s="17">
        <v>0.16028513366321501</v>
      </c>
      <c r="Z9" s="17">
        <v>0.22296625661969499</v>
      </c>
      <c r="AA9" s="17">
        <v>0.190125742690474</v>
      </c>
      <c r="AB9" s="17">
        <v>0.215687878808659</v>
      </c>
      <c r="AC9" s="17">
        <v>0.37949080132497098</v>
      </c>
      <c r="AD9" s="17"/>
      <c r="AE9" s="17">
        <v>0.36730776424181899</v>
      </c>
      <c r="AF9" s="17">
        <v>0.147133593205552</v>
      </c>
      <c r="AG9" s="17">
        <v>0.17316675198217299</v>
      </c>
      <c r="AH9" s="17">
        <v>0.21572951980242999</v>
      </c>
      <c r="AI9" s="17">
        <v>0.139108886281886</v>
      </c>
      <c r="AJ9" s="17">
        <v>0.12746746926157401</v>
      </c>
      <c r="AK9" s="17">
        <v>0.17704936100785601</v>
      </c>
      <c r="AL9" s="17">
        <v>0.27316296135437301</v>
      </c>
      <c r="AM9" s="17">
        <v>0.17213287492249801</v>
      </c>
      <c r="AN9" s="17">
        <v>0.173938571176211</v>
      </c>
      <c r="AO9" s="17">
        <v>0.22027965295127</v>
      </c>
      <c r="AP9" s="17">
        <v>0.16086268516904101</v>
      </c>
      <c r="AQ9" s="17"/>
      <c r="AR9" s="17">
        <v>0.16068501013523001</v>
      </c>
      <c r="AS9" s="17">
        <v>0.20216454736692799</v>
      </c>
      <c r="AT9" s="17">
        <v>0.24326774365206899</v>
      </c>
      <c r="AU9" s="17">
        <v>0.23274158286070401</v>
      </c>
      <c r="AV9" s="17">
        <v>0.29841377390186802</v>
      </c>
      <c r="AW9" s="17"/>
      <c r="AX9" s="17">
        <v>0.14312510531785899</v>
      </c>
      <c r="AY9" s="17">
        <v>0.48223316372132302</v>
      </c>
      <c r="AZ9" s="17">
        <v>0.228110576774849</v>
      </c>
      <c r="BA9" s="17"/>
      <c r="BB9" s="17">
        <v>0.222097393783622</v>
      </c>
      <c r="BC9" s="17">
        <v>0.14185531185479</v>
      </c>
      <c r="BD9" s="17">
        <v>7.7860047796797102E-2</v>
      </c>
      <c r="BE9" s="17">
        <v>0.144091467876625</v>
      </c>
      <c r="BF9" s="17">
        <v>0.192879247921102</v>
      </c>
    </row>
    <row r="10" spans="2:58" x14ac:dyDescent="0.3">
      <c r="B10" s="18" t="s">
        <v>104</v>
      </c>
      <c r="C10" s="17">
        <v>0.20928922570195399</v>
      </c>
      <c r="D10" s="17">
        <v>0.230684772347649</v>
      </c>
      <c r="E10" s="17">
        <v>0.188290658045</v>
      </c>
      <c r="F10" s="17"/>
      <c r="G10" s="17">
        <v>0.46647252585712201</v>
      </c>
      <c r="H10" s="17">
        <v>0.276769268060023</v>
      </c>
      <c r="I10" s="17">
        <v>0.193715568410921</v>
      </c>
      <c r="J10" s="17">
        <v>0.19861622818847499</v>
      </c>
      <c r="K10" s="17">
        <v>0.21975976253866</v>
      </c>
      <c r="L10" s="17">
        <v>0.27637597772912498</v>
      </c>
      <c r="M10" s="17"/>
      <c r="N10" s="17">
        <v>0</v>
      </c>
      <c r="O10" s="17">
        <v>0.13312257715921899</v>
      </c>
      <c r="P10" s="17">
        <v>0.206670267478687</v>
      </c>
      <c r="Q10" s="17">
        <v>0.21740185725425401</v>
      </c>
      <c r="R10" s="17">
        <v>0.213730158686642</v>
      </c>
      <c r="S10" s="17">
        <v>0.23078306279122701</v>
      </c>
      <c r="T10" s="17">
        <v>0.21429480689986299</v>
      </c>
      <c r="U10" s="17">
        <v>0.25878214024872398</v>
      </c>
      <c r="V10" s="17">
        <v>0.192638459482779</v>
      </c>
      <c r="W10" s="17">
        <v>0.17888186422014599</v>
      </c>
      <c r="X10" s="17">
        <v>0.21314822286464</v>
      </c>
      <c r="Y10" s="17">
        <v>0.17792388331139</v>
      </c>
      <c r="Z10" s="17">
        <v>0.23287736156306599</v>
      </c>
      <c r="AA10" s="17">
        <v>0.299868422870882</v>
      </c>
      <c r="AB10" s="17">
        <v>0.17605369116212199</v>
      </c>
      <c r="AC10" s="17">
        <v>0.20945665087436899</v>
      </c>
      <c r="AD10" s="17"/>
      <c r="AE10" s="17">
        <v>0.27176805184066999</v>
      </c>
      <c r="AF10" s="17">
        <v>0.18586118593248799</v>
      </c>
      <c r="AG10" s="17">
        <v>0.19851427505533001</v>
      </c>
      <c r="AH10" s="17">
        <v>0.19590956200783199</v>
      </c>
      <c r="AI10" s="17">
        <v>0.19415776155096701</v>
      </c>
      <c r="AJ10" s="17">
        <v>0.22881448699372101</v>
      </c>
      <c r="AK10" s="17">
        <v>0.19804066184187</v>
      </c>
      <c r="AL10" s="17">
        <v>0.198486557376961</v>
      </c>
      <c r="AM10" s="17">
        <v>0.208378645571175</v>
      </c>
      <c r="AN10" s="17">
        <v>0.19774520003203699</v>
      </c>
      <c r="AO10" s="17">
        <v>0.1888039573245</v>
      </c>
      <c r="AP10" s="17">
        <v>0.18143230085943199</v>
      </c>
      <c r="AQ10" s="17"/>
      <c r="AR10" s="17">
        <v>0.20600716004074199</v>
      </c>
      <c r="AS10" s="17">
        <v>0.20130107009213899</v>
      </c>
      <c r="AT10" s="17">
        <v>0.23989769836531499</v>
      </c>
      <c r="AU10" s="17">
        <v>0.217518609605199</v>
      </c>
      <c r="AV10" s="17">
        <v>0.171776084934565</v>
      </c>
      <c r="AW10" s="17"/>
      <c r="AX10" s="17">
        <v>0.200547422577566</v>
      </c>
      <c r="AY10" s="17">
        <v>0.24327556603138401</v>
      </c>
      <c r="AZ10" s="17">
        <v>0.23255128354072499</v>
      </c>
      <c r="BA10" s="17"/>
      <c r="BB10" s="17">
        <v>0.21263048469997001</v>
      </c>
      <c r="BC10" s="17">
        <v>0.180210257101973</v>
      </c>
      <c r="BD10" s="17">
        <v>0.383461557485682</v>
      </c>
      <c r="BE10" s="17">
        <v>0.18685944731625601</v>
      </c>
      <c r="BF10" s="17">
        <v>0.19818394425058999</v>
      </c>
    </row>
    <row r="11" spans="2:58" x14ac:dyDescent="0.3">
      <c r="B11" s="18" t="s">
        <v>105</v>
      </c>
      <c r="C11" s="17">
        <v>0.209556774168316</v>
      </c>
      <c r="D11" s="17">
        <v>0.19951658968547301</v>
      </c>
      <c r="E11" s="17">
        <v>0.21902716467209599</v>
      </c>
      <c r="F11" s="17"/>
      <c r="G11" s="17">
        <v>0.27438159875253898</v>
      </c>
      <c r="H11" s="17">
        <v>0.13594833103147599</v>
      </c>
      <c r="I11" s="17">
        <v>0.22289797044159901</v>
      </c>
      <c r="J11" s="17">
        <v>0.22055113039549901</v>
      </c>
      <c r="K11" s="17">
        <v>0.179972036541001</v>
      </c>
      <c r="L11" s="17">
        <v>0.25143637935166102</v>
      </c>
      <c r="M11" s="17"/>
      <c r="N11" s="17">
        <v>0.33888647397028898</v>
      </c>
      <c r="O11" s="17">
        <v>7.2703561491043803E-2</v>
      </c>
      <c r="P11" s="17">
        <v>0.28979600817502199</v>
      </c>
      <c r="Q11" s="17">
        <v>0.16948714464774001</v>
      </c>
      <c r="R11" s="17">
        <v>0.19331728018890301</v>
      </c>
      <c r="S11" s="17">
        <v>0.24390651603580699</v>
      </c>
      <c r="T11" s="17">
        <v>0.29600125474574801</v>
      </c>
      <c r="U11" s="17">
        <v>0.16570876307127699</v>
      </c>
      <c r="V11" s="17">
        <v>0.23576571546243599</v>
      </c>
      <c r="W11" s="17">
        <v>0.231672036030978</v>
      </c>
      <c r="X11" s="17">
        <v>0.218169405513394</v>
      </c>
      <c r="Y11" s="17">
        <v>0.23340441713058299</v>
      </c>
      <c r="Z11" s="17">
        <v>0.15035842506865901</v>
      </c>
      <c r="AA11" s="17">
        <v>0.18862854985663599</v>
      </c>
      <c r="AB11" s="17">
        <v>0.25162600314211298</v>
      </c>
      <c r="AC11" s="17">
        <v>0.15310100652328201</v>
      </c>
      <c r="AD11" s="17"/>
      <c r="AE11" s="17">
        <v>0.112942077888474</v>
      </c>
      <c r="AF11" s="17">
        <v>0.236618154537207</v>
      </c>
      <c r="AG11" s="17">
        <v>0.20254447151657901</v>
      </c>
      <c r="AH11" s="17">
        <v>0.20732246214990299</v>
      </c>
      <c r="AI11" s="17">
        <v>0.25263010586194101</v>
      </c>
      <c r="AJ11" s="17">
        <v>0.23604248424395299</v>
      </c>
      <c r="AK11" s="17">
        <v>0.228626473790075</v>
      </c>
      <c r="AL11" s="17">
        <v>0.199295758257515</v>
      </c>
      <c r="AM11" s="17">
        <v>0.198428006961512</v>
      </c>
      <c r="AN11" s="17">
        <v>0.30501530700728402</v>
      </c>
      <c r="AO11" s="17">
        <v>0.19945998302578</v>
      </c>
      <c r="AP11" s="17">
        <v>0.1211175932515</v>
      </c>
      <c r="AQ11" s="17"/>
      <c r="AR11" s="17">
        <v>0.22430996229594199</v>
      </c>
      <c r="AS11" s="17">
        <v>0.201776895486632</v>
      </c>
      <c r="AT11" s="17">
        <v>0.21038540657592</v>
      </c>
      <c r="AU11" s="17">
        <v>0.18016177437143099</v>
      </c>
      <c r="AV11" s="17">
        <v>0.24850716468706699</v>
      </c>
      <c r="AW11" s="17"/>
      <c r="AX11" s="17">
        <v>0.224293972101726</v>
      </c>
      <c r="AY11" s="17">
        <v>0.118259552345324</v>
      </c>
      <c r="AZ11" s="17">
        <v>0.245847528541798</v>
      </c>
      <c r="BA11" s="17"/>
      <c r="BB11" s="17">
        <v>0.19620718155213901</v>
      </c>
      <c r="BC11" s="17">
        <v>0.26104520051431601</v>
      </c>
      <c r="BD11" s="17">
        <v>0.18774557678027301</v>
      </c>
      <c r="BE11" s="17">
        <v>0.23058942036576499</v>
      </c>
      <c r="BF11" s="17">
        <v>0.225805495363428</v>
      </c>
    </row>
    <row r="12" spans="2:58" x14ac:dyDescent="0.3">
      <c r="B12" s="18" t="s">
        <v>106</v>
      </c>
      <c r="C12" s="17">
        <v>0.12777104352743399</v>
      </c>
      <c r="D12" s="17">
        <v>9.4065524939534906E-2</v>
      </c>
      <c r="E12" s="17">
        <v>0.16176385443140101</v>
      </c>
      <c r="F12" s="17"/>
      <c r="G12" s="17">
        <v>0</v>
      </c>
      <c r="H12" s="17">
        <v>9.3272194641947304E-2</v>
      </c>
      <c r="I12" s="17">
        <v>0.117463026961245</v>
      </c>
      <c r="J12" s="17">
        <v>0.14253850890525599</v>
      </c>
      <c r="K12" s="17">
        <v>0.15190144140748901</v>
      </c>
      <c r="L12" s="17">
        <v>8.9530915457832302E-2</v>
      </c>
      <c r="M12" s="17"/>
      <c r="N12" s="17">
        <v>0</v>
      </c>
      <c r="O12" s="17">
        <v>0.29942971043595601</v>
      </c>
      <c r="P12" s="17">
        <v>0.12058039881809</v>
      </c>
      <c r="Q12" s="17">
        <v>0.155099542371471</v>
      </c>
      <c r="R12" s="17">
        <v>0.177553895105449</v>
      </c>
      <c r="S12" s="17">
        <v>0.144373112119005</v>
      </c>
      <c r="T12" s="17">
        <v>0.19996044265815799</v>
      </c>
      <c r="U12" s="17">
        <v>0.16727555183138501</v>
      </c>
      <c r="V12" s="17">
        <v>0.10957161222044499</v>
      </c>
      <c r="W12" s="17">
        <v>0.13474065666153601</v>
      </c>
      <c r="X12" s="17">
        <v>0.114029484246521</v>
      </c>
      <c r="Y12" s="17">
        <v>0.110722970969292</v>
      </c>
      <c r="Z12" s="17">
        <v>9.9506044302526894E-2</v>
      </c>
      <c r="AA12" s="17">
        <v>0.105839334017771</v>
      </c>
      <c r="AB12" s="17">
        <v>0.10305969138625699</v>
      </c>
      <c r="AC12" s="17">
        <v>6.06686339154913E-2</v>
      </c>
      <c r="AD12" s="17"/>
      <c r="AE12" s="17">
        <v>7.9764368059224794E-2</v>
      </c>
      <c r="AF12" s="17">
        <v>0.123423629625226</v>
      </c>
      <c r="AG12" s="17">
        <v>0.15287723430293801</v>
      </c>
      <c r="AH12" s="17">
        <v>0.10249247588881399</v>
      </c>
      <c r="AI12" s="17">
        <v>0.141265325971179</v>
      </c>
      <c r="AJ12" s="17">
        <v>0.18267076564652199</v>
      </c>
      <c r="AK12" s="17">
        <v>0.12310805421694</v>
      </c>
      <c r="AL12" s="17">
        <v>8.7997428484822296E-2</v>
      </c>
      <c r="AM12" s="17">
        <v>0.15524211247693601</v>
      </c>
      <c r="AN12" s="17">
        <v>0.12647854293053801</v>
      </c>
      <c r="AO12" s="17">
        <v>0.13419353614660501</v>
      </c>
      <c r="AP12" s="17">
        <v>0.140630192283</v>
      </c>
      <c r="AQ12" s="17"/>
      <c r="AR12" s="17">
        <v>0.131453569164029</v>
      </c>
      <c r="AS12" s="17">
        <v>0.12738772370210399</v>
      </c>
      <c r="AT12" s="17">
        <v>0.118745919650973</v>
      </c>
      <c r="AU12" s="17">
        <v>0.14611859185252499</v>
      </c>
      <c r="AV12" s="17">
        <v>0.118151216907459</v>
      </c>
      <c r="AW12" s="17"/>
      <c r="AX12" s="17">
        <v>0.14244305432909801</v>
      </c>
      <c r="AY12" s="17">
        <v>5.12865240932611E-2</v>
      </c>
      <c r="AZ12" s="17">
        <v>7.2222780571651601E-2</v>
      </c>
      <c r="BA12" s="17"/>
      <c r="BB12" s="17">
        <v>0.12048042751758201</v>
      </c>
      <c r="BC12" s="17">
        <v>0.165017454700253</v>
      </c>
      <c r="BD12" s="17">
        <v>0.117628800256157</v>
      </c>
      <c r="BE12" s="17">
        <v>0.117474008072738</v>
      </c>
      <c r="BF12" s="17">
        <v>0.14954169133234699</v>
      </c>
    </row>
    <row r="13" spans="2:58" x14ac:dyDescent="0.3">
      <c r="B13" s="18" t="s">
        <v>107</v>
      </c>
      <c r="C13" s="17">
        <v>9.8714122760964598E-2</v>
      </c>
      <c r="D13" s="17">
        <v>7.2880733436833198E-2</v>
      </c>
      <c r="E13" s="17">
        <v>0.124769271194845</v>
      </c>
      <c r="F13" s="17"/>
      <c r="G13" s="17">
        <v>6.7366197490632301E-2</v>
      </c>
      <c r="H13" s="17">
        <v>2.46630310251859E-2</v>
      </c>
      <c r="I13" s="17">
        <v>9.9159993132225399E-2</v>
      </c>
      <c r="J13" s="17">
        <v>0.12199440880982</v>
      </c>
      <c r="K13" s="17">
        <v>8.7610970280297296E-2</v>
      </c>
      <c r="L13" s="17">
        <v>5.5727901204298297E-2</v>
      </c>
      <c r="M13" s="17"/>
      <c r="N13" s="17">
        <v>0</v>
      </c>
      <c r="O13" s="17">
        <v>5.77018727276747E-2</v>
      </c>
      <c r="P13" s="17">
        <v>9.6147228752215402E-2</v>
      </c>
      <c r="Q13" s="17">
        <v>9.0606000586831506E-2</v>
      </c>
      <c r="R13" s="17">
        <v>0.106615630451073</v>
      </c>
      <c r="S13" s="17">
        <v>8.2852401247948598E-2</v>
      </c>
      <c r="T13" s="17">
        <v>7.9934259083982204E-2</v>
      </c>
      <c r="U13" s="17">
        <v>7.4372661192429093E-2</v>
      </c>
      <c r="V13" s="17">
        <v>0.12671382681733201</v>
      </c>
      <c r="W13" s="17">
        <v>0.12654407578823601</v>
      </c>
      <c r="X13" s="17">
        <v>0.12109729321788899</v>
      </c>
      <c r="Y13" s="17">
        <v>8.5842513505245993E-2</v>
      </c>
      <c r="Z13" s="17">
        <v>0.123689360830843</v>
      </c>
      <c r="AA13" s="17">
        <v>0.118384468386555</v>
      </c>
      <c r="AB13" s="17">
        <v>0.122904954369778</v>
      </c>
      <c r="AC13" s="17">
        <v>7.0592456263419895E-2</v>
      </c>
      <c r="AD13" s="17"/>
      <c r="AE13" s="17">
        <v>6.7283191152586602E-2</v>
      </c>
      <c r="AF13" s="17">
        <v>0.13141840323541201</v>
      </c>
      <c r="AG13" s="17">
        <v>9.1772077602399901E-2</v>
      </c>
      <c r="AH13" s="17">
        <v>0.106096465365682</v>
      </c>
      <c r="AI13" s="17">
        <v>0.103047093364139</v>
      </c>
      <c r="AJ13" s="17">
        <v>0.10652976142738101</v>
      </c>
      <c r="AK13" s="17">
        <v>9.5066227696599503E-2</v>
      </c>
      <c r="AL13" s="17">
        <v>0.109591769320664</v>
      </c>
      <c r="AM13" s="17">
        <v>9.8288123933795393E-2</v>
      </c>
      <c r="AN13" s="17">
        <v>7.1833863061050204E-2</v>
      </c>
      <c r="AO13" s="17">
        <v>0.10787865700015301</v>
      </c>
      <c r="AP13" s="17">
        <v>0.128918774205739</v>
      </c>
      <c r="AQ13" s="17"/>
      <c r="AR13" s="17">
        <v>8.7814594484892303E-2</v>
      </c>
      <c r="AS13" s="17">
        <v>0.116075287876964</v>
      </c>
      <c r="AT13" s="17">
        <v>7.4445356283483505E-2</v>
      </c>
      <c r="AU13" s="17">
        <v>0.10104582421215701</v>
      </c>
      <c r="AV13" s="17">
        <v>3.1020438357696099E-2</v>
      </c>
      <c r="AW13" s="17"/>
      <c r="AX13" s="17">
        <v>0.12022036030021301</v>
      </c>
      <c r="AY13" s="17">
        <v>4.4709825553556598E-2</v>
      </c>
      <c r="AZ13" s="17">
        <v>7.2509650242247106E-2</v>
      </c>
      <c r="BA13" s="17"/>
      <c r="BB13" s="17">
        <v>9.2511723808909693E-2</v>
      </c>
      <c r="BC13" s="17">
        <v>0.128032166208535</v>
      </c>
      <c r="BD13" s="17">
        <v>5.7376065388761797E-2</v>
      </c>
      <c r="BE13" s="17">
        <v>0.13934042962443099</v>
      </c>
      <c r="BF13" s="17">
        <v>8.4590688830860905E-2</v>
      </c>
    </row>
    <row r="14" spans="2:58" x14ac:dyDescent="0.3">
      <c r="B14" s="18" t="s">
        <v>108</v>
      </c>
      <c r="C14" s="17">
        <v>6.8360131661863999E-2</v>
      </c>
      <c r="D14" s="17">
        <v>7.1114026478332398E-2</v>
      </c>
      <c r="E14" s="17">
        <v>6.5739970840361497E-2</v>
      </c>
      <c r="F14" s="17"/>
      <c r="G14" s="17">
        <v>0</v>
      </c>
      <c r="H14" s="17">
        <v>3.7429267995955098E-2</v>
      </c>
      <c r="I14" s="17">
        <v>4.8747267522732202E-2</v>
      </c>
      <c r="J14" s="17">
        <v>8.1972537699476294E-2</v>
      </c>
      <c r="K14" s="17">
        <v>0.11339216542415401</v>
      </c>
      <c r="L14" s="17">
        <v>8.4142431243854093E-2</v>
      </c>
      <c r="M14" s="17"/>
      <c r="N14" s="17">
        <v>0.10791820116822499</v>
      </c>
      <c r="O14" s="17">
        <v>7.9717650404587198E-2</v>
      </c>
      <c r="P14" s="17">
        <v>3.05800024707653E-2</v>
      </c>
      <c r="Q14" s="17">
        <v>4.2829640968045903E-2</v>
      </c>
      <c r="R14" s="17">
        <v>5.2986388508597403E-2</v>
      </c>
      <c r="S14" s="17">
        <v>6.3239284161483403E-2</v>
      </c>
      <c r="T14" s="17">
        <v>5.0921234969945502E-2</v>
      </c>
      <c r="U14" s="17">
        <v>5.7856271516617097E-2</v>
      </c>
      <c r="V14" s="17">
        <v>7.0297830368587805E-2</v>
      </c>
      <c r="W14" s="17">
        <v>9.6611732320110597E-2</v>
      </c>
      <c r="X14" s="17">
        <v>6.6534425089927796E-2</v>
      </c>
      <c r="Y14" s="17">
        <v>0.11797359923277299</v>
      </c>
      <c r="Z14" s="17">
        <v>8.1513198502443499E-2</v>
      </c>
      <c r="AA14" s="17">
        <v>3.67450559493947E-2</v>
      </c>
      <c r="AB14" s="17">
        <v>8.0759006615048007E-2</v>
      </c>
      <c r="AC14" s="17">
        <v>5.9060473459429698E-2</v>
      </c>
      <c r="AD14" s="17"/>
      <c r="AE14" s="17">
        <v>5.2465738209383002E-2</v>
      </c>
      <c r="AF14" s="17">
        <v>7.6437606517476803E-2</v>
      </c>
      <c r="AG14" s="17">
        <v>0.1063252550217</v>
      </c>
      <c r="AH14" s="17">
        <v>4.03513071536915E-2</v>
      </c>
      <c r="AI14" s="17">
        <v>7.3995320818518104E-2</v>
      </c>
      <c r="AJ14" s="17">
        <v>5.45670715675858E-2</v>
      </c>
      <c r="AK14" s="17">
        <v>8.0878777897066004E-2</v>
      </c>
      <c r="AL14" s="17">
        <v>3.3782670068076497E-2</v>
      </c>
      <c r="AM14" s="17">
        <v>6.9855171694406304E-2</v>
      </c>
      <c r="AN14" s="17">
        <v>6.5201517939604506E-2</v>
      </c>
      <c r="AO14" s="17">
        <v>6.23357569606975E-2</v>
      </c>
      <c r="AP14" s="17">
        <v>0.14522239489758401</v>
      </c>
      <c r="AQ14" s="17"/>
      <c r="AR14" s="17">
        <v>8.5023560972573506E-2</v>
      </c>
      <c r="AS14" s="17">
        <v>6.76015450776635E-2</v>
      </c>
      <c r="AT14" s="17">
        <v>5.0435717294227599E-2</v>
      </c>
      <c r="AU14" s="17">
        <v>5.6276910167894802E-2</v>
      </c>
      <c r="AV14" s="17">
        <v>2.5661370121884901E-2</v>
      </c>
      <c r="AW14" s="17"/>
      <c r="AX14" s="17">
        <v>7.6116579073895199E-2</v>
      </c>
      <c r="AY14" s="17">
        <v>2.7476684020373201E-2</v>
      </c>
      <c r="AZ14" s="17">
        <v>6.3356451554677104E-2</v>
      </c>
      <c r="BA14" s="17"/>
      <c r="BB14" s="17">
        <v>7.0310159431457894E-2</v>
      </c>
      <c r="BC14" s="17">
        <v>3.9453294560766801E-2</v>
      </c>
      <c r="BD14" s="17">
        <v>0.105475829802923</v>
      </c>
      <c r="BE14" s="17">
        <v>7.6803287963666297E-2</v>
      </c>
      <c r="BF14" s="17">
        <v>7.3180156999687496E-2</v>
      </c>
    </row>
    <row r="15" spans="2:58" x14ac:dyDescent="0.3">
      <c r="B15" s="18" t="s">
        <v>109</v>
      </c>
      <c r="C15" s="17">
        <v>7.4414763121494601E-2</v>
      </c>
      <c r="D15" s="17">
        <v>7.8729921653694704E-2</v>
      </c>
      <c r="E15" s="17">
        <v>6.9246405716883203E-2</v>
      </c>
      <c r="F15" s="17"/>
      <c r="G15" s="17">
        <v>0</v>
      </c>
      <c r="H15" s="17">
        <v>2.3935261317012499E-2</v>
      </c>
      <c r="I15" s="17">
        <v>7.1263213566585895E-2</v>
      </c>
      <c r="J15" s="17">
        <v>8.8461481725450999E-2</v>
      </c>
      <c r="K15" s="17">
        <v>8.2051658793449403E-2</v>
      </c>
      <c r="L15" s="17">
        <v>7.8786401609270099E-2</v>
      </c>
      <c r="M15" s="17"/>
      <c r="N15" s="17">
        <v>0.29687875332812902</v>
      </c>
      <c r="O15" s="17">
        <v>5.8554228735475097E-2</v>
      </c>
      <c r="P15" s="17">
        <v>7.9403215933638194E-2</v>
      </c>
      <c r="Q15" s="17">
        <v>0.117687941682454</v>
      </c>
      <c r="R15" s="17">
        <v>4.25611456714503E-2</v>
      </c>
      <c r="S15" s="17">
        <v>5.1617039851367799E-2</v>
      </c>
      <c r="T15" s="17">
        <v>4.72114777782583E-2</v>
      </c>
      <c r="U15" s="17">
        <v>0.107354310897063</v>
      </c>
      <c r="V15" s="17">
        <v>8.3563072447689901E-2</v>
      </c>
      <c r="W15" s="17">
        <v>8.9432401033957304E-2</v>
      </c>
      <c r="X15" s="17">
        <v>8.0181558099601993E-2</v>
      </c>
      <c r="Y15" s="17">
        <v>0.10415873862120199</v>
      </c>
      <c r="Z15" s="17">
        <v>8.9089353112766098E-2</v>
      </c>
      <c r="AA15" s="17">
        <v>6.0408426228287501E-2</v>
      </c>
      <c r="AB15" s="17">
        <v>3.93257492083431E-2</v>
      </c>
      <c r="AC15" s="17">
        <v>6.1895682017135599E-2</v>
      </c>
      <c r="AD15" s="17"/>
      <c r="AE15" s="17">
        <v>4.8468808607842397E-2</v>
      </c>
      <c r="AF15" s="17">
        <v>8.4933682370987904E-2</v>
      </c>
      <c r="AG15" s="17">
        <v>6.24612441187593E-2</v>
      </c>
      <c r="AH15" s="17">
        <v>0.115315880815234</v>
      </c>
      <c r="AI15" s="17">
        <v>9.5795506151368906E-2</v>
      </c>
      <c r="AJ15" s="17">
        <v>4.9432404151938503E-2</v>
      </c>
      <c r="AK15" s="17">
        <v>7.0631265138636601E-2</v>
      </c>
      <c r="AL15" s="17">
        <v>7.8870831930376903E-2</v>
      </c>
      <c r="AM15" s="17">
        <v>9.7675064439677106E-2</v>
      </c>
      <c r="AN15" s="17">
        <v>4.2917988791632597E-2</v>
      </c>
      <c r="AO15" s="17">
        <v>6.7085556489396098E-2</v>
      </c>
      <c r="AP15" s="17">
        <v>0.10974609067975399</v>
      </c>
      <c r="AQ15" s="17"/>
      <c r="AR15" s="17">
        <v>8.9706678502142007E-2</v>
      </c>
      <c r="AS15" s="17">
        <v>7.6906090030368898E-2</v>
      </c>
      <c r="AT15" s="17">
        <v>4.91556374215752E-2</v>
      </c>
      <c r="AU15" s="17">
        <v>5.7239938438271798E-2</v>
      </c>
      <c r="AV15" s="17">
        <v>4.6543057613576903E-2</v>
      </c>
      <c r="AW15" s="17"/>
      <c r="AX15" s="17">
        <v>8.0277797543756899E-2</v>
      </c>
      <c r="AY15" s="17">
        <v>2.6214270382383401E-2</v>
      </c>
      <c r="AZ15" s="17">
        <v>8.5401728774051403E-2</v>
      </c>
      <c r="BA15" s="17"/>
      <c r="BB15" s="17">
        <v>7.5556496309299795E-2</v>
      </c>
      <c r="BC15" s="17">
        <v>6.83561011615684E-2</v>
      </c>
      <c r="BD15" s="17">
        <v>7.0452122489406604E-2</v>
      </c>
      <c r="BE15" s="17">
        <v>8.9129888386193998E-2</v>
      </c>
      <c r="BF15" s="17">
        <v>6.1988260146967997E-2</v>
      </c>
    </row>
    <row r="16" spans="2:58" x14ac:dyDescent="0.3">
      <c r="B16" s="18" t="s">
        <v>86</v>
      </c>
      <c r="C16" s="17">
        <v>1.1401076036215201E-2</v>
      </c>
      <c r="D16" s="17">
        <v>4.5402811593661403E-3</v>
      </c>
      <c r="E16" s="17">
        <v>1.8291208546648501E-2</v>
      </c>
      <c r="F16" s="17"/>
      <c r="G16" s="17">
        <v>0</v>
      </c>
      <c r="H16" s="17">
        <v>1.6532279948390901E-2</v>
      </c>
      <c r="I16" s="17">
        <v>1.0428755933631399E-2</v>
      </c>
      <c r="J16" s="17">
        <v>1.3067931201679E-2</v>
      </c>
      <c r="K16" s="17">
        <v>7.3361095616290397E-3</v>
      </c>
      <c r="L16" s="17">
        <v>0</v>
      </c>
      <c r="M16" s="17"/>
      <c r="N16" s="17">
        <v>0.113498745553558</v>
      </c>
      <c r="O16" s="17">
        <v>4.4448102549802498E-2</v>
      </c>
      <c r="P16" s="17">
        <v>2.8982051043421799E-2</v>
      </c>
      <c r="Q16" s="17">
        <v>4.6441605034982299E-2</v>
      </c>
      <c r="R16" s="17">
        <v>9.6876731582375194E-3</v>
      </c>
      <c r="S16" s="17">
        <v>9.3138252450547694E-3</v>
      </c>
      <c r="T16" s="17">
        <v>1.79161851664895E-2</v>
      </c>
      <c r="U16" s="17">
        <v>0</v>
      </c>
      <c r="V16" s="17">
        <v>1.34551028096251E-2</v>
      </c>
      <c r="W16" s="17">
        <v>1.4479026757129801E-2</v>
      </c>
      <c r="X16" s="17">
        <v>4.2074700530522497E-3</v>
      </c>
      <c r="Y16" s="17">
        <v>9.6887435662994792E-3</v>
      </c>
      <c r="Z16" s="17">
        <v>0</v>
      </c>
      <c r="AA16" s="17">
        <v>0</v>
      </c>
      <c r="AB16" s="17">
        <v>1.05830253076801E-2</v>
      </c>
      <c r="AC16" s="17">
        <v>5.7342956219009001E-3</v>
      </c>
      <c r="AD16" s="17"/>
      <c r="AE16" s="17">
        <v>0</v>
      </c>
      <c r="AF16" s="17">
        <v>1.4173744575650699E-2</v>
      </c>
      <c r="AG16" s="17">
        <v>1.2338690400121E-2</v>
      </c>
      <c r="AH16" s="17">
        <v>1.6782326816413302E-2</v>
      </c>
      <c r="AI16" s="17">
        <v>0</v>
      </c>
      <c r="AJ16" s="17">
        <v>1.44755567073254E-2</v>
      </c>
      <c r="AK16" s="17">
        <v>2.6599178410957301E-2</v>
      </c>
      <c r="AL16" s="17">
        <v>1.8812023207212099E-2</v>
      </c>
      <c r="AM16" s="17">
        <v>0</v>
      </c>
      <c r="AN16" s="17">
        <v>1.6869009061643101E-2</v>
      </c>
      <c r="AO16" s="17">
        <v>1.9962900101597798E-2</v>
      </c>
      <c r="AP16" s="17">
        <v>1.2069968653949201E-2</v>
      </c>
      <c r="AQ16" s="17"/>
      <c r="AR16" s="17">
        <v>1.49994644044497E-2</v>
      </c>
      <c r="AS16" s="17">
        <v>6.7868403672009803E-3</v>
      </c>
      <c r="AT16" s="17">
        <v>1.36665207564362E-2</v>
      </c>
      <c r="AU16" s="17">
        <v>8.8967684918174802E-3</v>
      </c>
      <c r="AV16" s="17">
        <v>5.9926893475883397E-2</v>
      </c>
      <c r="AW16" s="17"/>
      <c r="AX16" s="17">
        <v>1.29757087558873E-2</v>
      </c>
      <c r="AY16" s="17">
        <v>6.5444138523948602E-3</v>
      </c>
      <c r="AZ16" s="17">
        <v>0</v>
      </c>
      <c r="BA16" s="17"/>
      <c r="BB16" s="17">
        <v>1.02061328970195E-2</v>
      </c>
      <c r="BC16" s="17">
        <v>1.6030213897798601E-2</v>
      </c>
      <c r="BD16" s="17">
        <v>0</v>
      </c>
      <c r="BE16" s="17">
        <v>1.5712050394325001E-2</v>
      </c>
      <c r="BF16" s="17">
        <v>1.3830515155017001E-2</v>
      </c>
    </row>
    <row r="17" spans="2:58" x14ac:dyDescent="0.3">
      <c r="B17" s="18" t="s">
        <v>110</v>
      </c>
      <c r="C17" s="20">
        <v>0.619338862892028</v>
      </c>
      <c r="D17" s="20">
        <v>0.67866951233223904</v>
      </c>
      <c r="E17" s="20">
        <v>0.56018928926986</v>
      </c>
      <c r="F17" s="20"/>
      <c r="G17" s="20">
        <v>0.932633802509368</v>
      </c>
      <c r="H17" s="20">
        <v>0.80416796507150801</v>
      </c>
      <c r="I17" s="20">
        <v>0.65293774288357997</v>
      </c>
      <c r="J17" s="20">
        <v>0.55196513165831695</v>
      </c>
      <c r="K17" s="20">
        <v>0.55770765453298099</v>
      </c>
      <c r="L17" s="20">
        <v>0.69181235048474499</v>
      </c>
      <c r="M17" s="20"/>
      <c r="N17" s="20">
        <v>0.48170429995008801</v>
      </c>
      <c r="O17" s="20">
        <v>0.460148435146505</v>
      </c>
      <c r="P17" s="20">
        <v>0.64430710298186999</v>
      </c>
      <c r="Q17" s="20">
        <v>0.54733526935621502</v>
      </c>
      <c r="R17" s="20">
        <v>0.61059526710519296</v>
      </c>
      <c r="S17" s="20">
        <v>0.648604337375141</v>
      </c>
      <c r="T17" s="20">
        <v>0.60405640034316699</v>
      </c>
      <c r="U17" s="20">
        <v>0.59314120456250596</v>
      </c>
      <c r="V17" s="20">
        <v>0.59639855533632002</v>
      </c>
      <c r="W17" s="20">
        <v>0.53819210743903101</v>
      </c>
      <c r="X17" s="20">
        <v>0.61394976929300804</v>
      </c>
      <c r="Y17" s="20">
        <v>0.57161343410518795</v>
      </c>
      <c r="Z17" s="20">
        <v>0.60620204325142002</v>
      </c>
      <c r="AA17" s="20">
        <v>0.67862271541799202</v>
      </c>
      <c r="AB17" s="20">
        <v>0.64336757311289405</v>
      </c>
      <c r="AC17" s="20">
        <v>0.74204845872262304</v>
      </c>
      <c r="AD17" s="20"/>
      <c r="AE17" s="20">
        <v>0.75201789397096297</v>
      </c>
      <c r="AF17" s="20">
        <v>0.56961293367524701</v>
      </c>
      <c r="AG17" s="20">
        <v>0.574225498554082</v>
      </c>
      <c r="AH17" s="20">
        <v>0.61896154396016501</v>
      </c>
      <c r="AI17" s="20">
        <v>0.58589675369479499</v>
      </c>
      <c r="AJ17" s="20">
        <v>0.59232444049924804</v>
      </c>
      <c r="AK17" s="20">
        <v>0.60371649663980098</v>
      </c>
      <c r="AL17" s="20">
        <v>0.67094527698884898</v>
      </c>
      <c r="AM17" s="20">
        <v>0.57893952745518495</v>
      </c>
      <c r="AN17" s="20">
        <v>0.67669907821553199</v>
      </c>
      <c r="AO17" s="20">
        <v>0.60854359330155094</v>
      </c>
      <c r="AP17" s="20">
        <v>0.46341257927997398</v>
      </c>
      <c r="AQ17" s="20"/>
      <c r="AR17" s="20">
        <v>0.59100213247191302</v>
      </c>
      <c r="AS17" s="20">
        <v>0.60524251294569897</v>
      </c>
      <c r="AT17" s="20">
        <v>0.69355084859330496</v>
      </c>
      <c r="AU17" s="20">
        <v>0.63042196683733398</v>
      </c>
      <c r="AV17" s="20">
        <v>0.71869702352349996</v>
      </c>
      <c r="AW17" s="20"/>
      <c r="AX17" s="20">
        <v>0.56796649999714999</v>
      </c>
      <c r="AY17" s="20">
        <v>0.84376828209803101</v>
      </c>
      <c r="AZ17" s="20">
        <v>0.70650938885737302</v>
      </c>
      <c r="BA17" s="20"/>
      <c r="BB17" s="20">
        <v>0.63093506003573097</v>
      </c>
      <c r="BC17" s="20">
        <v>0.58311076947107798</v>
      </c>
      <c r="BD17" s="20">
        <v>0.64906718206275205</v>
      </c>
      <c r="BE17" s="20">
        <v>0.56154033555864602</v>
      </c>
      <c r="BF17" s="20">
        <v>0.61686868753512003</v>
      </c>
    </row>
    <row r="18" spans="2:58" x14ac:dyDescent="0.3">
      <c r="B18" s="18" t="s">
        <v>111</v>
      </c>
      <c r="C18" s="20">
        <v>0.241489017544323</v>
      </c>
      <c r="D18" s="20">
        <v>0.22272468156885999</v>
      </c>
      <c r="E18" s="20">
        <v>0.25975564775208998</v>
      </c>
      <c r="F18" s="20"/>
      <c r="G18" s="20">
        <v>6.7366197490632301E-2</v>
      </c>
      <c r="H18" s="20">
        <v>8.6027560338153494E-2</v>
      </c>
      <c r="I18" s="20">
        <v>0.21917047422154401</v>
      </c>
      <c r="J18" s="20">
        <v>0.29242842823474702</v>
      </c>
      <c r="K18" s="20">
        <v>0.283054794497901</v>
      </c>
      <c r="L18" s="20">
        <v>0.218656734057423</v>
      </c>
      <c r="M18" s="20"/>
      <c r="N18" s="20">
        <v>0.404796954496354</v>
      </c>
      <c r="O18" s="20">
        <v>0.19597375186773699</v>
      </c>
      <c r="P18" s="20">
        <v>0.20613044715661899</v>
      </c>
      <c r="Q18" s="20">
        <v>0.25112358323733203</v>
      </c>
      <c r="R18" s="20">
        <v>0.202163164631121</v>
      </c>
      <c r="S18" s="20">
        <v>0.19770872526079999</v>
      </c>
      <c r="T18" s="20">
        <v>0.17806697183218601</v>
      </c>
      <c r="U18" s="20">
        <v>0.239583243606109</v>
      </c>
      <c r="V18" s="20">
        <v>0.28057472963361002</v>
      </c>
      <c r="W18" s="20">
        <v>0.31258820914230401</v>
      </c>
      <c r="X18" s="20">
        <v>0.26781327640741798</v>
      </c>
      <c r="Y18" s="20">
        <v>0.30797485135922098</v>
      </c>
      <c r="Z18" s="20">
        <v>0.29429191244605302</v>
      </c>
      <c r="AA18" s="20">
        <v>0.215537950564237</v>
      </c>
      <c r="AB18" s="20">
        <v>0.24298971019316901</v>
      </c>
      <c r="AC18" s="20">
        <v>0.191548611739985</v>
      </c>
      <c r="AD18" s="20"/>
      <c r="AE18" s="20">
        <v>0.16821773796981199</v>
      </c>
      <c r="AF18" s="20">
        <v>0.29278969212387701</v>
      </c>
      <c r="AG18" s="20">
        <v>0.26055857674285998</v>
      </c>
      <c r="AH18" s="20">
        <v>0.26176365333460799</v>
      </c>
      <c r="AI18" s="20">
        <v>0.27283792033402599</v>
      </c>
      <c r="AJ18" s="20">
        <v>0.210529237146905</v>
      </c>
      <c r="AK18" s="20">
        <v>0.24657627073230201</v>
      </c>
      <c r="AL18" s="20">
        <v>0.222245271319117</v>
      </c>
      <c r="AM18" s="20">
        <v>0.26581836006787901</v>
      </c>
      <c r="AN18" s="20">
        <v>0.17995336979228699</v>
      </c>
      <c r="AO18" s="20">
        <v>0.23729997045024601</v>
      </c>
      <c r="AP18" s="20">
        <v>0.38388725978307697</v>
      </c>
      <c r="AQ18" s="20"/>
      <c r="AR18" s="20">
        <v>0.26254483395960798</v>
      </c>
      <c r="AS18" s="20">
        <v>0.26058292298499602</v>
      </c>
      <c r="AT18" s="20">
        <v>0.174036710999286</v>
      </c>
      <c r="AU18" s="20">
        <v>0.214562672818324</v>
      </c>
      <c r="AV18" s="20">
        <v>0.10322486609315799</v>
      </c>
      <c r="AW18" s="20"/>
      <c r="AX18" s="20">
        <v>0.27661473691786498</v>
      </c>
      <c r="AY18" s="20">
        <v>9.8400779956313203E-2</v>
      </c>
      <c r="AZ18" s="20">
        <v>0.22126783057097599</v>
      </c>
      <c r="BA18" s="20"/>
      <c r="BB18" s="20">
        <v>0.23837837954966701</v>
      </c>
      <c r="BC18" s="20">
        <v>0.23584156193087</v>
      </c>
      <c r="BD18" s="20">
        <v>0.23330401768109099</v>
      </c>
      <c r="BE18" s="20">
        <v>0.30527360597429098</v>
      </c>
      <c r="BF18" s="20">
        <v>0.21975910597751599</v>
      </c>
    </row>
    <row r="19" spans="2:58" hidden="1" x14ac:dyDescent="0.3">
      <c r="B19" s="18" t="s">
        <v>99</v>
      </c>
      <c r="C19" s="21">
        <v>0.37784984534770399</v>
      </c>
      <c r="D19" s="21">
        <v>0.455944830763378</v>
      </c>
      <c r="E19" s="21">
        <v>0.30043364151777002</v>
      </c>
      <c r="F19" s="21"/>
      <c r="G19" s="21">
        <v>0.86526760501873501</v>
      </c>
      <c r="H19" s="21">
        <v>0.71814040473335505</v>
      </c>
      <c r="I19" s="21">
        <v>0.43376726866203602</v>
      </c>
      <c r="J19" s="21">
        <v>0.25953670342356999</v>
      </c>
      <c r="K19" s="21">
        <v>0.27465286003507999</v>
      </c>
      <c r="L19" s="21">
        <v>0.47315561642732301</v>
      </c>
      <c r="M19" s="21"/>
      <c r="N19" s="21">
        <v>7.6907345453733997E-2</v>
      </c>
      <c r="O19" s="21">
        <v>0.26417468327876797</v>
      </c>
      <c r="P19" s="21">
        <v>0.438176655825251</v>
      </c>
      <c r="Q19" s="21">
        <v>0.29621168611888399</v>
      </c>
      <c r="R19" s="21">
        <v>0.40843210247407202</v>
      </c>
      <c r="S19" s="21">
        <v>0.45089561211434098</v>
      </c>
      <c r="T19" s="21">
        <v>0.42598942851098098</v>
      </c>
      <c r="U19" s="21">
        <v>0.35355796095639702</v>
      </c>
      <c r="V19" s="21">
        <v>0.31582382570271</v>
      </c>
      <c r="W19" s="21">
        <v>0.225603898296727</v>
      </c>
      <c r="X19" s="21">
        <v>0.34613649288559001</v>
      </c>
      <c r="Y19" s="21">
        <v>0.26363858274596702</v>
      </c>
      <c r="Z19" s="21">
        <v>0.311910130805367</v>
      </c>
      <c r="AA19" s="21">
        <v>0.46308476485375499</v>
      </c>
      <c r="AB19" s="21">
        <v>0.40037786291972599</v>
      </c>
      <c r="AC19" s="21">
        <v>0.55049984698263699</v>
      </c>
      <c r="AD19" s="21"/>
      <c r="AE19" s="21">
        <v>0.58380015600115098</v>
      </c>
      <c r="AF19" s="21">
        <v>0.27682324155137</v>
      </c>
      <c r="AG19" s="21">
        <v>0.31366692181122202</v>
      </c>
      <c r="AH19" s="21">
        <v>0.35719789062555701</v>
      </c>
      <c r="AI19" s="21">
        <v>0.31305883336076801</v>
      </c>
      <c r="AJ19" s="21">
        <v>0.38179520335234302</v>
      </c>
      <c r="AK19" s="21">
        <v>0.357140225907498</v>
      </c>
      <c r="AL19" s="21">
        <v>0.448700005669732</v>
      </c>
      <c r="AM19" s="21">
        <v>0.313121167387306</v>
      </c>
      <c r="AN19" s="21">
        <v>0.496745708423245</v>
      </c>
      <c r="AO19" s="21">
        <v>0.37124362285130402</v>
      </c>
      <c r="AP19" s="21">
        <v>7.9525319496896701E-2</v>
      </c>
      <c r="AQ19" s="21"/>
      <c r="AR19" s="21">
        <v>0.32845729851230498</v>
      </c>
      <c r="AS19" s="21">
        <v>0.34465958996070301</v>
      </c>
      <c r="AT19" s="21">
        <v>0.51951413759401799</v>
      </c>
      <c r="AU19" s="21">
        <v>0.41585929401901001</v>
      </c>
      <c r="AV19" s="21">
        <v>0.615472157430342</v>
      </c>
      <c r="AW19" s="21"/>
      <c r="AX19" s="21">
        <v>0.29135176307928501</v>
      </c>
      <c r="AY19" s="21">
        <v>0.74536750214171799</v>
      </c>
      <c r="AZ19" s="21">
        <v>0.48524155828639698</v>
      </c>
      <c r="BA19" s="21"/>
      <c r="BB19" s="21">
        <v>0.39255668048606301</v>
      </c>
      <c r="BC19" s="21">
        <v>0.34726920754020801</v>
      </c>
      <c r="BD19" s="21">
        <v>0.415763164381662</v>
      </c>
      <c r="BE19" s="21">
        <v>0.25626672958435498</v>
      </c>
      <c r="BF19" s="21">
        <v>0.39710958155760301</v>
      </c>
    </row>
    <row r="20" spans="2:58" x14ac:dyDescent="0.3">
      <c r="B20" s="16"/>
    </row>
    <row r="21" spans="2:58" x14ac:dyDescent="0.3">
      <c r="B21" t="s">
        <v>91</v>
      </c>
    </row>
    <row r="22" spans="2:58" x14ac:dyDescent="0.3">
      <c r="B22" t="s">
        <v>92</v>
      </c>
    </row>
    <row r="24" spans="2:58" x14ac:dyDescent="0.3">
      <c r="B24"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F29"/>
  <sheetViews>
    <sheetView showGridLines="0" topLeftCell="A8"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115</v>
      </c>
      <c r="C9" s="17">
        <v>0.65429081082784701</v>
      </c>
      <c r="D9" s="17">
        <v>0.71773584914180499</v>
      </c>
      <c r="E9" s="17">
        <v>0.59109262497318604</v>
      </c>
      <c r="F9" s="17"/>
      <c r="G9" s="17">
        <v>0.64339508426198599</v>
      </c>
      <c r="H9" s="17">
        <v>0.603459962088158</v>
      </c>
      <c r="I9" s="17">
        <v>0.57587067547773496</v>
      </c>
      <c r="J9" s="17">
        <v>0.69260285546023603</v>
      </c>
      <c r="K9" s="17">
        <v>0.789387268488286</v>
      </c>
      <c r="L9" s="17">
        <v>0.92842148456615603</v>
      </c>
      <c r="M9" s="17"/>
      <c r="N9" s="17">
        <v>0.14300341162020899</v>
      </c>
      <c r="O9" s="17">
        <v>0.43440177577668698</v>
      </c>
      <c r="P9" s="17">
        <v>0.44606196340918502</v>
      </c>
      <c r="Q9" s="17">
        <v>0.57080025147133895</v>
      </c>
      <c r="R9" s="17">
        <v>0.57031923211638802</v>
      </c>
      <c r="S9" s="17">
        <v>0.60093980322069196</v>
      </c>
      <c r="T9" s="17">
        <v>0.62338203618300703</v>
      </c>
      <c r="U9" s="17">
        <v>0.634819315905504</v>
      </c>
      <c r="V9" s="17">
        <v>0.65029260846890202</v>
      </c>
      <c r="W9" s="17">
        <v>0.689078822766379</v>
      </c>
      <c r="X9" s="17">
        <v>0.68111586729286899</v>
      </c>
      <c r="Y9" s="17">
        <v>0.73276748061472596</v>
      </c>
      <c r="Z9" s="17">
        <v>0.65357477140893605</v>
      </c>
      <c r="AA9" s="17">
        <v>0.63595881723290504</v>
      </c>
      <c r="AB9" s="17">
        <v>0.69786579609686905</v>
      </c>
      <c r="AC9" s="17">
        <v>0.78179630783620302</v>
      </c>
      <c r="AD9" s="17"/>
      <c r="AE9" s="17">
        <v>0.70252631484713002</v>
      </c>
      <c r="AF9" s="17">
        <v>0.65637853179891703</v>
      </c>
      <c r="AG9" s="17">
        <v>0.62817103324534496</v>
      </c>
      <c r="AH9" s="17">
        <v>0.65648511948298505</v>
      </c>
      <c r="AI9" s="17">
        <v>0.61423684685775404</v>
      </c>
      <c r="AJ9" s="17">
        <v>0.64889801462503105</v>
      </c>
      <c r="AK9" s="17">
        <v>0.656198992712409</v>
      </c>
      <c r="AL9" s="17">
        <v>0.75698411085906003</v>
      </c>
      <c r="AM9" s="17">
        <v>0.63996931731427398</v>
      </c>
      <c r="AN9" s="17">
        <v>0.60688328365899002</v>
      </c>
      <c r="AO9" s="17">
        <v>0.63954796841858796</v>
      </c>
      <c r="AP9" s="17">
        <v>0.67146019404294099</v>
      </c>
      <c r="AQ9" s="17"/>
      <c r="AR9" s="17">
        <v>0.66508324681905295</v>
      </c>
      <c r="AS9" s="17">
        <v>0.65860205080246603</v>
      </c>
      <c r="AT9" s="17">
        <v>0.63528621418499798</v>
      </c>
      <c r="AU9" s="17">
        <v>0.65229582657382401</v>
      </c>
      <c r="AV9" s="17">
        <v>0.55700617607919001</v>
      </c>
      <c r="AW9" s="17"/>
      <c r="AX9" s="17">
        <v>0.65285839527791401</v>
      </c>
      <c r="AY9" s="17">
        <v>0.67516038525893196</v>
      </c>
      <c r="AZ9" s="17">
        <v>0.67064197648893498</v>
      </c>
      <c r="BA9" s="17"/>
      <c r="BB9" s="17">
        <v>0.68184194170032497</v>
      </c>
      <c r="BC9" s="17">
        <v>0.623679198941264</v>
      </c>
      <c r="BD9" s="17">
        <v>0.56455978705677401</v>
      </c>
      <c r="BE9" s="17">
        <v>0.59956296707656598</v>
      </c>
      <c r="BF9" s="17">
        <v>0.55262684614456103</v>
      </c>
    </row>
    <row r="10" spans="2:58" ht="43.2" x14ac:dyDescent="0.3">
      <c r="B10" s="18" t="s">
        <v>116</v>
      </c>
      <c r="C10" s="17">
        <v>0.39482634710515901</v>
      </c>
      <c r="D10" s="17">
        <v>0.43968725646353801</v>
      </c>
      <c r="E10" s="17">
        <v>0.34971250906815599</v>
      </c>
      <c r="F10" s="17"/>
      <c r="G10" s="17">
        <v>0.39404604735899601</v>
      </c>
      <c r="H10" s="17">
        <v>0.42232560480532499</v>
      </c>
      <c r="I10" s="17">
        <v>0.376875002128088</v>
      </c>
      <c r="J10" s="17">
        <v>0.41479760893825202</v>
      </c>
      <c r="K10" s="17">
        <v>0.37399076207467802</v>
      </c>
      <c r="L10" s="17">
        <v>0.34958446682613598</v>
      </c>
      <c r="M10" s="17"/>
      <c r="N10" s="17">
        <v>0.10791820116822499</v>
      </c>
      <c r="O10" s="17">
        <v>0.21105943293632201</v>
      </c>
      <c r="P10" s="17">
        <v>0.28337695335450203</v>
      </c>
      <c r="Q10" s="17">
        <v>0.22332997278712999</v>
      </c>
      <c r="R10" s="17">
        <v>0.26561411800261803</v>
      </c>
      <c r="S10" s="17">
        <v>0.33974291562645798</v>
      </c>
      <c r="T10" s="17">
        <v>0.31632642441596698</v>
      </c>
      <c r="U10" s="17">
        <v>0.39914462460335198</v>
      </c>
      <c r="V10" s="17">
        <v>0.38000051880858698</v>
      </c>
      <c r="W10" s="17">
        <v>0.36934077984157099</v>
      </c>
      <c r="X10" s="17">
        <v>0.39215569825246699</v>
      </c>
      <c r="Y10" s="17">
        <v>0.39143397218731402</v>
      </c>
      <c r="Z10" s="17">
        <v>0.51684990442906698</v>
      </c>
      <c r="AA10" s="17">
        <v>0.49968331604125299</v>
      </c>
      <c r="AB10" s="17">
        <v>0.40862877948697901</v>
      </c>
      <c r="AC10" s="17">
        <v>0.58532972197497801</v>
      </c>
      <c r="AD10" s="17"/>
      <c r="AE10" s="17">
        <v>0.47421400433847299</v>
      </c>
      <c r="AF10" s="17">
        <v>0.43029341157720102</v>
      </c>
      <c r="AG10" s="17">
        <v>0.333844930309949</v>
      </c>
      <c r="AH10" s="17">
        <v>0.35925531652057602</v>
      </c>
      <c r="AI10" s="17">
        <v>0.39897620006805601</v>
      </c>
      <c r="AJ10" s="17">
        <v>0.43777968779777898</v>
      </c>
      <c r="AK10" s="17">
        <v>0.37936130244495098</v>
      </c>
      <c r="AL10" s="17">
        <v>0.390820092186346</v>
      </c>
      <c r="AM10" s="17">
        <v>0.37769995418527402</v>
      </c>
      <c r="AN10" s="17">
        <v>0.34895782163796302</v>
      </c>
      <c r="AO10" s="17">
        <v>0.31392122411816797</v>
      </c>
      <c r="AP10" s="17">
        <v>0.38349078084340898</v>
      </c>
      <c r="AQ10" s="17"/>
      <c r="AR10" s="17">
        <v>0.36699505801114102</v>
      </c>
      <c r="AS10" s="17">
        <v>0.40774303983253901</v>
      </c>
      <c r="AT10" s="17">
        <v>0.41834988752904101</v>
      </c>
      <c r="AU10" s="17">
        <v>0.39560469889109001</v>
      </c>
      <c r="AV10" s="17">
        <v>0.276163155016178</v>
      </c>
      <c r="AW10" s="17"/>
      <c r="AX10" s="17">
        <v>0.378004319244855</v>
      </c>
      <c r="AY10" s="17">
        <v>0.52374780559357204</v>
      </c>
      <c r="AZ10" s="17">
        <v>0.37402282775574502</v>
      </c>
      <c r="BA10" s="17"/>
      <c r="BB10" s="17">
        <v>0.41931371559270503</v>
      </c>
      <c r="BC10" s="17">
        <v>0.35881328418156899</v>
      </c>
      <c r="BD10" s="17">
        <v>0.36172015771987098</v>
      </c>
      <c r="BE10" s="17">
        <v>0.34248531782435998</v>
      </c>
      <c r="BF10" s="17">
        <v>0.30746656509735099</v>
      </c>
    </row>
    <row r="11" spans="2:58" ht="28.8" x14ac:dyDescent="0.3">
      <c r="B11" s="18" t="s">
        <v>117</v>
      </c>
      <c r="C11" s="17">
        <v>0.35004695586613399</v>
      </c>
      <c r="D11" s="17">
        <v>0.41944512527692601</v>
      </c>
      <c r="E11" s="17">
        <v>0.28028294512513202</v>
      </c>
      <c r="F11" s="17"/>
      <c r="G11" s="17">
        <v>0.13466816286990901</v>
      </c>
      <c r="H11" s="17">
        <v>0.30191206595192699</v>
      </c>
      <c r="I11" s="17">
        <v>0.298476165539449</v>
      </c>
      <c r="J11" s="17">
        <v>0.36739236913015</v>
      </c>
      <c r="K11" s="17">
        <v>0.48582463781823498</v>
      </c>
      <c r="L11" s="17">
        <v>0.52681743484585697</v>
      </c>
      <c r="M11" s="17"/>
      <c r="N11" s="17">
        <v>0.14300341162020899</v>
      </c>
      <c r="O11" s="17">
        <v>0.216880240013788</v>
      </c>
      <c r="P11" s="17">
        <v>0.156084382008469</v>
      </c>
      <c r="Q11" s="17">
        <v>0.19827978411355199</v>
      </c>
      <c r="R11" s="17">
        <v>0.21365871178981299</v>
      </c>
      <c r="S11" s="17">
        <v>0.25782049605099699</v>
      </c>
      <c r="T11" s="17">
        <v>0.30728644805419097</v>
      </c>
      <c r="U11" s="17">
        <v>0.37835454228107501</v>
      </c>
      <c r="V11" s="17">
        <v>0.31720815909285099</v>
      </c>
      <c r="W11" s="17">
        <v>0.33695279763173602</v>
      </c>
      <c r="X11" s="17">
        <v>0.38255380722860099</v>
      </c>
      <c r="Y11" s="17">
        <v>0.40155582009179203</v>
      </c>
      <c r="Z11" s="17">
        <v>0.45742706535491201</v>
      </c>
      <c r="AA11" s="17">
        <v>0.35869813140319801</v>
      </c>
      <c r="AB11" s="17">
        <v>0.40491802612562899</v>
      </c>
      <c r="AC11" s="17">
        <v>0.47541072720640998</v>
      </c>
      <c r="AD11" s="17"/>
      <c r="AE11" s="17">
        <v>0.370335810528514</v>
      </c>
      <c r="AF11" s="17">
        <v>0.33809633814436701</v>
      </c>
      <c r="AG11" s="17">
        <v>0.30948033340321801</v>
      </c>
      <c r="AH11" s="17">
        <v>0.36669561321428101</v>
      </c>
      <c r="AI11" s="17">
        <v>0.33660716527574203</v>
      </c>
      <c r="AJ11" s="17">
        <v>0.38859239789698602</v>
      </c>
      <c r="AK11" s="17">
        <v>0.28326153461220399</v>
      </c>
      <c r="AL11" s="17">
        <v>0.402390476896266</v>
      </c>
      <c r="AM11" s="17">
        <v>0.363966615149037</v>
      </c>
      <c r="AN11" s="17">
        <v>0.37029781724997002</v>
      </c>
      <c r="AO11" s="17">
        <v>0.31254786738022</v>
      </c>
      <c r="AP11" s="17">
        <v>0.34050157492439898</v>
      </c>
      <c r="AQ11" s="17"/>
      <c r="AR11" s="17">
        <v>0.35598026215997303</v>
      </c>
      <c r="AS11" s="17">
        <v>0.3599398216561</v>
      </c>
      <c r="AT11" s="17">
        <v>0.32416817967484102</v>
      </c>
      <c r="AU11" s="17">
        <v>0.355234769167044</v>
      </c>
      <c r="AV11" s="17">
        <v>0.22773748324366999</v>
      </c>
      <c r="AW11" s="17"/>
      <c r="AX11" s="17">
        <v>0.35838684706497698</v>
      </c>
      <c r="AY11" s="17">
        <v>0.38795855125383699</v>
      </c>
      <c r="AZ11" s="17">
        <v>0.33190386180751302</v>
      </c>
      <c r="BA11" s="17"/>
      <c r="BB11" s="17">
        <v>0.38905877063320299</v>
      </c>
      <c r="BC11" s="17">
        <v>0.29696092125990298</v>
      </c>
      <c r="BD11" s="17">
        <v>0.177137432334601</v>
      </c>
      <c r="BE11" s="17">
        <v>0.24584738022560501</v>
      </c>
      <c r="BF11" s="17">
        <v>0.25504735918236199</v>
      </c>
    </row>
    <row r="12" spans="2:58" x14ac:dyDescent="0.3">
      <c r="B12" s="18" t="s">
        <v>118</v>
      </c>
      <c r="C12" s="17">
        <v>0.32342799868320998</v>
      </c>
      <c r="D12" s="17">
        <v>0.35303447943357702</v>
      </c>
      <c r="E12" s="17">
        <v>0.29344080512239901</v>
      </c>
      <c r="F12" s="17"/>
      <c r="G12" s="17">
        <v>0.115838135504126</v>
      </c>
      <c r="H12" s="17">
        <v>0.32476546362337499</v>
      </c>
      <c r="I12" s="17">
        <v>0.30606818396829599</v>
      </c>
      <c r="J12" s="17">
        <v>0.32714166546114798</v>
      </c>
      <c r="K12" s="17">
        <v>0.358399251681913</v>
      </c>
      <c r="L12" s="17">
        <v>0.46735475764496898</v>
      </c>
      <c r="M12" s="17"/>
      <c r="N12" s="17">
        <v>0.25650215717376601</v>
      </c>
      <c r="O12" s="17">
        <v>0.27983232432437399</v>
      </c>
      <c r="P12" s="17">
        <v>0.34867350676431902</v>
      </c>
      <c r="Q12" s="17">
        <v>0.226265853896369</v>
      </c>
      <c r="R12" s="17">
        <v>0.23011411498617301</v>
      </c>
      <c r="S12" s="17">
        <v>0.284073007696168</v>
      </c>
      <c r="T12" s="17">
        <v>0.26682191025118202</v>
      </c>
      <c r="U12" s="17">
        <v>0.34756097621571302</v>
      </c>
      <c r="V12" s="17">
        <v>0.29767165762030801</v>
      </c>
      <c r="W12" s="17">
        <v>0.43485882832352701</v>
      </c>
      <c r="X12" s="17">
        <v>0.376319578833892</v>
      </c>
      <c r="Y12" s="17">
        <v>0.36834076217981998</v>
      </c>
      <c r="Z12" s="17">
        <v>0.39832818514585899</v>
      </c>
      <c r="AA12" s="17">
        <v>0.33629429865608501</v>
      </c>
      <c r="AB12" s="17">
        <v>0.25990465628748899</v>
      </c>
      <c r="AC12" s="17">
        <v>0.32019778024818102</v>
      </c>
      <c r="AD12" s="17"/>
      <c r="AE12" s="17">
        <v>0.29792078578168402</v>
      </c>
      <c r="AF12" s="17">
        <v>0.25940570913438399</v>
      </c>
      <c r="AG12" s="17">
        <v>0.31170022752806298</v>
      </c>
      <c r="AH12" s="17">
        <v>0.29136242558124098</v>
      </c>
      <c r="AI12" s="17">
        <v>0.34810986290104301</v>
      </c>
      <c r="AJ12" s="17">
        <v>0.380838057449227</v>
      </c>
      <c r="AK12" s="17">
        <v>0.33966459756433198</v>
      </c>
      <c r="AL12" s="17">
        <v>0.367267156735893</v>
      </c>
      <c r="AM12" s="17">
        <v>0.304629601776436</v>
      </c>
      <c r="AN12" s="17">
        <v>0.33945067967980203</v>
      </c>
      <c r="AO12" s="17">
        <v>0.35604105276207398</v>
      </c>
      <c r="AP12" s="17">
        <v>0.48292517831147302</v>
      </c>
      <c r="AQ12" s="17"/>
      <c r="AR12" s="17">
        <v>0.31975848688482</v>
      </c>
      <c r="AS12" s="17">
        <v>0.31632714648881299</v>
      </c>
      <c r="AT12" s="17">
        <v>0.331571763201499</v>
      </c>
      <c r="AU12" s="17">
        <v>0.37877003675392601</v>
      </c>
      <c r="AV12" s="17">
        <v>0.35371443738087999</v>
      </c>
      <c r="AW12" s="17"/>
      <c r="AX12" s="17">
        <v>0.32043451561030201</v>
      </c>
      <c r="AY12" s="17">
        <v>0.31567380869459899</v>
      </c>
      <c r="AZ12" s="17">
        <v>0.304387331527878</v>
      </c>
      <c r="BA12" s="17"/>
      <c r="BB12" s="17">
        <v>0.33835983534445002</v>
      </c>
      <c r="BC12" s="17">
        <v>0.31441413776238297</v>
      </c>
      <c r="BD12" s="17">
        <v>0.25977184211409599</v>
      </c>
      <c r="BE12" s="17">
        <v>0.243226822790054</v>
      </c>
      <c r="BF12" s="17">
        <v>0.312296441774148</v>
      </c>
    </row>
    <row r="13" spans="2:58" ht="43.2" x14ac:dyDescent="0.3">
      <c r="B13" s="18" t="s">
        <v>119</v>
      </c>
      <c r="C13" s="17">
        <v>0.305699027578196</v>
      </c>
      <c r="D13" s="17">
        <v>0.31063393843349701</v>
      </c>
      <c r="E13" s="17">
        <v>0.30136925180656299</v>
      </c>
      <c r="F13" s="17"/>
      <c r="G13" s="17">
        <v>0.60894329901900002</v>
      </c>
      <c r="H13" s="17">
        <v>0.47777378449614499</v>
      </c>
      <c r="I13" s="17">
        <v>0.370562974285781</v>
      </c>
      <c r="J13" s="17">
        <v>0.25529801586399797</v>
      </c>
      <c r="K13" s="17">
        <v>0.13675870295279899</v>
      </c>
      <c r="L13" s="17">
        <v>9.3169827381738707E-2</v>
      </c>
      <c r="M13" s="17"/>
      <c r="N13" s="17">
        <v>0.113498745553558</v>
      </c>
      <c r="O13" s="17">
        <v>0.122007337381107</v>
      </c>
      <c r="P13" s="17">
        <v>0.233127259788731</v>
      </c>
      <c r="Q13" s="17">
        <v>0.321791150516401</v>
      </c>
      <c r="R13" s="17">
        <v>0.31825046799731699</v>
      </c>
      <c r="S13" s="17">
        <v>0.28587674264079799</v>
      </c>
      <c r="T13" s="17">
        <v>0.28332868267980499</v>
      </c>
      <c r="U13" s="17">
        <v>0.28470286001212503</v>
      </c>
      <c r="V13" s="17">
        <v>0.30207713606992798</v>
      </c>
      <c r="W13" s="17">
        <v>0.27631508360386198</v>
      </c>
      <c r="X13" s="17">
        <v>0.28508790782195997</v>
      </c>
      <c r="Y13" s="17">
        <v>0.25120777627931701</v>
      </c>
      <c r="Z13" s="17">
        <v>0.30108046368945801</v>
      </c>
      <c r="AA13" s="17">
        <v>0.36357539758770602</v>
      </c>
      <c r="AB13" s="17">
        <v>0.24964221489712099</v>
      </c>
      <c r="AC13" s="17">
        <v>0.45605568650685402</v>
      </c>
      <c r="AD13" s="17"/>
      <c r="AE13" s="17">
        <v>0.44616679901050199</v>
      </c>
      <c r="AF13" s="17">
        <v>0.28899137600890201</v>
      </c>
      <c r="AG13" s="17">
        <v>0.232870096547933</v>
      </c>
      <c r="AH13" s="17">
        <v>0.25674915907339002</v>
      </c>
      <c r="AI13" s="17">
        <v>0.32210399085020103</v>
      </c>
      <c r="AJ13" s="17">
        <v>0.28593435677023599</v>
      </c>
      <c r="AK13" s="17">
        <v>0.26421510131389703</v>
      </c>
      <c r="AL13" s="17">
        <v>0.24995073170249099</v>
      </c>
      <c r="AM13" s="17">
        <v>0.30329654001057599</v>
      </c>
      <c r="AN13" s="17">
        <v>0.297139966577812</v>
      </c>
      <c r="AO13" s="17">
        <v>0.35998207327215398</v>
      </c>
      <c r="AP13" s="17">
        <v>0.214524927577594</v>
      </c>
      <c r="AQ13" s="17"/>
      <c r="AR13" s="17">
        <v>0.27284171767194099</v>
      </c>
      <c r="AS13" s="17">
        <v>0.31065185958707298</v>
      </c>
      <c r="AT13" s="17">
        <v>0.353506992943593</v>
      </c>
      <c r="AU13" s="17">
        <v>0.29681757257873398</v>
      </c>
      <c r="AV13" s="17">
        <v>0.27208604172183698</v>
      </c>
      <c r="AW13" s="17"/>
      <c r="AX13" s="17">
        <v>0.27226543522225399</v>
      </c>
      <c r="AY13" s="17">
        <v>0.52589053749811598</v>
      </c>
      <c r="AZ13" s="17">
        <v>0.29341834125471</v>
      </c>
      <c r="BA13" s="17"/>
      <c r="BB13" s="17">
        <v>0.32086297897017102</v>
      </c>
      <c r="BC13" s="17">
        <v>0.28346506344484401</v>
      </c>
      <c r="BD13" s="17">
        <v>0.36336002061029099</v>
      </c>
      <c r="BE13" s="17">
        <v>0.196692850877731</v>
      </c>
      <c r="BF13" s="17">
        <v>0.29791148987321298</v>
      </c>
    </row>
    <row r="14" spans="2:58" ht="28.8" x14ac:dyDescent="0.3">
      <c r="B14" s="18" t="s">
        <v>120</v>
      </c>
      <c r="C14" s="17">
        <v>0.27374316300173401</v>
      </c>
      <c r="D14" s="17">
        <v>0.245964409330689</v>
      </c>
      <c r="E14" s="17">
        <v>0.30209473207743598</v>
      </c>
      <c r="F14" s="17"/>
      <c r="G14" s="17">
        <v>0.41128761071883402</v>
      </c>
      <c r="H14" s="17">
        <v>0.38169232493313798</v>
      </c>
      <c r="I14" s="17">
        <v>0.34004170022250402</v>
      </c>
      <c r="J14" s="17">
        <v>0.23351820538592799</v>
      </c>
      <c r="K14" s="17">
        <v>0.113586886389816</v>
      </c>
      <c r="L14" s="17">
        <v>0.15527904703673301</v>
      </c>
      <c r="M14" s="17"/>
      <c r="N14" s="17">
        <v>0.37773308096977798</v>
      </c>
      <c r="O14" s="17">
        <v>0.19001718154931399</v>
      </c>
      <c r="P14" s="17">
        <v>0.34977521818396301</v>
      </c>
      <c r="Q14" s="17">
        <v>0.25224247591451099</v>
      </c>
      <c r="R14" s="17">
        <v>0.26996354048900101</v>
      </c>
      <c r="S14" s="17">
        <v>0.22824130195092601</v>
      </c>
      <c r="T14" s="17">
        <v>0.34727240893040801</v>
      </c>
      <c r="U14" s="17">
        <v>0.25090719779526799</v>
      </c>
      <c r="V14" s="17">
        <v>0.247316537151928</v>
      </c>
      <c r="W14" s="17">
        <v>0.234045173169251</v>
      </c>
      <c r="X14" s="17">
        <v>0.26174021378533402</v>
      </c>
      <c r="Y14" s="17">
        <v>0.27731795513353202</v>
      </c>
      <c r="Z14" s="17">
        <v>0.288294760365851</v>
      </c>
      <c r="AA14" s="17">
        <v>0.22878335792593901</v>
      </c>
      <c r="AB14" s="17">
        <v>0.24529765608254001</v>
      </c>
      <c r="AC14" s="17">
        <v>0.326134741729948</v>
      </c>
      <c r="AD14" s="17"/>
      <c r="AE14" s="17">
        <v>0.36074439341346498</v>
      </c>
      <c r="AF14" s="17">
        <v>0.248723296062734</v>
      </c>
      <c r="AG14" s="17">
        <v>0.24672126631303001</v>
      </c>
      <c r="AH14" s="17">
        <v>0.29062519763824701</v>
      </c>
      <c r="AI14" s="17">
        <v>0.23329649936949101</v>
      </c>
      <c r="AJ14" s="17">
        <v>0.271815956681564</v>
      </c>
      <c r="AK14" s="17">
        <v>0.27959358649369997</v>
      </c>
      <c r="AL14" s="17">
        <v>0.23474257281250899</v>
      </c>
      <c r="AM14" s="17">
        <v>0.27441575589079997</v>
      </c>
      <c r="AN14" s="17">
        <v>0.242648516174303</v>
      </c>
      <c r="AO14" s="17">
        <v>0.30936414924654898</v>
      </c>
      <c r="AP14" s="17">
        <v>0.16582714624979</v>
      </c>
      <c r="AQ14" s="17"/>
      <c r="AR14" s="17">
        <v>0.24408529090385001</v>
      </c>
      <c r="AS14" s="17">
        <v>0.26289288395516203</v>
      </c>
      <c r="AT14" s="17">
        <v>0.32636387000546402</v>
      </c>
      <c r="AU14" s="17">
        <v>0.36385618789913998</v>
      </c>
      <c r="AV14" s="17">
        <v>0.31256684927227402</v>
      </c>
      <c r="AW14" s="17"/>
      <c r="AX14" s="17">
        <v>0.26857834064124902</v>
      </c>
      <c r="AY14" s="17">
        <v>0.37873369392071798</v>
      </c>
      <c r="AZ14" s="17">
        <v>0.22369234138552399</v>
      </c>
      <c r="BA14" s="17"/>
      <c r="BB14" s="17">
        <v>0.27590940705296502</v>
      </c>
      <c r="BC14" s="17">
        <v>0.31072206849047701</v>
      </c>
      <c r="BD14" s="17">
        <v>0.26346514602411503</v>
      </c>
      <c r="BE14" s="17">
        <v>0.25293125694783902</v>
      </c>
      <c r="BF14" s="17">
        <v>0.235542721129753</v>
      </c>
    </row>
    <row r="15" spans="2:58" ht="28.8" x14ac:dyDescent="0.3">
      <c r="B15" s="18" t="s">
        <v>121</v>
      </c>
      <c r="C15" s="17">
        <v>0.25556509349790302</v>
      </c>
      <c r="D15" s="17">
        <v>0.228341329641055</v>
      </c>
      <c r="E15" s="17">
        <v>0.28332487381600102</v>
      </c>
      <c r="F15" s="17"/>
      <c r="G15" s="17">
        <v>0.33495419024554302</v>
      </c>
      <c r="H15" s="17">
        <v>0.27365186352467002</v>
      </c>
      <c r="I15" s="17">
        <v>0.27449079847274499</v>
      </c>
      <c r="J15" s="17">
        <v>0.25411211989251098</v>
      </c>
      <c r="K15" s="17">
        <v>0.18275690554570301</v>
      </c>
      <c r="L15" s="17">
        <v>0.2466708214534</v>
      </c>
      <c r="M15" s="17"/>
      <c r="N15" s="17">
        <v>0.39931998315356598</v>
      </c>
      <c r="O15" s="17">
        <v>0.34623978367490799</v>
      </c>
      <c r="P15" s="17">
        <v>0.31727103312982902</v>
      </c>
      <c r="Q15" s="17">
        <v>0.25656035788968001</v>
      </c>
      <c r="R15" s="17">
        <v>0.26441015834166198</v>
      </c>
      <c r="S15" s="17">
        <v>0.241862986002916</v>
      </c>
      <c r="T15" s="17">
        <v>0.28176690708223301</v>
      </c>
      <c r="U15" s="17">
        <v>0.22440718925916101</v>
      </c>
      <c r="V15" s="17">
        <v>0.22425142956364599</v>
      </c>
      <c r="W15" s="17">
        <v>0.25117902746476101</v>
      </c>
      <c r="X15" s="17">
        <v>0.27774259685929498</v>
      </c>
      <c r="Y15" s="17">
        <v>0.25116404755590799</v>
      </c>
      <c r="Z15" s="17">
        <v>0.25005727100657199</v>
      </c>
      <c r="AA15" s="17">
        <v>0.246177604972383</v>
      </c>
      <c r="AB15" s="17">
        <v>0.18054720234355801</v>
      </c>
      <c r="AC15" s="17">
        <v>0.28373685983431501</v>
      </c>
      <c r="AD15" s="17"/>
      <c r="AE15" s="17">
        <v>0.266194273480027</v>
      </c>
      <c r="AF15" s="17">
        <v>0.232861782345164</v>
      </c>
      <c r="AG15" s="17">
        <v>0.22822819163493099</v>
      </c>
      <c r="AH15" s="17">
        <v>0.26162735710307999</v>
      </c>
      <c r="AI15" s="17">
        <v>0.26352243742686698</v>
      </c>
      <c r="AJ15" s="17">
        <v>0.32519166769900498</v>
      </c>
      <c r="AK15" s="17">
        <v>0.24935451079150101</v>
      </c>
      <c r="AL15" s="17">
        <v>0.23892247863201099</v>
      </c>
      <c r="AM15" s="17">
        <v>0.23540763750163499</v>
      </c>
      <c r="AN15" s="17">
        <v>0.247766848144402</v>
      </c>
      <c r="AO15" s="17">
        <v>0.25774472154524602</v>
      </c>
      <c r="AP15" s="17">
        <v>0.26386461155344798</v>
      </c>
      <c r="AQ15" s="17"/>
      <c r="AR15" s="17">
        <v>0.23425716792444701</v>
      </c>
      <c r="AS15" s="17">
        <v>0.25753156789404302</v>
      </c>
      <c r="AT15" s="17">
        <v>0.27770047137556497</v>
      </c>
      <c r="AU15" s="17">
        <v>0.26245879466022498</v>
      </c>
      <c r="AV15" s="17">
        <v>0.31228357985156002</v>
      </c>
      <c r="AW15" s="17"/>
      <c r="AX15" s="17">
        <v>0.25755154890751503</v>
      </c>
      <c r="AY15" s="17">
        <v>0.257819012114678</v>
      </c>
      <c r="AZ15" s="17">
        <v>0.224753589129666</v>
      </c>
      <c r="BA15" s="17"/>
      <c r="BB15" s="17">
        <v>0.25240978933921399</v>
      </c>
      <c r="BC15" s="17">
        <v>0.31799022156818402</v>
      </c>
      <c r="BD15" s="17">
        <v>0.205608715330277</v>
      </c>
      <c r="BE15" s="17">
        <v>0.184037230894919</v>
      </c>
      <c r="BF15" s="17">
        <v>0.28060689384430698</v>
      </c>
    </row>
    <row r="16" spans="2:58" x14ac:dyDescent="0.3">
      <c r="B16" s="18" t="s">
        <v>122</v>
      </c>
      <c r="C16" s="17">
        <v>0.237219589184717</v>
      </c>
      <c r="D16" s="17">
        <v>0.26951823621427401</v>
      </c>
      <c r="E16" s="17">
        <v>0.20436565474715501</v>
      </c>
      <c r="F16" s="17"/>
      <c r="G16" s="17">
        <v>0.29575573946060701</v>
      </c>
      <c r="H16" s="17">
        <v>0.35499817748491502</v>
      </c>
      <c r="I16" s="17">
        <v>0.23428186151341401</v>
      </c>
      <c r="J16" s="17">
        <v>0.214136489625015</v>
      </c>
      <c r="K16" s="17">
        <v>0.21946558962242099</v>
      </c>
      <c r="L16" s="17">
        <v>0.29048889179114601</v>
      </c>
      <c r="M16" s="17"/>
      <c r="N16" s="17">
        <v>0</v>
      </c>
      <c r="O16" s="17">
        <v>0.17105375321744301</v>
      </c>
      <c r="P16" s="17">
        <v>0.17744516196863899</v>
      </c>
      <c r="Q16" s="17">
        <v>0.19302613239840299</v>
      </c>
      <c r="R16" s="17">
        <v>0.20096940290913101</v>
      </c>
      <c r="S16" s="17">
        <v>0.230837372329044</v>
      </c>
      <c r="T16" s="17">
        <v>0.17455483079026099</v>
      </c>
      <c r="U16" s="17">
        <v>0.29673308065723802</v>
      </c>
      <c r="V16" s="17">
        <v>0.240384950092977</v>
      </c>
      <c r="W16" s="17">
        <v>0.193013227027171</v>
      </c>
      <c r="X16" s="17">
        <v>0.24616222325296799</v>
      </c>
      <c r="Y16" s="17">
        <v>0.230075641811024</v>
      </c>
      <c r="Z16" s="17">
        <v>0.34526573807378902</v>
      </c>
      <c r="AA16" s="17">
        <v>0.21543520892148901</v>
      </c>
      <c r="AB16" s="17">
        <v>0.17397149218684699</v>
      </c>
      <c r="AC16" s="17">
        <v>0.33760255344908102</v>
      </c>
      <c r="AD16" s="17"/>
      <c r="AE16" s="17">
        <v>0.34906346760193402</v>
      </c>
      <c r="AF16" s="17">
        <v>0.16823982976761601</v>
      </c>
      <c r="AG16" s="17">
        <v>0.19724738525274499</v>
      </c>
      <c r="AH16" s="17">
        <v>0.22847135473080901</v>
      </c>
      <c r="AI16" s="17">
        <v>0.14983895862698701</v>
      </c>
      <c r="AJ16" s="17">
        <v>0.250729743097235</v>
      </c>
      <c r="AK16" s="17">
        <v>0.235043605108612</v>
      </c>
      <c r="AL16" s="17">
        <v>0.27210172631123702</v>
      </c>
      <c r="AM16" s="17">
        <v>0.25991376884539302</v>
      </c>
      <c r="AN16" s="17">
        <v>0.21099380655852601</v>
      </c>
      <c r="AO16" s="17">
        <v>0.231622567055873</v>
      </c>
      <c r="AP16" s="17">
        <v>0.27589944454558302</v>
      </c>
      <c r="AQ16" s="17"/>
      <c r="AR16" s="17">
        <v>0.219014757872803</v>
      </c>
      <c r="AS16" s="17">
        <v>0.238091833194297</v>
      </c>
      <c r="AT16" s="17">
        <v>0.25428310670116</v>
      </c>
      <c r="AU16" s="17">
        <v>0.28210826474937101</v>
      </c>
      <c r="AV16" s="17">
        <v>0.22979814613680599</v>
      </c>
      <c r="AW16" s="17"/>
      <c r="AX16" s="17">
        <v>0.21593386053945399</v>
      </c>
      <c r="AY16" s="17">
        <v>0.32569681840916398</v>
      </c>
      <c r="AZ16" s="17">
        <v>0.264075130457472</v>
      </c>
      <c r="BA16" s="17"/>
      <c r="BB16" s="17">
        <v>0.25740818748144301</v>
      </c>
      <c r="BC16" s="17">
        <v>0.189285742824255</v>
      </c>
      <c r="BD16" s="17">
        <v>0.129846177320805</v>
      </c>
      <c r="BE16" s="17">
        <v>0.134139816904739</v>
      </c>
      <c r="BF16" s="17">
        <v>0.26485682768871699</v>
      </c>
    </row>
    <row r="17" spans="2:58" x14ac:dyDescent="0.3">
      <c r="B17" s="18" t="s">
        <v>123</v>
      </c>
      <c r="C17" s="17">
        <v>0.22217591090862199</v>
      </c>
      <c r="D17" s="17">
        <v>0.251196357502945</v>
      </c>
      <c r="E17" s="17">
        <v>0.193570826136235</v>
      </c>
      <c r="F17" s="17"/>
      <c r="G17" s="17">
        <v>0.29914266308993498</v>
      </c>
      <c r="H17" s="17">
        <v>0.16294460060852101</v>
      </c>
      <c r="I17" s="17">
        <v>0.182722654712764</v>
      </c>
      <c r="J17" s="17">
        <v>0.25218965820693101</v>
      </c>
      <c r="K17" s="17">
        <v>0.29830845786688198</v>
      </c>
      <c r="L17" s="17">
        <v>0.19989800243938</v>
      </c>
      <c r="M17" s="17"/>
      <c r="N17" s="17">
        <v>0.142817825979799</v>
      </c>
      <c r="O17" s="17">
        <v>0.25417145744879999</v>
      </c>
      <c r="P17" s="17">
        <v>0.15073373576216001</v>
      </c>
      <c r="Q17" s="17">
        <v>0.30827797855664102</v>
      </c>
      <c r="R17" s="17">
        <v>0.15903616511806201</v>
      </c>
      <c r="S17" s="17">
        <v>0.20021081722182399</v>
      </c>
      <c r="T17" s="17">
        <v>0.18984323341482601</v>
      </c>
      <c r="U17" s="17">
        <v>0.28489045023005399</v>
      </c>
      <c r="V17" s="17">
        <v>0.25819520487619602</v>
      </c>
      <c r="W17" s="17">
        <v>0.19187505554798601</v>
      </c>
      <c r="X17" s="17">
        <v>0.166926351298958</v>
      </c>
      <c r="Y17" s="17">
        <v>0.25480520210119101</v>
      </c>
      <c r="Z17" s="17">
        <v>0.27538234102232001</v>
      </c>
      <c r="AA17" s="17">
        <v>0.28401092353256402</v>
      </c>
      <c r="AB17" s="17">
        <v>0.23487826250889501</v>
      </c>
      <c r="AC17" s="17">
        <v>0.20922854573547001</v>
      </c>
      <c r="AD17" s="17"/>
      <c r="AE17" s="17">
        <v>0.216900563989364</v>
      </c>
      <c r="AF17" s="17">
        <v>0.24502758378041001</v>
      </c>
      <c r="AG17" s="17">
        <v>0.26689276611927798</v>
      </c>
      <c r="AH17" s="17">
        <v>0.18754797440231799</v>
      </c>
      <c r="AI17" s="17">
        <v>0.25522789951616798</v>
      </c>
      <c r="AJ17" s="17">
        <v>0.25324818805840499</v>
      </c>
      <c r="AK17" s="17">
        <v>0.185887258985767</v>
      </c>
      <c r="AL17" s="17">
        <v>0.15411892475922501</v>
      </c>
      <c r="AM17" s="17">
        <v>0.26130751722515899</v>
      </c>
      <c r="AN17" s="17">
        <v>0.198016217875358</v>
      </c>
      <c r="AO17" s="17">
        <v>0.109687236126704</v>
      </c>
      <c r="AP17" s="17">
        <v>0.26488649255052499</v>
      </c>
      <c r="AQ17" s="17"/>
      <c r="AR17" s="17">
        <v>0.22297684595985801</v>
      </c>
      <c r="AS17" s="17">
        <v>0.22370288057575999</v>
      </c>
      <c r="AT17" s="17">
        <v>0.21595441895981299</v>
      </c>
      <c r="AU17" s="17">
        <v>0.22067884395545301</v>
      </c>
      <c r="AV17" s="17">
        <v>0.22982844220823201</v>
      </c>
      <c r="AW17" s="17"/>
      <c r="AX17" s="17">
        <v>0.219913821301531</v>
      </c>
      <c r="AY17" s="17">
        <v>0.18146294494321399</v>
      </c>
      <c r="AZ17" s="17">
        <v>0.24636990882698501</v>
      </c>
      <c r="BA17" s="17"/>
      <c r="BB17" s="17">
        <v>0.23545149363317899</v>
      </c>
      <c r="BC17" s="17">
        <v>0.19512822820856801</v>
      </c>
      <c r="BD17" s="17">
        <v>0.21234013557388701</v>
      </c>
      <c r="BE17" s="17">
        <v>0.24031359982401501</v>
      </c>
      <c r="BF17" s="17">
        <v>0.14090393143673799</v>
      </c>
    </row>
    <row r="18" spans="2:58" ht="43.2" x14ac:dyDescent="0.3">
      <c r="B18" s="18" t="s">
        <v>124</v>
      </c>
      <c r="C18" s="17">
        <v>0.221526675828456</v>
      </c>
      <c r="D18" s="17">
        <v>0.288851782742163</v>
      </c>
      <c r="E18" s="17">
        <v>0.15358131848720899</v>
      </c>
      <c r="F18" s="17"/>
      <c r="G18" s="17">
        <v>0.13466816286990901</v>
      </c>
      <c r="H18" s="17">
        <v>0.30936531896522101</v>
      </c>
      <c r="I18" s="17">
        <v>0.211133955088151</v>
      </c>
      <c r="J18" s="17">
        <v>0.199417691706403</v>
      </c>
      <c r="K18" s="17">
        <v>0.22841081980636799</v>
      </c>
      <c r="L18" s="17">
        <v>0.482569273213169</v>
      </c>
      <c r="M18" s="17"/>
      <c r="N18" s="17">
        <v>0</v>
      </c>
      <c r="O18" s="17">
        <v>0.14125422619363401</v>
      </c>
      <c r="P18" s="17">
        <v>0.17203445139691201</v>
      </c>
      <c r="Q18" s="17">
        <v>0.203712607069584</v>
      </c>
      <c r="R18" s="17">
        <v>0.105511447522406</v>
      </c>
      <c r="S18" s="17">
        <v>0.14796343931842201</v>
      </c>
      <c r="T18" s="17">
        <v>0.158264650220869</v>
      </c>
      <c r="U18" s="17">
        <v>0.18341172915485099</v>
      </c>
      <c r="V18" s="17">
        <v>0.17929877496291499</v>
      </c>
      <c r="W18" s="17">
        <v>0.21134968606270699</v>
      </c>
      <c r="X18" s="17">
        <v>0.27732029713014</v>
      </c>
      <c r="Y18" s="17">
        <v>0.21487948807066001</v>
      </c>
      <c r="Z18" s="17">
        <v>0.30802114127761798</v>
      </c>
      <c r="AA18" s="17">
        <v>0.26258694012634598</v>
      </c>
      <c r="AB18" s="17">
        <v>0.22026513356976099</v>
      </c>
      <c r="AC18" s="17">
        <v>0.36116808138193601</v>
      </c>
      <c r="AD18" s="17"/>
      <c r="AE18" s="17">
        <v>0.40119617000980101</v>
      </c>
      <c r="AF18" s="17">
        <v>0.16447260121034801</v>
      </c>
      <c r="AG18" s="17">
        <v>0.181698523918565</v>
      </c>
      <c r="AH18" s="17">
        <v>0.20268253397032501</v>
      </c>
      <c r="AI18" s="17">
        <v>0.19809312285123201</v>
      </c>
      <c r="AJ18" s="17">
        <v>0.227851780378102</v>
      </c>
      <c r="AK18" s="17">
        <v>0.224407597685298</v>
      </c>
      <c r="AL18" s="17">
        <v>0.225542339700607</v>
      </c>
      <c r="AM18" s="17">
        <v>0.188238487123943</v>
      </c>
      <c r="AN18" s="17">
        <v>0.19156108823358001</v>
      </c>
      <c r="AO18" s="17">
        <v>0.15368826020811699</v>
      </c>
      <c r="AP18" s="17">
        <v>0.140953607197874</v>
      </c>
      <c r="AQ18" s="17"/>
      <c r="AR18" s="17">
        <v>0.22145064286517099</v>
      </c>
      <c r="AS18" s="17">
        <v>0.21665506155627401</v>
      </c>
      <c r="AT18" s="17">
        <v>0.24615881065849299</v>
      </c>
      <c r="AU18" s="17">
        <v>0.2313793022274</v>
      </c>
      <c r="AV18" s="17">
        <v>0.106784165361251</v>
      </c>
      <c r="AW18" s="17"/>
      <c r="AX18" s="17">
        <v>0.19046986738115301</v>
      </c>
      <c r="AY18" s="17">
        <v>0.399099968728306</v>
      </c>
      <c r="AZ18" s="17">
        <v>0.20468181072421901</v>
      </c>
      <c r="BA18" s="17"/>
      <c r="BB18" s="17">
        <v>0.253916848986456</v>
      </c>
      <c r="BC18" s="17">
        <v>0.15270074559024499</v>
      </c>
      <c r="BD18" s="17">
        <v>0.12718381867206</v>
      </c>
      <c r="BE18" s="17">
        <v>0.14886563034959399</v>
      </c>
      <c r="BF18" s="17">
        <v>0.15294493660227099</v>
      </c>
    </row>
    <row r="19" spans="2:58" x14ac:dyDescent="0.3">
      <c r="B19" s="18" t="s">
        <v>125</v>
      </c>
      <c r="C19" s="17">
        <v>0.14556318933746801</v>
      </c>
      <c r="D19" s="17">
        <v>0.181369152709245</v>
      </c>
      <c r="E19" s="17">
        <v>0.10901571185067301</v>
      </c>
      <c r="F19" s="17"/>
      <c r="G19" s="17">
        <v>0.24715463230948501</v>
      </c>
      <c r="H19" s="17">
        <v>0.29180243650501902</v>
      </c>
      <c r="I19" s="17">
        <v>0.16084805226935101</v>
      </c>
      <c r="J19" s="17">
        <v>0.12214174313948301</v>
      </c>
      <c r="K19" s="17">
        <v>6.2607713795044997E-2</v>
      </c>
      <c r="L19" s="17">
        <v>7.1888828123268397E-2</v>
      </c>
      <c r="M19" s="17"/>
      <c r="N19" s="17">
        <v>0</v>
      </c>
      <c r="O19" s="17">
        <v>0.10326211806298299</v>
      </c>
      <c r="P19" s="17">
        <v>7.5909752760555393E-2</v>
      </c>
      <c r="Q19" s="17">
        <v>0.13449168146089099</v>
      </c>
      <c r="R19" s="17">
        <v>9.3781685397385101E-2</v>
      </c>
      <c r="S19" s="17">
        <v>0.12920409529079399</v>
      </c>
      <c r="T19" s="17">
        <v>0.143499417802886</v>
      </c>
      <c r="U19" s="17">
        <v>8.9371042238639398E-2</v>
      </c>
      <c r="V19" s="17">
        <v>0.10745622459972499</v>
      </c>
      <c r="W19" s="17">
        <v>0.105594334950256</v>
      </c>
      <c r="X19" s="17">
        <v>0.138138292476049</v>
      </c>
      <c r="Y19" s="17">
        <v>0.131524599855743</v>
      </c>
      <c r="Z19" s="17">
        <v>0.18873027423241201</v>
      </c>
      <c r="AA19" s="17">
        <v>0.10348295300952499</v>
      </c>
      <c r="AB19" s="17">
        <v>0.13020930312662099</v>
      </c>
      <c r="AC19" s="17">
        <v>0.30283213669630299</v>
      </c>
      <c r="AD19" s="17"/>
      <c r="AE19" s="17">
        <v>0.24923048036095</v>
      </c>
      <c r="AF19" s="17">
        <v>0.118800677359177</v>
      </c>
      <c r="AG19" s="17">
        <v>9.9045411965810404E-2</v>
      </c>
      <c r="AH19" s="17">
        <v>0.13835954732894301</v>
      </c>
      <c r="AI19" s="17">
        <v>9.3886243263879302E-2</v>
      </c>
      <c r="AJ19" s="17">
        <v>0.15619198850614399</v>
      </c>
      <c r="AK19" s="17">
        <v>0.19024301702631499</v>
      </c>
      <c r="AL19" s="17">
        <v>8.4670802891335606E-2</v>
      </c>
      <c r="AM19" s="17">
        <v>0.14449025066743601</v>
      </c>
      <c r="AN19" s="17">
        <v>0.100310590563986</v>
      </c>
      <c r="AO19" s="17">
        <v>0.177001615394309</v>
      </c>
      <c r="AP19" s="17">
        <v>6.1768203206491498E-2</v>
      </c>
      <c r="AQ19" s="17"/>
      <c r="AR19" s="17">
        <v>0.12838818156502699</v>
      </c>
      <c r="AS19" s="17">
        <v>0.14541874735568899</v>
      </c>
      <c r="AT19" s="17">
        <v>0.16630430156623999</v>
      </c>
      <c r="AU19" s="17">
        <v>0.16410507861871301</v>
      </c>
      <c r="AV19" s="17">
        <v>0.17863330646279099</v>
      </c>
      <c r="AW19" s="17"/>
      <c r="AX19" s="17">
        <v>0.108736259224238</v>
      </c>
      <c r="AY19" s="17">
        <v>0.33909402522214299</v>
      </c>
      <c r="AZ19" s="17">
        <v>0.158288413910215</v>
      </c>
      <c r="BA19" s="17"/>
      <c r="BB19" s="17">
        <v>0.15844086460843601</v>
      </c>
      <c r="BC19" s="17">
        <v>0.10386511810837799</v>
      </c>
      <c r="BD19" s="17">
        <v>8.6570028786372294E-2</v>
      </c>
      <c r="BE19" s="17">
        <v>0.12236050121252</v>
      </c>
      <c r="BF19" s="17">
        <v>0.13683533802813799</v>
      </c>
    </row>
    <row r="20" spans="2:58" x14ac:dyDescent="0.3">
      <c r="B20" s="18" t="s">
        <v>126</v>
      </c>
      <c r="C20" s="17">
        <v>0.12342719867082599</v>
      </c>
      <c r="D20" s="17">
        <v>0.159323145446539</v>
      </c>
      <c r="E20" s="17">
        <v>8.7743001348505101E-2</v>
      </c>
      <c r="F20" s="17"/>
      <c r="G20" s="17">
        <v>0.17727329602314501</v>
      </c>
      <c r="H20" s="17">
        <v>0.24417528444168299</v>
      </c>
      <c r="I20" s="17">
        <v>0.139712604167717</v>
      </c>
      <c r="J20" s="17">
        <v>9.4851009473731401E-2</v>
      </c>
      <c r="K20" s="17">
        <v>7.4022774670505304E-2</v>
      </c>
      <c r="L20" s="17">
        <v>6.13249563849265E-2</v>
      </c>
      <c r="M20" s="17"/>
      <c r="N20" s="17">
        <v>0</v>
      </c>
      <c r="O20" s="17">
        <v>3.9192248116914699E-2</v>
      </c>
      <c r="P20" s="17">
        <v>0.10003161108165</v>
      </c>
      <c r="Q20" s="17">
        <v>0.111200243850765</v>
      </c>
      <c r="R20" s="17">
        <v>8.9628108949936502E-2</v>
      </c>
      <c r="S20" s="17">
        <v>9.2913781390512401E-2</v>
      </c>
      <c r="T20" s="17">
        <v>5.6538858880424502E-2</v>
      </c>
      <c r="U20" s="17">
        <v>0.13068569310901601</v>
      </c>
      <c r="V20" s="17">
        <v>6.4129979579802501E-2</v>
      </c>
      <c r="W20" s="17">
        <v>0.15363026954249401</v>
      </c>
      <c r="X20" s="17">
        <v>0.101699073473726</v>
      </c>
      <c r="Y20" s="17">
        <v>9.0391354875360194E-2</v>
      </c>
      <c r="Z20" s="17">
        <v>0.167596347944962</v>
      </c>
      <c r="AA20" s="17">
        <v>9.3695382706139502E-2</v>
      </c>
      <c r="AB20" s="17">
        <v>9.0042326351742405E-2</v>
      </c>
      <c r="AC20" s="17">
        <v>0.26920307210926098</v>
      </c>
      <c r="AD20" s="17"/>
      <c r="AE20" s="17">
        <v>0.24895263269135501</v>
      </c>
      <c r="AF20" s="17">
        <v>0.11086613791655101</v>
      </c>
      <c r="AG20" s="17">
        <v>5.9972347279837197E-2</v>
      </c>
      <c r="AH20" s="17">
        <v>9.4547268992083905E-2</v>
      </c>
      <c r="AI20" s="17">
        <v>9.8377777602597402E-2</v>
      </c>
      <c r="AJ20" s="17">
        <v>8.6892405233401901E-2</v>
      </c>
      <c r="AK20" s="17">
        <v>0.13665717157141899</v>
      </c>
      <c r="AL20" s="17">
        <v>0.15581262645813901</v>
      </c>
      <c r="AM20" s="17">
        <v>0.16202072058043501</v>
      </c>
      <c r="AN20" s="17">
        <v>6.1597199120852798E-2</v>
      </c>
      <c r="AO20" s="17">
        <v>9.4305616333710304E-2</v>
      </c>
      <c r="AP20" s="17">
        <v>3.0884101603245701E-2</v>
      </c>
      <c r="AQ20" s="17"/>
      <c r="AR20" s="17">
        <v>9.51238513746194E-2</v>
      </c>
      <c r="AS20" s="17">
        <v>0.13566963553535</v>
      </c>
      <c r="AT20" s="17">
        <v>0.126825032092654</v>
      </c>
      <c r="AU20" s="17">
        <v>0.18154898158782301</v>
      </c>
      <c r="AV20" s="17">
        <v>6.8354266405580594E-2</v>
      </c>
      <c r="AW20" s="17"/>
      <c r="AX20" s="17">
        <v>0.106403556464761</v>
      </c>
      <c r="AY20" s="17">
        <v>0.24135626196406601</v>
      </c>
      <c r="AZ20" s="17">
        <v>9.9609764002193998E-2</v>
      </c>
      <c r="BA20" s="17"/>
      <c r="BB20" s="17">
        <v>0.14305113217819301</v>
      </c>
      <c r="BC20" s="17">
        <v>6.4416108739383998E-2</v>
      </c>
      <c r="BD20" s="17">
        <v>6.66390488801646E-2</v>
      </c>
      <c r="BE20" s="17">
        <v>9.3725281869067603E-2</v>
      </c>
      <c r="BF20" s="17">
        <v>9.0325731196179496E-2</v>
      </c>
    </row>
    <row r="21" spans="2:58" ht="43.2" x14ac:dyDescent="0.3">
      <c r="B21" s="18" t="s">
        <v>127</v>
      </c>
      <c r="C21" s="17">
        <v>0.10987077489286</v>
      </c>
      <c r="D21" s="17">
        <v>0.12746472414176399</v>
      </c>
      <c r="E21" s="17">
        <v>9.24791152429629E-2</v>
      </c>
      <c r="F21" s="17"/>
      <c r="G21" s="17">
        <v>0.24122359533787199</v>
      </c>
      <c r="H21" s="17">
        <v>0.18403020346558699</v>
      </c>
      <c r="I21" s="17">
        <v>0.12821554748803601</v>
      </c>
      <c r="J21" s="17">
        <v>8.2369838748405699E-2</v>
      </c>
      <c r="K21" s="17">
        <v>8.5235332013969198E-2</v>
      </c>
      <c r="L21" s="17">
        <v>2.5044668581985698E-2</v>
      </c>
      <c r="M21" s="17"/>
      <c r="N21" s="17">
        <v>0</v>
      </c>
      <c r="O21" s="17">
        <v>0.13319878772502</v>
      </c>
      <c r="P21" s="17">
        <v>9.5875272169196696E-2</v>
      </c>
      <c r="Q21" s="17">
        <v>0.113981537573871</v>
      </c>
      <c r="R21" s="17">
        <v>7.7169753238871E-2</v>
      </c>
      <c r="S21" s="17">
        <v>9.7590061256303207E-2</v>
      </c>
      <c r="T21" s="17">
        <v>9.8582427134185399E-2</v>
      </c>
      <c r="U21" s="17">
        <v>8.8109635556130897E-2</v>
      </c>
      <c r="V21" s="17">
        <v>9.2831059889952702E-2</v>
      </c>
      <c r="W21" s="17">
        <v>9.3024641964537996E-2</v>
      </c>
      <c r="X21" s="17">
        <v>7.5796867312747498E-2</v>
      </c>
      <c r="Y21" s="17">
        <v>9.40214074285044E-2</v>
      </c>
      <c r="Z21" s="17">
        <v>0.13328021773141499</v>
      </c>
      <c r="AA21" s="17">
        <v>0.114847778300265</v>
      </c>
      <c r="AB21" s="17">
        <v>0.10840977394741801</v>
      </c>
      <c r="AC21" s="17">
        <v>0.19379336533205399</v>
      </c>
      <c r="AD21" s="17"/>
      <c r="AE21" s="17">
        <v>0.218328728825323</v>
      </c>
      <c r="AF21" s="17">
        <v>5.3982466201425397E-2</v>
      </c>
      <c r="AG21" s="17">
        <v>3.7552133091393797E-2</v>
      </c>
      <c r="AH21" s="17">
        <v>0.100700682960652</v>
      </c>
      <c r="AI21" s="17">
        <v>9.6198189297380596E-2</v>
      </c>
      <c r="AJ21" s="17">
        <v>0.112857357685666</v>
      </c>
      <c r="AK21" s="17">
        <v>9.0977520501386897E-2</v>
      </c>
      <c r="AL21" s="17">
        <v>0.12816845682417499</v>
      </c>
      <c r="AM21" s="17">
        <v>0.164909079553856</v>
      </c>
      <c r="AN21" s="17">
        <v>7.7273553420288299E-2</v>
      </c>
      <c r="AO21" s="17">
        <v>7.7741582190676395E-2</v>
      </c>
      <c r="AP21" s="17">
        <v>6.5338524823999294E-2</v>
      </c>
      <c r="AQ21" s="17"/>
      <c r="AR21" s="17">
        <v>7.8472067170563001E-2</v>
      </c>
      <c r="AS21" s="17">
        <v>0.11679828874682401</v>
      </c>
      <c r="AT21" s="17">
        <v>0.13793520609044899</v>
      </c>
      <c r="AU21" s="17">
        <v>0.13417551844710399</v>
      </c>
      <c r="AV21" s="17">
        <v>9.8755265941111503E-2</v>
      </c>
      <c r="AW21" s="17"/>
      <c r="AX21" s="17">
        <v>7.8982195816766895E-2</v>
      </c>
      <c r="AY21" s="17">
        <v>0.25466561104616198</v>
      </c>
      <c r="AZ21" s="17">
        <v>0.147790382468106</v>
      </c>
      <c r="BA21" s="17"/>
      <c r="BB21" s="17">
        <v>0.12647026696415201</v>
      </c>
      <c r="BC21" s="17">
        <v>6.0852687036594903E-2</v>
      </c>
      <c r="BD21" s="17">
        <v>8.63457395662693E-2</v>
      </c>
      <c r="BE21" s="17">
        <v>6.1555341534699402E-2</v>
      </c>
      <c r="BF21" s="17">
        <v>9.5179900786430793E-2</v>
      </c>
    </row>
    <row r="22" spans="2:58" ht="28.8" x14ac:dyDescent="0.3">
      <c r="B22" s="18" t="s">
        <v>128</v>
      </c>
      <c r="C22" s="17">
        <v>1.46045096356103E-2</v>
      </c>
      <c r="D22" s="17">
        <v>4.1506465245460299E-3</v>
      </c>
      <c r="E22" s="17">
        <v>2.5097553717277898E-2</v>
      </c>
      <c r="F22" s="17"/>
      <c r="G22" s="17">
        <v>0</v>
      </c>
      <c r="H22" s="17">
        <v>2.8259942752816899E-2</v>
      </c>
      <c r="I22" s="17">
        <v>1.8296502264596299E-2</v>
      </c>
      <c r="J22" s="17">
        <v>1.2982297962899E-2</v>
      </c>
      <c r="K22" s="17">
        <v>0</v>
      </c>
      <c r="L22" s="17">
        <v>0</v>
      </c>
      <c r="M22" s="17"/>
      <c r="N22" s="17">
        <v>0.22852748026198899</v>
      </c>
      <c r="O22" s="17">
        <v>0.102169858485175</v>
      </c>
      <c r="P22" s="17">
        <v>8.7161303359703408E-3</v>
      </c>
      <c r="Q22" s="17">
        <v>3.8819374149235399E-2</v>
      </c>
      <c r="R22" s="17">
        <v>3.4426980528699302E-2</v>
      </c>
      <c r="S22" s="17">
        <v>1.9678471746031601E-2</v>
      </c>
      <c r="T22" s="17">
        <v>2.05178981127715E-2</v>
      </c>
      <c r="U22" s="17">
        <v>1.86788928461088E-2</v>
      </c>
      <c r="V22" s="17">
        <v>8.09092798224126E-3</v>
      </c>
      <c r="W22" s="17">
        <v>0</v>
      </c>
      <c r="X22" s="17">
        <v>6.4168113532246298E-3</v>
      </c>
      <c r="Y22" s="17">
        <v>0</v>
      </c>
      <c r="Z22" s="17">
        <v>0</v>
      </c>
      <c r="AA22" s="17">
        <v>9.3399419306658092E-3</v>
      </c>
      <c r="AB22" s="17">
        <v>1.22174084925752E-2</v>
      </c>
      <c r="AC22" s="17">
        <v>0</v>
      </c>
      <c r="AD22" s="17"/>
      <c r="AE22" s="17">
        <v>0</v>
      </c>
      <c r="AF22" s="17">
        <v>1.50176291466107E-2</v>
      </c>
      <c r="AG22" s="17">
        <v>1.0930369572863601E-2</v>
      </c>
      <c r="AH22" s="17">
        <v>2.25671268134842E-2</v>
      </c>
      <c r="AI22" s="17">
        <v>1.4818923537807499E-2</v>
      </c>
      <c r="AJ22" s="17">
        <v>6.3403781475419602E-3</v>
      </c>
      <c r="AK22" s="17">
        <v>2.9946710586110599E-2</v>
      </c>
      <c r="AL22" s="17">
        <v>0</v>
      </c>
      <c r="AM22" s="17">
        <v>6.4784343358068302E-3</v>
      </c>
      <c r="AN22" s="17">
        <v>3.3441830007056299E-2</v>
      </c>
      <c r="AO22" s="17">
        <v>3.3090187895767197E-2</v>
      </c>
      <c r="AP22" s="17">
        <v>1.2069968653949201E-2</v>
      </c>
      <c r="AQ22" s="17"/>
      <c r="AR22" s="17">
        <v>1.46119375413803E-2</v>
      </c>
      <c r="AS22" s="17">
        <v>1.16154945413954E-2</v>
      </c>
      <c r="AT22" s="17">
        <v>2.3987154540983699E-2</v>
      </c>
      <c r="AU22" s="17">
        <v>0</v>
      </c>
      <c r="AV22" s="17">
        <v>4.2145361988620199E-2</v>
      </c>
      <c r="AW22" s="17"/>
      <c r="AX22" s="17">
        <v>1.54603965595484E-2</v>
      </c>
      <c r="AY22" s="17">
        <v>6.7456268068932998E-3</v>
      </c>
      <c r="AZ22" s="17">
        <v>1.25143304064324E-2</v>
      </c>
      <c r="BA22" s="17"/>
      <c r="BB22" s="17">
        <v>8.4561251099441199E-3</v>
      </c>
      <c r="BC22" s="17">
        <v>2.27739681497981E-2</v>
      </c>
      <c r="BD22" s="17">
        <v>5.7707281864211403E-2</v>
      </c>
      <c r="BE22" s="17">
        <v>2.4407460610442199E-2</v>
      </c>
      <c r="BF22" s="17">
        <v>3.1403089133965501E-2</v>
      </c>
    </row>
    <row r="23" spans="2:58" x14ac:dyDescent="0.3">
      <c r="B23" s="18" t="s">
        <v>97</v>
      </c>
      <c r="C23" s="17">
        <v>6.6485799104790601E-3</v>
      </c>
      <c r="D23" s="17">
        <v>7.49379450342304E-3</v>
      </c>
      <c r="E23" s="17">
        <v>5.8158172649731797E-3</v>
      </c>
      <c r="F23" s="17"/>
      <c r="G23" s="17">
        <v>0</v>
      </c>
      <c r="H23" s="17">
        <v>3.1294293085362801E-2</v>
      </c>
      <c r="I23" s="17">
        <v>7.4018141517932599E-3</v>
      </c>
      <c r="J23" s="17">
        <v>1.42884488807375E-3</v>
      </c>
      <c r="K23" s="17">
        <v>2.9862808544764701E-3</v>
      </c>
      <c r="L23" s="17">
        <v>0</v>
      </c>
      <c r="M23" s="17"/>
      <c r="N23" s="17">
        <v>0</v>
      </c>
      <c r="O23" s="17">
        <v>8.3153703597573098E-2</v>
      </c>
      <c r="P23" s="17">
        <v>0</v>
      </c>
      <c r="Q23" s="17">
        <v>0</v>
      </c>
      <c r="R23" s="17">
        <v>2.7926662796841702E-2</v>
      </c>
      <c r="S23" s="17">
        <v>9.0689634486634408E-3</v>
      </c>
      <c r="T23" s="17">
        <v>0</v>
      </c>
      <c r="U23" s="17">
        <v>0</v>
      </c>
      <c r="V23" s="17">
        <v>7.8698857953685194E-3</v>
      </c>
      <c r="W23" s="17">
        <v>8.2918392420028193E-3</v>
      </c>
      <c r="X23" s="17">
        <v>0</v>
      </c>
      <c r="Y23" s="17">
        <v>7.82614702975311E-3</v>
      </c>
      <c r="Z23" s="17">
        <v>0</v>
      </c>
      <c r="AA23" s="17">
        <v>0</v>
      </c>
      <c r="AB23" s="17">
        <v>1.05830253076801E-2</v>
      </c>
      <c r="AC23" s="17">
        <v>2.5423858280714299E-3</v>
      </c>
      <c r="AD23" s="17"/>
      <c r="AE23" s="17">
        <v>5.1387185073383098E-3</v>
      </c>
      <c r="AF23" s="17">
        <v>6.8722578188536998E-3</v>
      </c>
      <c r="AG23" s="17">
        <v>6.16934520006048E-3</v>
      </c>
      <c r="AH23" s="17">
        <v>0</v>
      </c>
      <c r="AI23" s="17">
        <v>0</v>
      </c>
      <c r="AJ23" s="17">
        <v>6.3403781475419602E-3</v>
      </c>
      <c r="AK23" s="17">
        <v>6.77753073182357E-3</v>
      </c>
      <c r="AL23" s="17">
        <v>0</v>
      </c>
      <c r="AM23" s="17">
        <v>1.8776736826722099E-2</v>
      </c>
      <c r="AN23" s="17">
        <v>9.9404758239674193E-3</v>
      </c>
      <c r="AO23" s="17">
        <v>0</v>
      </c>
      <c r="AP23" s="17">
        <v>1.5640290271457101E-2</v>
      </c>
      <c r="AQ23" s="17"/>
      <c r="AR23" s="17">
        <v>7.2840084813125903E-3</v>
      </c>
      <c r="AS23" s="17">
        <v>3.0155893727483399E-3</v>
      </c>
      <c r="AT23" s="17">
        <v>1.30473600808136E-2</v>
      </c>
      <c r="AU23" s="17">
        <v>2.0389816133457601E-2</v>
      </c>
      <c r="AV23" s="17">
        <v>0</v>
      </c>
      <c r="AW23" s="17"/>
      <c r="AX23" s="17">
        <v>6.2060796673657102E-3</v>
      </c>
      <c r="AY23" s="17">
        <v>8.1637997845709302E-3</v>
      </c>
      <c r="AZ23" s="17">
        <v>0</v>
      </c>
      <c r="BA23" s="17"/>
      <c r="BB23" s="17">
        <v>6.4475970262731202E-3</v>
      </c>
      <c r="BC23" s="17">
        <v>8.0642712080410198E-3</v>
      </c>
      <c r="BD23" s="17">
        <v>2.0069674141845802E-2</v>
      </c>
      <c r="BE23" s="17">
        <v>4.4249189684157199E-3</v>
      </c>
      <c r="BF23" s="17">
        <v>5.0839176979014904E-3</v>
      </c>
    </row>
    <row r="24" spans="2:58" x14ac:dyDescent="0.3">
      <c r="B24" s="18" t="s">
        <v>88</v>
      </c>
      <c r="C24" s="19">
        <v>1.2422704428729101E-2</v>
      </c>
      <c r="D24" s="19">
        <v>1.4898347927362301E-2</v>
      </c>
      <c r="E24" s="19">
        <v>9.9694657900624897E-3</v>
      </c>
      <c r="F24" s="19"/>
      <c r="G24" s="19">
        <v>0</v>
      </c>
      <c r="H24" s="19">
        <v>0</v>
      </c>
      <c r="I24" s="19">
        <v>9.7836302390599799E-3</v>
      </c>
      <c r="J24" s="19">
        <v>1.22478634431423E-2</v>
      </c>
      <c r="K24" s="19">
        <v>2.8516213194429599E-2</v>
      </c>
      <c r="L24" s="19">
        <v>3.6590600492364997E-2</v>
      </c>
      <c r="M24" s="19"/>
      <c r="N24" s="19">
        <v>0</v>
      </c>
      <c r="O24" s="19">
        <v>0</v>
      </c>
      <c r="P24" s="19">
        <v>1.28674832682159E-2</v>
      </c>
      <c r="Q24" s="19">
        <v>0</v>
      </c>
      <c r="R24" s="19">
        <v>0</v>
      </c>
      <c r="S24" s="19">
        <v>1.2315480023442099E-2</v>
      </c>
      <c r="T24" s="19">
        <v>0</v>
      </c>
      <c r="U24" s="19">
        <v>0</v>
      </c>
      <c r="V24" s="19">
        <v>7.3497825207528202E-3</v>
      </c>
      <c r="W24" s="19">
        <v>1.8670036231774101E-2</v>
      </c>
      <c r="X24" s="19">
        <v>2.2310563279403599E-2</v>
      </c>
      <c r="Y24" s="19">
        <v>2.1174925864535701E-2</v>
      </c>
      <c r="Z24" s="19">
        <v>6.01495588232283E-3</v>
      </c>
      <c r="AA24" s="19">
        <v>1.4558688117616601E-2</v>
      </c>
      <c r="AB24" s="19">
        <v>1.5839856837992699E-2</v>
      </c>
      <c r="AC24" s="19">
        <v>1.9904768783256199E-2</v>
      </c>
      <c r="AD24" s="19"/>
      <c r="AE24" s="19">
        <v>8.0100069816204395E-3</v>
      </c>
      <c r="AF24" s="19">
        <v>6.1601236903984198E-3</v>
      </c>
      <c r="AG24" s="19">
        <v>2.2837156619672699E-2</v>
      </c>
      <c r="AH24" s="19">
        <v>2.52381585922841E-2</v>
      </c>
      <c r="AI24" s="19">
        <v>9.8792823585383601E-3</v>
      </c>
      <c r="AJ24" s="19">
        <v>2.5851341792262499E-2</v>
      </c>
      <c r="AK24" s="19">
        <v>0</v>
      </c>
      <c r="AL24" s="19">
        <v>0</v>
      </c>
      <c r="AM24" s="19">
        <v>1.6683134100701599E-2</v>
      </c>
      <c r="AN24" s="19">
        <v>1.30965613197304E-2</v>
      </c>
      <c r="AO24" s="19">
        <v>0</v>
      </c>
      <c r="AP24" s="19">
        <v>1.2069968653949201E-2</v>
      </c>
      <c r="AQ24" s="19"/>
      <c r="AR24" s="19">
        <v>1.15909779632105E-2</v>
      </c>
      <c r="AS24" s="19">
        <v>1.27030670285781E-2</v>
      </c>
      <c r="AT24" s="19">
        <v>1.56788157283182E-2</v>
      </c>
      <c r="AU24" s="19">
        <v>7.9131592521125092E-3</v>
      </c>
      <c r="AV24" s="19">
        <v>0</v>
      </c>
      <c r="AW24" s="19"/>
      <c r="AX24" s="19">
        <v>1.45161925225706E-2</v>
      </c>
      <c r="AY24" s="19">
        <v>0</v>
      </c>
      <c r="AZ24" s="19">
        <v>2.4208518298176399E-2</v>
      </c>
      <c r="BA24" s="19"/>
      <c r="BB24" s="19">
        <v>1.4670931371627401E-2</v>
      </c>
      <c r="BC24" s="19">
        <v>3.1883159229146199E-3</v>
      </c>
      <c r="BD24" s="19">
        <v>0</v>
      </c>
      <c r="BE24" s="19">
        <v>7.0334419105321502E-3</v>
      </c>
      <c r="BF24" s="19">
        <v>1.4895631189854401E-2</v>
      </c>
    </row>
    <row r="25" spans="2:58" x14ac:dyDescent="0.3">
      <c r="B25" s="16"/>
    </row>
    <row r="26" spans="2:58" x14ac:dyDescent="0.3">
      <c r="B26" t="s">
        <v>91</v>
      </c>
    </row>
    <row r="27" spans="2:58" x14ac:dyDescent="0.3">
      <c r="B27" t="s">
        <v>92</v>
      </c>
    </row>
    <row r="29" spans="2:58" x14ac:dyDescent="0.3">
      <c r="B29"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F35"/>
  <sheetViews>
    <sheetView showGridLines="0" topLeftCell="A19"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130</v>
      </c>
      <c r="C9" s="17">
        <v>0.69738678930208198</v>
      </c>
      <c r="D9" s="17">
        <v>0.746731365111587</v>
      </c>
      <c r="E9" s="17">
        <v>0.64838859192498599</v>
      </c>
      <c r="F9" s="17"/>
      <c r="G9" s="17">
        <v>0.91896335848763999</v>
      </c>
      <c r="H9" s="17">
        <v>0.61052482745956604</v>
      </c>
      <c r="I9" s="17">
        <v>0.64983273946883002</v>
      </c>
      <c r="J9" s="17">
        <v>0.73593754091368302</v>
      </c>
      <c r="K9" s="17">
        <v>0.78538261335484905</v>
      </c>
      <c r="L9" s="17">
        <v>0.683900036755695</v>
      </c>
      <c r="M9" s="17"/>
      <c r="N9" s="17">
        <v>0.39373943876823297</v>
      </c>
      <c r="O9" s="17">
        <v>0.41709567536022701</v>
      </c>
      <c r="P9" s="17">
        <v>0.48216273892170303</v>
      </c>
      <c r="Q9" s="17">
        <v>0.58049778494066195</v>
      </c>
      <c r="R9" s="17">
        <v>0.55322963580064999</v>
      </c>
      <c r="S9" s="17">
        <v>0.65951647837415495</v>
      </c>
      <c r="T9" s="17">
        <v>0.64165499910730694</v>
      </c>
      <c r="U9" s="17">
        <v>0.64705643794368695</v>
      </c>
      <c r="V9" s="17">
        <v>0.70236386863937905</v>
      </c>
      <c r="W9" s="17">
        <v>0.80815058555272701</v>
      </c>
      <c r="X9" s="17">
        <v>0.690673821907692</v>
      </c>
      <c r="Y9" s="17">
        <v>0.75093227966388398</v>
      </c>
      <c r="Z9" s="17">
        <v>0.79821736177464897</v>
      </c>
      <c r="AA9" s="17">
        <v>0.77804065025799696</v>
      </c>
      <c r="AB9" s="17">
        <v>0.73432812556095794</v>
      </c>
      <c r="AC9" s="17">
        <v>0.80062408111530503</v>
      </c>
      <c r="AD9" s="17"/>
      <c r="AE9" s="17">
        <v>0.71210450221049504</v>
      </c>
      <c r="AF9" s="17">
        <v>0.75877774047181001</v>
      </c>
      <c r="AG9" s="17">
        <v>0.67735444197699102</v>
      </c>
      <c r="AH9" s="17">
        <v>0.62447298154215103</v>
      </c>
      <c r="AI9" s="17">
        <v>0.68156867144526201</v>
      </c>
      <c r="AJ9" s="17">
        <v>0.71701745094439095</v>
      </c>
      <c r="AK9" s="17">
        <v>0.69818336932937797</v>
      </c>
      <c r="AL9" s="17">
        <v>0.725439450454755</v>
      </c>
      <c r="AM9" s="17">
        <v>0.69306031062653695</v>
      </c>
      <c r="AN9" s="17">
        <v>0.67904550226907501</v>
      </c>
      <c r="AO9" s="17">
        <v>0.66904656569871201</v>
      </c>
      <c r="AP9" s="17">
        <v>0.69202980973333195</v>
      </c>
      <c r="AQ9" s="17"/>
      <c r="AR9" s="17">
        <v>0.68730473834613504</v>
      </c>
      <c r="AS9" s="17">
        <v>0.70166862017406595</v>
      </c>
      <c r="AT9" s="17">
        <v>0.72790036330616203</v>
      </c>
      <c r="AU9" s="17">
        <v>0.68427254229537604</v>
      </c>
      <c r="AV9" s="17">
        <v>0.50445786684224503</v>
      </c>
      <c r="AW9" s="17"/>
      <c r="AX9" s="17">
        <v>0.70682054666671001</v>
      </c>
      <c r="AY9" s="17">
        <v>0.71523689983071304</v>
      </c>
      <c r="AZ9" s="17">
        <v>0.70896468761847198</v>
      </c>
      <c r="BA9" s="17"/>
      <c r="BB9" s="17">
        <v>0.72636001152784602</v>
      </c>
      <c r="BC9" s="17">
        <v>0.66693448233449704</v>
      </c>
      <c r="BD9" s="17">
        <v>0.67316164110713395</v>
      </c>
      <c r="BE9" s="17">
        <v>0.65545844510568596</v>
      </c>
      <c r="BF9" s="17">
        <v>0.55754037086476704</v>
      </c>
    </row>
    <row r="10" spans="2:58" x14ac:dyDescent="0.3">
      <c r="B10" s="18" t="s">
        <v>131</v>
      </c>
      <c r="C10" s="17">
        <v>0.440935384573584</v>
      </c>
      <c r="D10" s="17">
        <v>0.445440272678857</v>
      </c>
      <c r="E10" s="17">
        <v>0.43531082076850403</v>
      </c>
      <c r="F10" s="17"/>
      <c r="G10" s="17">
        <v>0.41463108984528202</v>
      </c>
      <c r="H10" s="17">
        <v>0.325555232940345</v>
      </c>
      <c r="I10" s="17">
        <v>0.39786452810848599</v>
      </c>
      <c r="J10" s="17">
        <v>0.50362061601777297</v>
      </c>
      <c r="K10" s="17">
        <v>0.44685741201212897</v>
      </c>
      <c r="L10" s="17">
        <v>0.62979998320090103</v>
      </c>
      <c r="M10" s="17"/>
      <c r="N10" s="17">
        <v>0.51515594820465405</v>
      </c>
      <c r="O10" s="17">
        <v>0.42455023904990002</v>
      </c>
      <c r="P10" s="17">
        <v>0.25209760783207402</v>
      </c>
      <c r="Q10" s="17">
        <v>0.46121126351523101</v>
      </c>
      <c r="R10" s="17">
        <v>0.43175164589257797</v>
      </c>
      <c r="S10" s="17">
        <v>0.44272432163499797</v>
      </c>
      <c r="T10" s="17">
        <v>0.468774270924874</v>
      </c>
      <c r="U10" s="17">
        <v>0.48328713776377202</v>
      </c>
      <c r="V10" s="17">
        <v>0.48439813896742201</v>
      </c>
      <c r="W10" s="17">
        <v>0.491200296772005</v>
      </c>
      <c r="X10" s="17">
        <v>0.46054717213784502</v>
      </c>
      <c r="Y10" s="17">
        <v>0.456317085416237</v>
      </c>
      <c r="Z10" s="17">
        <v>0.43810795904504601</v>
      </c>
      <c r="AA10" s="17">
        <v>0.43461623566600699</v>
      </c>
      <c r="AB10" s="17">
        <v>0.36289559755721701</v>
      </c>
      <c r="AC10" s="17">
        <v>0.42218983633760698</v>
      </c>
      <c r="AD10" s="17"/>
      <c r="AE10" s="17">
        <v>0.37586318108919398</v>
      </c>
      <c r="AF10" s="17">
        <v>0.44732695017671797</v>
      </c>
      <c r="AG10" s="17">
        <v>0.44005757456432798</v>
      </c>
      <c r="AH10" s="17">
        <v>0.47493880392124999</v>
      </c>
      <c r="AI10" s="17">
        <v>0.42239103134028799</v>
      </c>
      <c r="AJ10" s="17">
        <v>0.498377116031269</v>
      </c>
      <c r="AK10" s="17">
        <v>0.45152362618365599</v>
      </c>
      <c r="AL10" s="17">
        <v>0.43813174157895401</v>
      </c>
      <c r="AM10" s="17">
        <v>0.42173996922353402</v>
      </c>
      <c r="AN10" s="17">
        <v>0.44048170566931699</v>
      </c>
      <c r="AO10" s="17">
        <v>0.39911269070864103</v>
      </c>
      <c r="AP10" s="17">
        <v>0.60506465256005004</v>
      </c>
      <c r="AQ10" s="17"/>
      <c r="AR10" s="17">
        <v>0.426175476733965</v>
      </c>
      <c r="AS10" s="17">
        <v>0.43611549865315002</v>
      </c>
      <c r="AT10" s="17">
        <v>0.452451751975946</v>
      </c>
      <c r="AU10" s="17">
        <v>0.55059074099512495</v>
      </c>
      <c r="AV10" s="17">
        <v>0.42029809432418402</v>
      </c>
      <c r="AW10" s="17"/>
      <c r="AX10" s="17">
        <v>0.44068294655357299</v>
      </c>
      <c r="AY10" s="17">
        <v>0.37703231706158902</v>
      </c>
      <c r="AZ10" s="17">
        <v>0.47342959885489699</v>
      </c>
      <c r="BA10" s="17"/>
      <c r="BB10" s="17">
        <v>0.44144994753897598</v>
      </c>
      <c r="BC10" s="17">
        <v>0.46326067208044902</v>
      </c>
      <c r="BD10" s="17">
        <v>0.44947155327056798</v>
      </c>
      <c r="BE10" s="17">
        <v>0.43762554448636998</v>
      </c>
      <c r="BF10" s="17">
        <v>0.40847966479017001</v>
      </c>
    </row>
    <row r="11" spans="2:58" x14ac:dyDescent="0.3">
      <c r="B11" s="18" t="s">
        <v>132</v>
      </c>
      <c r="C11" s="17">
        <v>0.435431952464157</v>
      </c>
      <c r="D11" s="17">
        <v>0.50997024307552197</v>
      </c>
      <c r="E11" s="17">
        <v>0.36069322671356602</v>
      </c>
      <c r="F11" s="17"/>
      <c r="G11" s="17">
        <v>0.41542018806706399</v>
      </c>
      <c r="H11" s="17">
        <v>0.48924245762042901</v>
      </c>
      <c r="I11" s="17">
        <v>0.43142911224149399</v>
      </c>
      <c r="J11" s="17">
        <v>0.42935616970309798</v>
      </c>
      <c r="K11" s="17">
        <v>0.43009118463211199</v>
      </c>
      <c r="L11" s="17">
        <v>0.412422644536378</v>
      </c>
      <c r="M11" s="17"/>
      <c r="N11" s="17">
        <v>0.25631657153335702</v>
      </c>
      <c r="O11" s="17">
        <v>0.28412631182146197</v>
      </c>
      <c r="P11" s="17">
        <v>0.24943927444628999</v>
      </c>
      <c r="Q11" s="17">
        <v>0.23726011407596501</v>
      </c>
      <c r="R11" s="17">
        <v>0.32882305973481202</v>
      </c>
      <c r="S11" s="17">
        <v>0.41033454690465998</v>
      </c>
      <c r="T11" s="17">
        <v>0.374838896158185</v>
      </c>
      <c r="U11" s="17">
        <v>0.400444443254038</v>
      </c>
      <c r="V11" s="17">
        <v>0.45397603935647302</v>
      </c>
      <c r="W11" s="17">
        <v>0.36634390980208698</v>
      </c>
      <c r="X11" s="17">
        <v>0.421241732699358</v>
      </c>
      <c r="Y11" s="17">
        <v>0.49343944968529002</v>
      </c>
      <c r="Z11" s="17">
        <v>0.464286917049967</v>
      </c>
      <c r="AA11" s="17">
        <v>0.55543095245688401</v>
      </c>
      <c r="AB11" s="17">
        <v>0.443072187451857</v>
      </c>
      <c r="AC11" s="17">
        <v>0.62549313660533001</v>
      </c>
      <c r="AD11" s="17"/>
      <c r="AE11" s="17">
        <v>0.53824003287350097</v>
      </c>
      <c r="AF11" s="17">
        <v>0.41817369674674698</v>
      </c>
      <c r="AG11" s="17">
        <v>0.35695759833617902</v>
      </c>
      <c r="AH11" s="17">
        <v>0.36809243644025902</v>
      </c>
      <c r="AI11" s="17">
        <v>0.44416017226714</v>
      </c>
      <c r="AJ11" s="17">
        <v>0.43167469328956498</v>
      </c>
      <c r="AK11" s="17">
        <v>0.415168509369022</v>
      </c>
      <c r="AL11" s="17">
        <v>0.44644913725284502</v>
      </c>
      <c r="AM11" s="17">
        <v>0.45664249927258399</v>
      </c>
      <c r="AN11" s="17">
        <v>0.41624383234429702</v>
      </c>
      <c r="AO11" s="17">
        <v>0.457121977845099</v>
      </c>
      <c r="AP11" s="17">
        <v>0.416850259042291</v>
      </c>
      <c r="AQ11" s="17"/>
      <c r="AR11" s="17">
        <v>0.425454445632162</v>
      </c>
      <c r="AS11" s="17">
        <v>0.433060366989238</v>
      </c>
      <c r="AT11" s="17">
        <v>0.47358733909133399</v>
      </c>
      <c r="AU11" s="17">
        <v>0.43302649778632402</v>
      </c>
      <c r="AV11" s="17">
        <v>0.31568242010129199</v>
      </c>
      <c r="AW11" s="17"/>
      <c r="AX11" s="17">
        <v>0.41197561986840697</v>
      </c>
      <c r="AY11" s="17">
        <v>0.546570269203277</v>
      </c>
      <c r="AZ11" s="17">
        <v>0.47193622041835898</v>
      </c>
      <c r="BA11" s="17"/>
      <c r="BB11" s="17">
        <v>0.45875107108040097</v>
      </c>
      <c r="BC11" s="17">
        <v>0.42654455711150202</v>
      </c>
      <c r="BD11" s="17">
        <v>0.44530201442269202</v>
      </c>
      <c r="BE11" s="17">
        <v>0.38446006395993798</v>
      </c>
      <c r="BF11" s="17">
        <v>0.31187996757636799</v>
      </c>
    </row>
    <row r="12" spans="2:58" x14ac:dyDescent="0.3">
      <c r="B12" s="18" t="s">
        <v>133</v>
      </c>
      <c r="C12" s="17">
        <v>0.245575349783342</v>
      </c>
      <c r="D12" s="17">
        <v>0.26088664403318301</v>
      </c>
      <c r="E12" s="17">
        <v>0.229741760417918</v>
      </c>
      <c r="F12" s="17"/>
      <c r="G12" s="17">
        <v>0.31113390617078901</v>
      </c>
      <c r="H12" s="17">
        <v>0.27754014766669999</v>
      </c>
      <c r="I12" s="17">
        <v>0.240771825674409</v>
      </c>
      <c r="J12" s="17">
        <v>0.22855717577257201</v>
      </c>
      <c r="K12" s="17">
        <v>0.27564306573971098</v>
      </c>
      <c r="L12" s="17">
        <v>0.33426106015135398</v>
      </c>
      <c r="M12" s="17"/>
      <c r="N12" s="17">
        <v>0</v>
      </c>
      <c r="O12" s="17">
        <v>0.15482786939570201</v>
      </c>
      <c r="P12" s="17">
        <v>0.20148360502100701</v>
      </c>
      <c r="Q12" s="17">
        <v>0.12276629039320899</v>
      </c>
      <c r="R12" s="17">
        <v>0.151107609077581</v>
      </c>
      <c r="S12" s="17">
        <v>0.186622356491044</v>
      </c>
      <c r="T12" s="17">
        <v>0.247952580900895</v>
      </c>
      <c r="U12" s="17">
        <v>0.23972795821144999</v>
      </c>
      <c r="V12" s="17">
        <v>0.220713363733929</v>
      </c>
      <c r="W12" s="17">
        <v>0.28209782287121998</v>
      </c>
      <c r="X12" s="17">
        <v>0.26302495867820203</v>
      </c>
      <c r="Y12" s="17">
        <v>0.26435506884620102</v>
      </c>
      <c r="Z12" s="17">
        <v>0.34332583097000702</v>
      </c>
      <c r="AA12" s="17">
        <v>0.224818833446563</v>
      </c>
      <c r="AB12" s="17">
        <v>0.27804552950593903</v>
      </c>
      <c r="AC12" s="17">
        <v>0.320778765713293</v>
      </c>
      <c r="AD12" s="17"/>
      <c r="AE12" s="17">
        <v>0.30299813768669498</v>
      </c>
      <c r="AF12" s="17">
        <v>0.232654667399735</v>
      </c>
      <c r="AG12" s="17">
        <v>0.24224420557638701</v>
      </c>
      <c r="AH12" s="17">
        <v>0.21384943481405499</v>
      </c>
      <c r="AI12" s="17">
        <v>0.246677415476284</v>
      </c>
      <c r="AJ12" s="17">
        <v>0.29071226686742502</v>
      </c>
      <c r="AK12" s="17">
        <v>0.184233987649109</v>
      </c>
      <c r="AL12" s="17">
        <v>0.25355459601972102</v>
      </c>
      <c r="AM12" s="17">
        <v>0.25693786554269799</v>
      </c>
      <c r="AN12" s="17">
        <v>0.20211002400641001</v>
      </c>
      <c r="AO12" s="17">
        <v>0.23843397392631599</v>
      </c>
      <c r="AP12" s="17">
        <v>0.25387354055546701</v>
      </c>
      <c r="AQ12" s="17"/>
      <c r="AR12" s="17">
        <v>0.25239731577527402</v>
      </c>
      <c r="AS12" s="17">
        <v>0.23386298020666599</v>
      </c>
      <c r="AT12" s="17">
        <v>0.259624625754516</v>
      </c>
      <c r="AU12" s="17">
        <v>0.30432589821627798</v>
      </c>
      <c r="AV12" s="17">
        <v>0.17670501280995299</v>
      </c>
      <c r="AW12" s="17"/>
      <c r="AX12" s="17">
        <v>0.23118674245397999</v>
      </c>
      <c r="AY12" s="17">
        <v>0.308722461774177</v>
      </c>
      <c r="AZ12" s="17">
        <v>0.24536487178969299</v>
      </c>
      <c r="BA12" s="17"/>
      <c r="BB12" s="17">
        <v>0.266449006078183</v>
      </c>
      <c r="BC12" s="17">
        <v>0.20573886778386599</v>
      </c>
      <c r="BD12" s="17">
        <v>0.20134997459672299</v>
      </c>
      <c r="BE12" s="17">
        <v>0.203955553259485</v>
      </c>
      <c r="BF12" s="17">
        <v>0.18194659616792899</v>
      </c>
    </row>
    <row r="13" spans="2:58" x14ac:dyDescent="0.3">
      <c r="B13" s="18" t="s">
        <v>134</v>
      </c>
      <c r="C13" s="17">
        <v>0.22999320567673101</v>
      </c>
      <c r="D13" s="17">
        <v>0.28252647679579701</v>
      </c>
      <c r="E13" s="17">
        <v>0.177868299695851</v>
      </c>
      <c r="F13" s="17"/>
      <c r="G13" s="17">
        <v>0.32837938561871499</v>
      </c>
      <c r="H13" s="17">
        <v>0.25267345664202001</v>
      </c>
      <c r="I13" s="17">
        <v>0.212410255295677</v>
      </c>
      <c r="J13" s="17">
        <v>0.23071326647319501</v>
      </c>
      <c r="K13" s="17">
        <v>0.25541503350602501</v>
      </c>
      <c r="L13" s="17">
        <v>0.27995435433444199</v>
      </c>
      <c r="M13" s="17"/>
      <c r="N13" s="17">
        <v>0.15387534170792</v>
      </c>
      <c r="O13" s="17">
        <v>7.7425463304958406E-2</v>
      </c>
      <c r="P13" s="17">
        <v>0.15513814928060901</v>
      </c>
      <c r="Q13" s="17">
        <v>0.139967612968977</v>
      </c>
      <c r="R13" s="17">
        <v>0.13282356717100099</v>
      </c>
      <c r="S13" s="17">
        <v>0.206676980272433</v>
      </c>
      <c r="T13" s="17">
        <v>0.20685621006907401</v>
      </c>
      <c r="U13" s="17">
        <v>0.13841925876324199</v>
      </c>
      <c r="V13" s="17">
        <v>0.24777592761870801</v>
      </c>
      <c r="W13" s="17">
        <v>0.221007015469427</v>
      </c>
      <c r="X13" s="17">
        <v>0.27739168896713501</v>
      </c>
      <c r="Y13" s="17">
        <v>0.261294043046707</v>
      </c>
      <c r="Z13" s="17">
        <v>0.28847508958752899</v>
      </c>
      <c r="AA13" s="17">
        <v>0.20897691727739801</v>
      </c>
      <c r="AB13" s="17">
        <v>0.239356915996841</v>
      </c>
      <c r="AC13" s="17">
        <v>0.34000912669481398</v>
      </c>
      <c r="AD13" s="17"/>
      <c r="AE13" s="17">
        <v>0.29775549970870502</v>
      </c>
      <c r="AF13" s="17">
        <v>0.242387144984614</v>
      </c>
      <c r="AG13" s="17">
        <v>0.22147900336440701</v>
      </c>
      <c r="AH13" s="17">
        <v>0.19884521936743199</v>
      </c>
      <c r="AI13" s="17">
        <v>0.22381990015696401</v>
      </c>
      <c r="AJ13" s="17">
        <v>0.28887127246073901</v>
      </c>
      <c r="AK13" s="17">
        <v>0.215066474249162</v>
      </c>
      <c r="AL13" s="17">
        <v>0.20037151543411499</v>
      </c>
      <c r="AM13" s="17">
        <v>0.193561877661236</v>
      </c>
      <c r="AN13" s="17">
        <v>0.20650792055098</v>
      </c>
      <c r="AO13" s="17">
        <v>0.169322908216304</v>
      </c>
      <c r="AP13" s="17">
        <v>0.19812960778978</v>
      </c>
      <c r="AQ13" s="17"/>
      <c r="AR13" s="17">
        <v>0.22293957232709299</v>
      </c>
      <c r="AS13" s="17">
        <v>0.23228062483712</v>
      </c>
      <c r="AT13" s="17">
        <v>0.228673995650468</v>
      </c>
      <c r="AU13" s="17">
        <v>0.28916091674378902</v>
      </c>
      <c r="AV13" s="17">
        <v>0.1486083243378</v>
      </c>
      <c r="AW13" s="17"/>
      <c r="AX13" s="17">
        <v>0.22055344368982799</v>
      </c>
      <c r="AY13" s="17">
        <v>0.26084001615966401</v>
      </c>
      <c r="AZ13" s="17">
        <v>0.232418276143918</v>
      </c>
      <c r="BA13" s="17"/>
      <c r="BB13" s="17">
        <v>0.23953303286041</v>
      </c>
      <c r="BC13" s="17">
        <v>0.213543158673937</v>
      </c>
      <c r="BD13" s="17">
        <v>0.146557308295683</v>
      </c>
      <c r="BE13" s="17">
        <v>0.22617566300101799</v>
      </c>
      <c r="BF13" s="17">
        <v>0.195547894706184</v>
      </c>
    </row>
    <row r="14" spans="2:58" x14ac:dyDescent="0.3">
      <c r="B14" s="18" t="s">
        <v>135</v>
      </c>
      <c r="C14" s="17">
        <v>0.20105970090091399</v>
      </c>
      <c r="D14" s="17">
        <v>0.25188268578467199</v>
      </c>
      <c r="E14" s="17">
        <v>0.14959148960573901</v>
      </c>
      <c r="F14" s="17"/>
      <c r="G14" s="17">
        <v>0.36933182265464998</v>
      </c>
      <c r="H14" s="17">
        <v>0.30550169993640403</v>
      </c>
      <c r="I14" s="17">
        <v>0.199422465680554</v>
      </c>
      <c r="J14" s="17">
        <v>0.16577793852214601</v>
      </c>
      <c r="K14" s="17">
        <v>0.21093851429016</v>
      </c>
      <c r="L14" s="17">
        <v>0.34455648994030602</v>
      </c>
      <c r="M14" s="17"/>
      <c r="N14" s="17">
        <v>0</v>
      </c>
      <c r="O14" s="17">
        <v>0.11326437195483199</v>
      </c>
      <c r="P14" s="17">
        <v>0.14346720110096101</v>
      </c>
      <c r="Q14" s="17">
        <v>0.13039534566827901</v>
      </c>
      <c r="R14" s="17">
        <v>0.15751362162235899</v>
      </c>
      <c r="S14" s="17">
        <v>0.18306190824635701</v>
      </c>
      <c r="T14" s="17">
        <v>0.193581805384996</v>
      </c>
      <c r="U14" s="17">
        <v>0.16241400925289001</v>
      </c>
      <c r="V14" s="17">
        <v>0.159338516925738</v>
      </c>
      <c r="W14" s="17">
        <v>0.17715995100878201</v>
      </c>
      <c r="X14" s="17">
        <v>0.25529702554077099</v>
      </c>
      <c r="Y14" s="17">
        <v>0.222791632484451</v>
      </c>
      <c r="Z14" s="17">
        <v>0.244952370449183</v>
      </c>
      <c r="AA14" s="17">
        <v>0.14763513718423399</v>
      </c>
      <c r="AB14" s="17">
        <v>0.23546355700895699</v>
      </c>
      <c r="AC14" s="17">
        <v>0.29573855247011699</v>
      </c>
      <c r="AD14" s="17"/>
      <c r="AE14" s="17">
        <v>0.33630838366054799</v>
      </c>
      <c r="AF14" s="17">
        <v>0.140254327249453</v>
      </c>
      <c r="AG14" s="17">
        <v>0.138281377291018</v>
      </c>
      <c r="AH14" s="17">
        <v>0.174377366511001</v>
      </c>
      <c r="AI14" s="17">
        <v>0.13662030174001899</v>
      </c>
      <c r="AJ14" s="17">
        <v>0.24666215381734299</v>
      </c>
      <c r="AK14" s="17">
        <v>0.22555193656942499</v>
      </c>
      <c r="AL14" s="17">
        <v>0.16689781762719599</v>
      </c>
      <c r="AM14" s="17">
        <v>0.20510906854862099</v>
      </c>
      <c r="AN14" s="17">
        <v>0.167010037938535</v>
      </c>
      <c r="AO14" s="17">
        <v>0.18422267701589601</v>
      </c>
      <c r="AP14" s="17">
        <v>0.190651841750416</v>
      </c>
      <c r="AQ14" s="17"/>
      <c r="AR14" s="17">
        <v>0.17926325000759799</v>
      </c>
      <c r="AS14" s="17">
        <v>0.19459477913927301</v>
      </c>
      <c r="AT14" s="17">
        <v>0.25842685795380799</v>
      </c>
      <c r="AU14" s="17">
        <v>0.224239553170097</v>
      </c>
      <c r="AV14" s="17">
        <v>0.13073518423400901</v>
      </c>
      <c r="AW14" s="17"/>
      <c r="AX14" s="17">
        <v>0.18445258531835901</v>
      </c>
      <c r="AY14" s="17">
        <v>0.29208472386301498</v>
      </c>
      <c r="AZ14" s="17">
        <v>0.20720332030618599</v>
      </c>
      <c r="BA14" s="17"/>
      <c r="BB14" s="17">
        <v>0.22441335473218099</v>
      </c>
      <c r="BC14" s="17">
        <v>0.143098931470753</v>
      </c>
      <c r="BD14" s="17">
        <v>0.169719393696704</v>
      </c>
      <c r="BE14" s="17">
        <v>0.148866325957072</v>
      </c>
      <c r="BF14" s="17">
        <v>0.15290444676913301</v>
      </c>
    </row>
    <row r="15" spans="2:58" x14ac:dyDescent="0.3">
      <c r="B15" s="18" t="s">
        <v>136</v>
      </c>
      <c r="C15" s="17">
        <v>0.185647763245543</v>
      </c>
      <c r="D15" s="17">
        <v>0.23286116292185199</v>
      </c>
      <c r="E15" s="17">
        <v>0.138759370113678</v>
      </c>
      <c r="F15" s="17"/>
      <c r="G15" s="17">
        <v>0.18665619365035899</v>
      </c>
      <c r="H15" s="17">
        <v>0.21423416150819999</v>
      </c>
      <c r="I15" s="17">
        <v>0.19110789721097499</v>
      </c>
      <c r="J15" s="17">
        <v>0.17670857129535</v>
      </c>
      <c r="K15" s="17">
        <v>0.17132817930969799</v>
      </c>
      <c r="L15" s="17">
        <v>0.20971590353369199</v>
      </c>
      <c r="M15" s="17"/>
      <c r="N15" s="17">
        <v>0</v>
      </c>
      <c r="O15" s="17">
        <v>5.6415172445891698E-2</v>
      </c>
      <c r="P15" s="17">
        <v>9.3390645317209905E-2</v>
      </c>
      <c r="Q15" s="17">
        <v>0.11257587247939201</v>
      </c>
      <c r="R15" s="17">
        <v>6.3633740006360795E-2</v>
      </c>
      <c r="S15" s="17">
        <v>0.130433724300694</v>
      </c>
      <c r="T15" s="17">
        <v>0.17439850499607201</v>
      </c>
      <c r="U15" s="17">
        <v>0.121396694806979</v>
      </c>
      <c r="V15" s="17">
        <v>0.22179465145102101</v>
      </c>
      <c r="W15" s="17">
        <v>0.16634189023082299</v>
      </c>
      <c r="X15" s="17">
        <v>0.18191507597988099</v>
      </c>
      <c r="Y15" s="17">
        <v>0.177244962514927</v>
      </c>
      <c r="Z15" s="17">
        <v>0.32230285943075598</v>
      </c>
      <c r="AA15" s="17">
        <v>0.31690690055142801</v>
      </c>
      <c r="AB15" s="17">
        <v>0.15952344480222699</v>
      </c>
      <c r="AC15" s="17">
        <v>0.29971200657805902</v>
      </c>
      <c r="AD15" s="17"/>
      <c r="AE15" s="17">
        <v>0.31722144942541403</v>
      </c>
      <c r="AF15" s="17">
        <v>0.192604853218102</v>
      </c>
      <c r="AG15" s="17">
        <v>0.130688750341618</v>
      </c>
      <c r="AH15" s="17">
        <v>0.130830721140997</v>
      </c>
      <c r="AI15" s="17">
        <v>0.154199278151879</v>
      </c>
      <c r="AJ15" s="17">
        <v>0.17556682898978901</v>
      </c>
      <c r="AK15" s="17">
        <v>0.16362346242187001</v>
      </c>
      <c r="AL15" s="17">
        <v>0.210056942086882</v>
      </c>
      <c r="AM15" s="17">
        <v>0.19651742329639499</v>
      </c>
      <c r="AN15" s="17">
        <v>0.18568924826775601</v>
      </c>
      <c r="AO15" s="17">
        <v>8.2045628847101898E-2</v>
      </c>
      <c r="AP15" s="17">
        <v>0.11539530995323</v>
      </c>
      <c r="AQ15" s="17"/>
      <c r="AR15" s="17">
        <v>0.139582526114398</v>
      </c>
      <c r="AS15" s="17">
        <v>0.21817953734905801</v>
      </c>
      <c r="AT15" s="17">
        <v>0.17189614167641701</v>
      </c>
      <c r="AU15" s="17">
        <v>0.20940185415670701</v>
      </c>
      <c r="AV15" s="17">
        <v>0.115786130124371</v>
      </c>
      <c r="AW15" s="17"/>
      <c r="AX15" s="17">
        <v>0.17077413511807699</v>
      </c>
      <c r="AY15" s="17">
        <v>0.27542872265264701</v>
      </c>
      <c r="AZ15" s="17">
        <v>0.18079734672484901</v>
      </c>
      <c r="BA15" s="17"/>
      <c r="BB15" s="17">
        <v>0.20471294681979901</v>
      </c>
      <c r="BC15" s="17">
        <v>0.16923645727675499</v>
      </c>
      <c r="BD15" s="17">
        <v>0.13296535337090701</v>
      </c>
      <c r="BE15" s="17">
        <v>0.15013078331047899</v>
      </c>
      <c r="BF15" s="17">
        <v>0.102927508629075</v>
      </c>
    </row>
    <row r="16" spans="2:58" x14ac:dyDescent="0.3">
      <c r="B16" s="18" t="s">
        <v>137</v>
      </c>
      <c r="C16" s="17">
        <v>0.17186637682270101</v>
      </c>
      <c r="D16" s="17">
        <v>0.19826424321748901</v>
      </c>
      <c r="E16" s="17">
        <v>0.14578602345097799</v>
      </c>
      <c r="F16" s="17"/>
      <c r="G16" s="17">
        <v>0.22926132680359501</v>
      </c>
      <c r="H16" s="17">
        <v>0.31012260768211702</v>
      </c>
      <c r="I16" s="17">
        <v>0.21107302653079801</v>
      </c>
      <c r="J16" s="17">
        <v>0.130103864925392</v>
      </c>
      <c r="K16" s="17">
        <v>8.6357658552727798E-2</v>
      </c>
      <c r="L16" s="17">
        <v>3.6280287802940799E-2</v>
      </c>
      <c r="M16" s="17"/>
      <c r="N16" s="17">
        <v>0</v>
      </c>
      <c r="O16" s="17">
        <v>0.118369208579928</v>
      </c>
      <c r="P16" s="17">
        <v>0.184316972055585</v>
      </c>
      <c r="Q16" s="17">
        <v>0.22515783660090999</v>
      </c>
      <c r="R16" s="17">
        <v>0.18732002364330999</v>
      </c>
      <c r="S16" s="17">
        <v>0.142366672242276</v>
      </c>
      <c r="T16" s="17">
        <v>9.9017856216676595E-2</v>
      </c>
      <c r="U16" s="17">
        <v>0.18642963682293201</v>
      </c>
      <c r="V16" s="17">
        <v>0.104243607197907</v>
      </c>
      <c r="W16" s="17">
        <v>0.231173067691647</v>
      </c>
      <c r="X16" s="17">
        <v>0.14777252922745501</v>
      </c>
      <c r="Y16" s="17">
        <v>0.14764091266266699</v>
      </c>
      <c r="Z16" s="17">
        <v>0.15434067983652</v>
      </c>
      <c r="AA16" s="17">
        <v>0.11130143861767</v>
      </c>
      <c r="AB16" s="17">
        <v>0.19506459091435899</v>
      </c>
      <c r="AC16" s="17">
        <v>0.28545615382688699</v>
      </c>
      <c r="AD16" s="17"/>
      <c r="AE16" s="17">
        <v>0.28282151828264601</v>
      </c>
      <c r="AF16" s="17">
        <v>0.213598186612728</v>
      </c>
      <c r="AG16" s="17">
        <v>9.1757116680317496E-2</v>
      </c>
      <c r="AH16" s="17">
        <v>0.15672948240232201</v>
      </c>
      <c r="AI16" s="17">
        <v>0.16877102488788301</v>
      </c>
      <c r="AJ16" s="17">
        <v>0.158933035217386</v>
      </c>
      <c r="AK16" s="17">
        <v>0.16850876622329899</v>
      </c>
      <c r="AL16" s="17">
        <v>0.17243289567245801</v>
      </c>
      <c r="AM16" s="17">
        <v>0.14182930487592699</v>
      </c>
      <c r="AN16" s="17">
        <v>0.130132018035888</v>
      </c>
      <c r="AO16" s="17">
        <v>0.109458413348496</v>
      </c>
      <c r="AP16" s="17">
        <v>0.126408261948288</v>
      </c>
      <c r="AQ16" s="17"/>
      <c r="AR16" s="17">
        <v>0.14301408492352899</v>
      </c>
      <c r="AS16" s="17">
        <v>0.16510972916275399</v>
      </c>
      <c r="AT16" s="17">
        <v>0.21856753179726299</v>
      </c>
      <c r="AU16" s="17">
        <v>0.26051108398092598</v>
      </c>
      <c r="AV16" s="17">
        <v>0.15130306498340201</v>
      </c>
      <c r="AW16" s="17"/>
      <c r="AX16" s="17">
        <v>0.142406882456207</v>
      </c>
      <c r="AY16" s="17">
        <v>0.35613599733506102</v>
      </c>
      <c r="AZ16" s="17">
        <v>0.17320516752471499</v>
      </c>
      <c r="BA16" s="17"/>
      <c r="BB16" s="17">
        <v>0.18001546732340301</v>
      </c>
      <c r="BC16" s="17">
        <v>0.14921835797494801</v>
      </c>
      <c r="BD16" s="17">
        <v>0.215815431923502</v>
      </c>
      <c r="BE16" s="17">
        <v>0.12475845205409899</v>
      </c>
      <c r="BF16" s="17">
        <v>0.17080988982369899</v>
      </c>
    </row>
    <row r="17" spans="2:58" x14ac:dyDescent="0.3">
      <c r="B17" s="18" t="s">
        <v>138</v>
      </c>
      <c r="C17" s="17">
        <v>0.16856248675838301</v>
      </c>
      <c r="D17" s="17">
        <v>0.198448716728926</v>
      </c>
      <c r="E17" s="17">
        <v>0.13898382666666001</v>
      </c>
      <c r="F17" s="17"/>
      <c r="G17" s="17">
        <v>0.22239356797208801</v>
      </c>
      <c r="H17" s="17">
        <v>0.22043886778816399</v>
      </c>
      <c r="I17" s="17">
        <v>0.163716578995659</v>
      </c>
      <c r="J17" s="17">
        <v>0.171598620729387</v>
      </c>
      <c r="K17" s="17">
        <v>0.13523969408713599</v>
      </c>
      <c r="L17" s="17">
        <v>0.143161961566169</v>
      </c>
      <c r="M17" s="17"/>
      <c r="N17" s="17">
        <v>0.142817825979799</v>
      </c>
      <c r="O17" s="17">
        <v>0.102186242974104</v>
      </c>
      <c r="P17" s="17">
        <v>0.17710583780334699</v>
      </c>
      <c r="Q17" s="17">
        <v>0.139937070750731</v>
      </c>
      <c r="R17" s="17">
        <v>0.19018387301683101</v>
      </c>
      <c r="S17" s="17">
        <v>0.11880672984244101</v>
      </c>
      <c r="T17" s="17">
        <v>0.151156522223306</v>
      </c>
      <c r="U17" s="17">
        <v>0.13924502374947401</v>
      </c>
      <c r="V17" s="17">
        <v>0.156199481993258</v>
      </c>
      <c r="W17" s="17">
        <v>9.5358526848417696E-2</v>
      </c>
      <c r="X17" s="17">
        <v>0.22582844168898</v>
      </c>
      <c r="Y17" s="17">
        <v>0.164793552696299</v>
      </c>
      <c r="Z17" s="17">
        <v>0.23871890305490001</v>
      </c>
      <c r="AA17" s="17">
        <v>0.127859117158105</v>
      </c>
      <c r="AB17" s="17">
        <v>0.17864517278363101</v>
      </c>
      <c r="AC17" s="17">
        <v>0.21558401090930601</v>
      </c>
      <c r="AD17" s="17"/>
      <c r="AE17" s="17">
        <v>0.31213438028366097</v>
      </c>
      <c r="AF17" s="17">
        <v>0.15747230988869201</v>
      </c>
      <c r="AG17" s="17">
        <v>0.133661783942888</v>
      </c>
      <c r="AH17" s="17">
        <v>0.15568759158946899</v>
      </c>
      <c r="AI17" s="17">
        <v>9.8972621459974194E-2</v>
      </c>
      <c r="AJ17" s="17">
        <v>0.17845678075136201</v>
      </c>
      <c r="AK17" s="17">
        <v>0.14087504164429199</v>
      </c>
      <c r="AL17" s="17">
        <v>0.115671155330783</v>
      </c>
      <c r="AM17" s="17">
        <v>0.19444267928363501</v>
      </c>
      <c r="AN17" s="17">
        <v>0.12526980445192801</v>
      </c>
      <c r="AO17" s="17">
        <v>0.123551185398641</v>
      </c>
      <c r="AP17" s="17">
        <v>6.5697075400687699E-2</v>
      </c>
      <c r="AQ17" s="17"/>
      <c r="AR17" s="17">
        <v>0.15734688576436201</v>
      </c>
      <c r="AS17" s="17">
        <v>0.16712753999580701</v>
      </c>
      <c r="AT17" s="17">
        <v>0.18539757655740699</v>
      </c>
      <c r="AU17" s="17">
        <v>0.22010957999103001</v>
      </c>
      <c r="AV17" s="17">
        <v>0.101814544393437</v>
      </c>
      <c r="AW17" s="17"/>
      <c r="AX17" s="17">
        <v>0.16634863026948801</v>
      </c>
      <c r="AY17" s="17">
        <v>0.23980789057201701</v>
      </c>
      <c r="AZ17" s="17">
        <v>0.14920731629529699</v>
      </c>
      <c r="BA17" s="17"/>
      <c r="BB17" s="17">
        <v>0.167428671591902</v>
      </c>
      <c r="BC17" s="17">
        <v>0.17534459844356701</v>
      </c>
      <c r="BD17" s="17">
        <v>0.19283297079397199</v>
      </c>
      <c r="BE17" s="17">
        <v>0.16311369758788499</v>
      </c>
      <c r="BF17" s="17">
        <v>0.16297483305463001</v>
      </c>
    </row>
    <row r="18" spans="2:58" x14ac:dyDescent="0.3">
      <c r="B18" s="18" t="s">
        <v>139</v>
      </c>
      <c r="C18" s="17">
        <v>0.16679004669261799</v>
      </c>
      <c r="D18" s="17">
        <v>0.21317943101492501</v>
      </c>
      <c r="E18" s="17">
        <v>0.120688839080868</v>
      </c>
      <c r="F18" s="17"/>
      <c r="G18" s="17">
        <v>0.45382851176071498</v>
      </c>
      <c r="H18" s="17">
        <v>0.27907588523944998</v>
      </c>
      <c r="I18" s="17">
        <v>0.190695307279276</v>
      </c>
      <c r="J18" s="17">
        <v>0.123402962958954</v>
      </c>
      <c r="K18" s="17">
        <v>0.122804586489645</v>
      </c>
      <c r="L18" s="17">
        <v>0.197205302774659</v>
      </c>
      <c r="M18" s="17"/>
      <c r="N18" s="17">
        <v>0</v>
      </c>
      <c r="O18" s="17">
        <v>3.9192248116914699E-2</v>
      </c>
      <c r="P18" s="17">
        <v>6.6662469457215295E-2</v>
      </c>
      <c r="Q18" s="17">
        <v>0.108441012521459</v>
      </c>
      <c r="R18" s="17">
        <v>7.0487842866535602E-2</v>
      </c>
      <c r="S18" s="17">
        <v>7.2984807396872395E-2</v>
      </c>
      <c r="T18" s="17">
        <v>9.56499366833196E-2</v>
      </c>
      <c r="U18" s="17">
        <v>7.4781049805112895E-2</v>
      </c>
      <c r="V18" s="17">
        <v>0.13537251899854399</v>
      </c>
      <c r="W18" s="17">
        <v>0.107636669446165</v>
      </c>
      <c r="X18" s="17">
        <v>0.14288067453516701</v>
      </c>
      <c r="Y18" s="17">
        <v>0.21888556190974801</v>
      </c>
      <c r="Z18" s="17">
        <v>0.27531607424446197</v>
      </c>
      <c r="AA18" s="17">
        <v>0.213158077785954</v>
      </c>
      <c r="AB18" s="17">
        <v>0.258873469520359</v>
      </c>
      <c r="AC18" s="17">
        <v>0.34942215410302002</v>
      </c>
      <c r="AD18" s="17"/>
      <c r="AE18" s="17">
        <v>0.32187037431882398</v>
      </c>
      <c r="AF18" s="17">
        <v>0.14649297535204001</v>
      </c>
      <c r="AG18" s="17">
        <v>0.1283274251921</v>
      </c>
      <c r="AH18" s="17">
        <v>0.100966315927508</v>
      </c>
      <c r="AI18" s="17">
        <v>0.13384472666296801</v>
      </c>
      <c r="AJ18" s="17">
        <v>0.123756095457765</v>
      </c>
      <c r="AK18" s="17">
        <v>0.116800478499615</v>
      </c>
      <c r="AL18" s="17">
        <v>0.19124491887966999</v>
      </c>
      <c r="AM18" s="17">
        <v>0.18251559265473899</v>
      </c>
      <c r="AN18" s="17">
        <v>0.164471498948142</v>
      </c>
      <c r="AO18" s="17">
        <v>0.152084298422789</v>
      </c>
      <c r="AP18" s="17">
        <v>0.112919933357593</v>
      </c>
      <c r="AQ18" s="17"/>
      <c r="AR18" s="17">
        <v>0.13410765637101099</v>
      </c>
      <c r="AS18" s="17">
        <v>0.17983063732518101</v>
      </c>
      <c r="AT18" s="17">
        <v>0.18731101171883699</v>
      </c>
      <c r="AU18" s="17">
        <v>0.217157843280949</v>
      </c>
      <c r="AV18" s="17">
        <v>2.5661370121884901E-2</v>
      </c>
      <c r="AW18" s="17"/>
      <c r="AX18" s="17">
        <v>0.122135757717136</v>
      </c>
      <c r="AY18" s="17">
        <v>0.41866395266809597</v>
      </c>
      <c r="AZ18" s="17">
        <v>0.17589516829024299</v>
      </c>
      <c r="BA18" s="17"/>
      <c r="BB18" s="17">
        <v>0.19202087304429699</v>
      </c>
      <c r="BC18" s="17">
        <v>0.114288775512948</v>
      </c>
      <c r="BD18" s="17">
        <v>0.155893970906503</v>
      </c>
      <c r="BE18" s="17">
        <v>8.7137152032206094E-2</v>
      </c>
      <c r="BF18" s="17">
        <v>0.110551211379823</v>
      </c>
    </row>
    <row r="19" spans="2:58" ht="28.8" x14ac:dyDescent="0.3">
      <c r="B19" s="18" t="s">
        <v>140</v>
      </c>
      <c r="C19" s="17">
        <v>0.14217300499287899</v>
      </c>
      <c r="D19" s="17">
        <v>0.18511022725954701</v>
      </c>
      <c r="E19" s="17">
        <v>9.8480653020268302E-2</v>
      </c>
      <c r="F19" s="17"/>
      <c r="G19" s="17">
        <v>0.18847275066696501</v>
      </c>
      <c r="H19" s="17">
        <v>0.33590509625085002</v>
      </c>
      <c r="I19" s="17">
        <v>0.145772261731098</v>
      </c>
      <c r="J19" s="17">
        <v>0.105902778958261</v>
      </c>
      <c r="K19" s="17">
        <v>9.4351729275753596E-2</v>
      </c>
      <c r="L19" s="17">
        <v>0.14110561644889899</v>
      </c>
      <c r="M19" s="17"/>
      <c r="N19" s="17">
        <v>0.142817825979799</v>
      </c>
      <c r="O19" s="17">
        <v>5.9042369943266101E-2</v>
      </c>
      <c r="P19" s="17">
        <v>3.9410323059664097E-2</v>
      </c>
      <c r="Q19" s="17">
        <v>3.67104852476298E-2</v>
      </c>
      <c r="R19" s="17">
        <v>5.1290535965124798E-2</v>
      </c>
      <c r="S19" s="17">
        <v>9.3858295854107293E-2</v>
      </c>
      <c r="T19" s="17">
        <v>7.5587193258054006E-2</v>
      </c>
      <c r="U19" s="17">
        <v>7.8389938135611903E-2</v>
      </c>
      <c r="V19" s="17">
        <v>8.1694131016861807E-2</v>
      </c>
      <c r="W19" s="17">
        <v>9.0274783260787306E-2</v>
      </c>
      <c r="X19" s="17">
        <v>0.121249245148023</v>
      </c>
      <c r="Y19" s="17">
        <v>0.128643521556743</v>
      </c>
      <c r="Z19" s="17">
        <v>0.20044004734903301</v>
      </c>
      <c r="AA19" s="17">
        <v>0.158681324400607</v>
      </c>
      <c r="AB19" s="17">
        <v>0.21527395569587199</v>
      </c>
      <c r="AC19" s="17">
        <v>0.37398211585497998</v>
      </c>
      <c r="AD19" s="17"/>
      <c r="AE19" s="17">
        <v>0.315315671867826</v>
      </c>
      <c r="AF19" s="17">
        <v>0.121694317705195</v>
      </c>
      <c r="AG19" s="17">
        <v>4.3014063531585899E-2</v>
      </c>
      <c r="AH19" s="17">
        <v>0.109660417553491</v>
      </c>
      <c r="AI19" s="17">
        <v>0.113791544997782</v>
      </c>
      <c r="AJ19" s="17">
        <v>9.9830116526316598E-2</v>
      </c>
      <c r="AK19" s="17">
        <v>0.13087914161497499</v>
      </c>
      <c r="AL19" s="17">
        <v>0.197324304889789</v>
      </c>
      <c r="AM19" s="17">
        <v>0.15706279533446499</v>
      </c>
      <c r="AN19" s="17">
        <v>7.9684033217612901E-2</v>
      </c>
      <c r="AO19" s="17">
        <v>0.123298157183447</v>
      </c>
      <c r="AP19" s="17">
        <v>0.100849964703644</v>
      </c>
      <c r="AQ19" s="17"/>
      <c r="AR19" s="17">
        <v>9.9420083701769996E-2</v>
      </c>
      <c r="AS19" s="17">
        <v>0.15908243578950099</v>
      </c>
      <c r="AT19" s="17">
        <v>0.171143734101284</v>
      </c>
      <c r="AU19" s="17">
        <v>0.16278235409507799</v>
      </c>
      <c r="AV19" s="17">
        <v>4.9831818802465698E-2</v>
      </c>
      <c r="AW19" s="17"/>
      <c r="AX19" s="17">
        <v>0.10100361771452999</v>
      </c>
      <c r="AY19" s="17">
        <v>0.39415671649886402</v>
      </c>
      <c r="AZ19" s="17">
        <v>0.13434263105844299</v>
      </c>
      <c r="BA19" s="17"/>
      <c r="BB19" s="17">
        <v>0.16845941837231199</v>
      </c>
      <c r="BC19" s="17">
        <v>0.10958155755455</v>
      </c>
      <c r="BD19" s="17">
        <v>8.2488035798994705E-2</v>
      </c>
      <c r="BE19" s="17">
        <v>8.4675906107059606E-2</v>
      </c>
      <c r="BF19" s="17">
        <v>5.2002417355257402E-2</v>
      </c>
    </row>
    <row r="20" spans="2:58" x14ac:dyDescent="0.3">
      <c r="B20" s="18" t="s">
        <v>141</v>
      </c>
      <c r="C20" s="17">
        <v>0.12041612745635601</v>
      </c>
      <c r="D20" s="17">
        <v>0.120861504644867</v>
      </c>
      <c r="E20" s="17">
        <v>0.119213043499723</v>
      </c>
      <c r="F20" s="17"/>
      <c r="G20" s="17">
        <v>0.22239356797208801</v>
      </c>
      <c r="H20" s="17">
        <v>0.20593897816041401</v>
      </c>
      <c r="I20" s="17">
        <v>0.14048432169634001</v>
      </c>
      <c r="J20" s="17">
        <v>9.2614650108287899E-2</v>
      </c>
      <c r="K20" s="17">
        <v>8.3538096369366002E-2</v>
      </c>
      <c r="L20" s="17">
        <v>3.8847642202479798E-2</v>
      </c>
      <c r="M20" s="17"/>
      <c r="N20" s="17">
        <v>0.15387534170792</v>
      </c>
      <c r="O20" s="17">
        <v>0.13076075821404601</v>
      </c>
      <c r="P20" s="17">
        <v>0.154308351153183</v>
      </c>
      <c r="Q20" s="17">
        <v>0.16787927631452901</v>
      </c>
      <c r="R20" s="17">
        <v>9.4978401206864099E-2</v>
      </c>
      <c r="S20" s="17">
        <v>0.118297678286526</v>
      </c>
      <c r="T20" s="17">
        <v>0.103907716433565</v>
      </c>
      <c r="U20" s="17">
        <v>0.109894608611992</v>
      </c>
      <c r="V20" s="17">
        <v>8.5418067119730601E-2</v>
      </c>
      <c r="W20" s="17">
        <v>0.113798171334955</v>
      </c>
      <c r="X20" s="17">
        <v>0.124789357779682</v>
      </c>
      <c r="Y20" s="17">
        <v>9.9360899955027102E-2</v>
      </c>
      <c r="Z20" s="17">
        <v>0.11719243538721499</v>
      </c>
      <c r="AA20" s="17">
        <v>6.87136196370145E-2</v>
      </c>
      <c r="AB20" s="17">
        <v>0.14001337683652401</v>
      </c>
      <c r="AC20" s="17">
        <v>0.169232371780902</v>
      </c>
      <c r="AD20" s="17"/>
      <c r="AE20" s="17">
        <v>0.17946921416174899</v>
      </c>
      <c r="AF20" s="17">
        <v>0.11909059068693401</v>
      </c>
      <c r="AG20" s="17">
        <v>8.0409804676224494E-2</v>
      </c>
      <c r="AH20" s="17">
        <v>6.6365723591972098E-2</v>
      </c>
      <c r="AI20" s="17">
        <v>0.126770920873021</v>
      </c>
      <c r="AJ20" s="17">
        <v>0.116469471011223</v>
      </c>
      <c r="AK20" s="17">
        <v>0.144971467897615</v>
      </c>
      <c r="AL20" s="17">
        <v>0.11904186026973</v>
      </c>
      <c r="AM20" s="17">
        <v>0.125429842307969</v>
      </c>
      <c r="AN20" s="17">
        <v>3.8560161977154998E-2</v>
      </c>
      <c r="AO20" s="17">
        <v>0.23961460600718501</v>
      </c>
      <c r="AP20" s="17">
        <v>8.2734297836550494E-2</v>
      </c>
      <c r="AQ20" s="17"/>
      <c r="AR20" s="17">
        <v>0.120385705329125</v>
      </c>
      <c r="AS20" s="17">
        <v>0.11361745446695699</v>
      </c>
      <c r="AT20" s="17">
        <v>0.133650649754644</v>
      </c>
      <c r="AU20" s="17">
        <v>0.167726161842607</v>
      </c>
      <c r="AV20" s="17">
        <v>6.3971987196141999E-2</v>
      </c>
      <c r="AW20" s="17"/>
      <c r="AX20" s="17">
        <v>0.112720771162636</v>
      </c>
      <c r="AY20" s="17">
        <v>0.221579736832303</v>
      </c>
      <c r="AZ20" s="17">
        <v>9.9472385645997599E-2</v>
      </c>
      <c r="BA20" s="17"/>
      <c r="BB20" s="17">
        <v>0.120117075133129</v>
      </c>
      <c r="BC20" s="17">
        <v>0.12546013088069599</v>
      </c>
      <c r="BD20" s="17">
        <v>0.14510149736019601</v>
      </c>
      <c r="BE20" s="17">
        <v>9.7682113913034496E-2</v>
      </c>
      <c r="BF20" s="17">
        <v>0.125416658697481</v>
      </c>
    </row>
    <row r="21" spans="2:58" x14ac:dyDescent="0.3">
      <c r="B21" s="18" t="s">
        <v>142</v>
      </c>
      <c r="C21" s="17">
        <v>0.118800104247031</v>
      </c>
      <c r="D21" s="17">
        <v>0.157145826462008</v>
      </c>
      <c r="E21" s="17">
        <v>8.0654546447841896E-2</v>
      </c>
      <c r="F21" s="17"/>
      <c r="G21" s="17">
        <v>0.111916854618239</v>
      </c>
      <c r="H21" s="17">
        <v>0.142826134222415</v>
      </c>
      <c r="I21" s="17">
        <v>0.121369916409444</v>
      </c>
      <c r="J21" s="17">
        <v>9.8592966642074495E-2</v>
      </c>
      <c r="K21" s="17">
        <v>0.162890283232831</v>
      </c>
      <c r="L21" s="17">
        <v>6.6964057835275995E-2</v>
      </c>
      <c r="M21" s="17"/>
      <c r="N21" s="17">
        <v>0.142817825979799</v>
      </c>
      <c r="O21" s="17">
        <v>5.6415172445891698E-2</v>
      </c>
      <c r="P21" s="17">
        <v>8.7696996528305607E-2</v>
      </c>
      <c r="Q21" s="17">
        <v>6.9438451161434295E-2</v>
      </c>
      <c r="R21" s="17">
        <v>3.8706215746822002E-2</v>
      </c>
      <c r="S21" s="17">
        <v>0.16091119183803501</v>
      </c>
      <c r="T21" s="17">
        <v>0.10163862165838899</v>
      </c>
      <c r="U21" s="17">
        <v>0.119049998657596</v>
      </c>
      <c r="V21" s="17">
        <v>0.18685522231352</v>
      </c>
      <c r="W21" s="17">
        <v>0.14231151543423101</v>
      </c>
      <c r="X21" s="17">
        <v>8.2248038208967506E-2</v>
      </c>
      <c r="Y21" s="17">
        <v>0.111779159780895</v>
      </c>
      <c r="Z21" s="17">
        <v>0.112780425804965</v>
      </c>
      <c r="AA21" s="17">
        <v>0.13316417316679899</v>
      </c>
      <c r="AB21" s="17">
        <v>0.13360505261018299</v>
      </c>
      <c r="AC21" s="17">
        <v>0.150233161050143</v>
      </c>
      <c r="AD21" s="17"/>
      <c r="AE21" s="17">
        <v>0.161463584721286</v>
      </c>
      <c r="AF21" s="17">
        <v>9.2299677265484298E-2</v>
      </c>
      <c r="AG21" s="17">
        <v>6.4993922137114496E-2</v>
      </c>
      <c r="AH21" s="17">
        <v>0.17244255528913899</v>
      </c>
      <c r="AI21" s="17">
        <v>0.12587470719191901</v>
      </c>
      <c r="AJ21" s="17">
        <v>0.129371260763885</v>
      </c>
      <c r="AK21" s="17">
        <v>0.15632233003833301</v>
      </c>
      <c r="AL21" s="17">
        <v>0.146127199805373</v>
      </c>
      <c r="AM21" s="17">
        <v>9.3128144267007301E-2</v>
      </c>
      <c r="AN21" s="17">
        <v>0.10225675332192</v>
      </c>
      <c r="AO21" s="17">
        <v>6.03102477400815E-2</v>
      </c>
      <c r="AP21" s="17">
        <v>7.3139705778237807E-2</v>
      </c>
      <c r="AQ21" s="17"/>
      <c r="AR21" s="17">
        <v>0.13165936120989299</v>
      </c>
      <c r="AS21" s="17">
        <v>0.10290518931261</v>
      </c>
      <c r="AT21" s="17">
        <v>0.14484257099780301</v>
      </c>
      <c r="AU21" s="17">
        <v>0.114393414617525</v>
      </c>
      <c r="AV21" s="17">
        <v>0.11025470239645099</v>
      </c>
      <c r="AW21" s="17"/>
      <c r="AX21" s="17">
        <v>0.109986606973111</v>
      </c>
      <c r="AY21" s="17">
        <v>0.16376298762160599</v>
      </c>
      <c r="AZ21" s="17">
        <v>0.109683238786178</v>
      </c>
      <c r="BA21" s="17"/>
      <c r="BB21" s="17">
        <v>0.123285966652022</v>
      </c>
      <c r="BC21" s="17">
        <v>0.12551032140141499</v>
      </c>
      <c r="BD21" s="17">
        <v>5.7215695611764497E-2</v>
      </c>
      <c r="BE21" s="17">
        <v>6.7953281396187407E-2</v>
      </c>
      <c r="BF21" s="17">
        <v>0.13835204509798399</v>
      </c>
    </row>
    <row r="22" spans="2:58" x14ac:dyDescent="0.3">
      <c r="B22" s="18" t="s">
        <v>143</v>
      </c>
      <c r="C22" s="17">
        <v>0.11688337971478401</v>
      </c>
      <c r="D22" s="17">
        <v>0.16235350906613799</v>
      </c>
      <c r="E22" s="17">
        <v>7.1602745359089795E-2</v>
      </c>
      <c r="F22" s="17"/>
      <c r="G22" s="17">
        <v>0.24897118932609</v>
      </c>
      <c r="H22" s="17">
        <v>0.241148023052145</v>
      </c>
      <c r="I22" s="17">
        <v>0.144289846505363</v>
      </c>
      <c r="J22" s="17">
        <v>7.0503941436505096E-2</v>
      </c>
      <c r="K22" s="17">
        <v>7.3738802449933402E-2</v>
      </c>
      <c r="L22" s="17">
        <v>0.115377002101635</v>
      </c>
      <c r="M22" s="17"/>
      <c r="N22" s="17">
        <v>0</v>
      </c>
      <c r="O22" s="17">
        <v>7.5505804136467902E-2</v>
      </c>
      <c r="P22" s="17">
        <v>0.114286462915775</v>
      </c>
      <c r="Q22" s="17">
        <v>8.9218259021172794E-2</v>
      </c>
      <c r="R22" s="17">
        <v>8.5749055097575702E-2</v>
      </c>
      <c r="S22" s="17">
        <v>8.8445004657889195E-2</v>
      </c>
      <c r="T22" s="17">
        <v>6.6575651839769101E-2</v>
      </c>
      <c r="U22" s="17">
        <v>5.9750245148127802E-2</v>
      </c>
      <c r="V22" s="17">
        <v>0.10137909762510799</v>
      </c>
      <c r="W22" s="17">
        <v>9.3186584925262606E-2</v>
      </c>
      <c r="X22" s="17">
        <v>7.6001635023356301E-2</v>
      </c>
      <c r="Y22" s="17">
        <v>5.3565374193094199E-2</v>
      </c>
      <c r="Z22" s="17">
        <v>0.102609533837695</v>
      </c>
      <c r="AA22" s="17">
        <v>0.14376409116040101</v>
      </c>
      <c r="AB22" s="17">
        <v>0.118104269795701</v>
      </c>
      <c r="AC22" s="17">
        <v>0.30153443748241199</v>
      </c>
      <c r="AD22" s="17"/>
      <c r="AE22" s="17">
        <v>0.253162530845221</v>
      </c>
      <c r="AF22" s="17">
        <v>6.9064603485735496E-2</v>
      </c>
      <c r="AG22" s="17">
        <v>7.2282217422607403E-2</v>
      </c>
      <c r="AH22" s="17">
        <v>0.10786862462532899</v>
      </c>
      <c r="AI22" s="17">
        <v>0.139812939251623</v>
      </c>
      <c r="AJ22" s="17">
        <v>0.13678028533967601</v>
      </c>
      <c r="AK22" s="17">
        <v>0.104518918797755</v>
      </c>
      <c r="AL22" s="17">
        <v>0.13115655294450801</v>
      </c>
      <c r="AM22" s="17">
        <v>0.105223070029482</v>
      </c>
      <c r="AN22" s="17">
        <v>5.6478867150754099E-2</v>
      </c>
      <c r="AO22" s="17">
        <v>6.6892831832316493E-2</v>
      </c>
      <c r="AP22" s="17">
        <v>4.2255604174992099E-2</v>
      </c>
      <c r="AQ22" s="17"/>
      <c r="AR22" s="17">
        <v>7.6568412397622798E-2</v>
      </c>
      <c r="AS22" s="17">
        <v>0.11279676027803601</v>
      </c>
      <c r="AT22" s="17">
        <v>0.18315567851582301</v>
      </c>
      <c r="AU22" s="17">
        <v>0.175453857867196</v>
      </c>
      <c r="AV22" s="17">
        <v>9.9584456499585E-2</v>
      </c>
      <c r="AW22" s="17"/>
      <c r="AX22" s="17">
        <v>8.3373065589026005E-2</v>
      </c>
      <c r="AY22" s="17">
        <v>0.33729327795016301</v>
      </c>
      <c r="AZ22" s="17">
        <v>0.106191047364829</v>
      </c>
      <c r="BA22" s="17"/>
      <c r="BB22" s="17">
        <v>0.144658910908806</v>
      </c>
      <c r="BC22" s="17">
        <v>3.9698723553608303E-2</v>
      </c>
      <c r="BD22" s="17">
        <v>5.1627851663786001E-2</v>
      </c>
      <c r="BE22" s="17">
        <v>8.5535690255532607E-2</v>
      </c>
      <c r="BF22" s="17">
        <v>4.84442019904728E-2</v>
      </c>
    </row>
    <row r="23" spans="2:58" x14ac:dyDescent="0.3">
      <c r="B23" s="18" t="s">
        <v>144</v>
      </c>
      <c r="C23" s="17">
        <v>0.115785037849277</v>
      </c>
      <c r="D23" s="17">
        <v>0.17641877115323901</v>
      </c>
      <c r="E23" s="17">
        <v>5.5324038325862197E-2</v>
      </c>
      <c r="F23" s="17"/>
      <c r="G23" s="17">
        <v>5.1988030780450202E-2</v>
      </c>
      <c r="H23" s="17">
        <v>0.23511082384592799</v>
      </c>
      <c r="I23" s="17">
        <v>0.13041883443014199</v>
      </c>
      <c r="J23" s="17">
        <v>8.2511568888851999E-2</v>
      </c>
      <c r="K23" s="17">
        <v>7.5392307888084598E-2</v>
      </c>
      <c r="L23" s="17">
        <v>0.195912929913198</v>
      </c>
      <c r="M23" s="17"/>
      <c r="N23" s="17">
        <v>0</v>
      </c>
      <c r="O23" s="17">
        <v>3.9192248116914699E-2</v>
      </c>
      <c r="P23" s="17">
        <v>1.02126459280046E-2</v>
      </c>
      <c r="Q23" s="17">
        <v>7.4741046495327798E-2</v>
      </c>
      <c r="R23" s="17">
        <v>9.9109738633936205E-3</v>
      </c>
      <c r="S23" s="17">
        <v>3.67534072361674E-2</v>
      </c>
      <c r="T23" s="17">
        <v>3.8375815697998403E-2</v>
      </c>
      <c r="U23" s="17">
        <v>3.8693987132881497E-2</v>
      </c>
      <c r="V23" s="17">
        <v>7.0014805240523101E-2</v>
      </c>
      <c r="W23" s="17">
        <v>4.3182387452820402E-2</v>
      </c>
      <c r="X23" s="17">
        <v>0.111165003589845</v>
      </c>
      <c r="Y23" s="17">
        <v>0.11195390648428</v>
      </c>
      <c r="Z23" s="17">
        <v>0.21874767502223399</v>
      </c>
      <c r="AA23" s="17">
        <v>0.210097643425188</v>
      </c>
      <c r="AB23" s="17">
        <v>0.17152057267607801</v>
      </c>
      <c r="AC23" s="17">
        <v>0.312082678162521</v>
      </c>
      <c r="AD23" s="17"/>
      <c r="AE23" s="17">
        <v>0.28693953774136899</v>
      </c>
      <c r="AF23" s="17">
        <v>9.6684828173217996E-2</v>
      </c>
      <c r="AG23" s="17">
        <v>4.8610074353661797E-2</v>
      </c>
      <c r="AH23" s="17">
        <v>4.8043555255880901E-2</v>
      </c>
      <c r="AI23" s="17">
        <v>9.5331877107818805E-2</v>
      </c>
      <c r="AJ23" s="17">
        <v>9.9674931441801701E-2</v>
      </c>
      <c r="AK23" s="17">
        <v>0.15070850835221999</v>
      </c>
      <c r="AL23" s="17">
        <v>6.6403087648980993E-2</v>
      </c>
      <c r="AM23" s="17">
        <v>0.121424906439694</v>
      </c>
      <c r="AN23" s="17">
        <v>7.3485021961973304E-2</v>
      </c>
      <c r="AO23" s="17">
        <v>4.2372856859099702E-2</v>
      </c>
      <c r="AP23" s="17">
        <v>7.9883870073585106E-2</v>
      </c>
      <c r="AQ23" s="17"/>
      <c r="AR23" s="17">
        <v>7.5912054486921399E-2</v>
      </c>
      <c r="AS23" s="17">
        <v>0.12516604092379199</v>
      </c>
      <c r="AT23" s="17">
        <v>0.15446921818186601</v>
      </c>
      <c r="AU23" s="17">
        <v>0.16363605370909501</v>
      </c>
      <c r="AV23" s="17">
        <v>2.0359686168979998E-2</v>
      </c>
      <c r="AW23" s="17"/>
      <c r="AX23" s="17">
        <v>7.8006165582641507E-2</v>
      </c>
      <c r="AY23" s="17">
        <v>0.34467018534856603</v>
      </c>
      <c r="AZ23" s="17">
        <v>0.12518137270752999</v>
      </c>
      <c r="BA23" s="17"/>
      <c r="BB23" s="17">
        <v>0.146206404581181</v>
      </c>
      <c r="BC23" s="17">
        <v>4.6895366723609298E-2</v>
      </c>
      <c r="BD23" s="17">
        <v>0.11690748696966299</v>
      </c>
      <c r="BE23" s="17">
        <v>4.2368586799485901E-2</v>
      </c>
      <c r="BF23" s="17">
        <v>3.1728083298594001E-2</v>
      </c>
    </row>
    <row r="24" spans="2:58" x14ac:dyDescent="0.3">
      <c r="B24" s="18" t="s">
        <v>145</v>
      </c>
      <c r="C24" s="17">
        <v>9.6792143400257796E-2</v>
      </c>
      <c r="D24" s="17">
        <v>0.120228844836289</v>
      </c>
      <c r="E24" s="17">
        <v>7.3526025356290603E-2</v>
      </c>
      <c r="F24" s="17"/>
      <c r="G24" s="17">
        <v>5.1988030780450202E-2</v>
      </c>
      <c r="H24" s="17">
        <v>0.17310766818335599</v>
      </c>
      <c r="I24" s="17">
        <v>9.4493892882858199E-2</v>
      </c>
      <c r="J24" s="17">
        <v>8.2104576738203996E-2</v>
      </c>
      <c r="K24" s="17">
        <v>8.3039847349518206E-2</v>
      </c>
      <c r="L24" s="17">
        <v>0.18475611049586099</v>
      </c>
      <c r="M24" s="17"/>
      <c r="N24" s="17">
        <v>0</v>
      </c>
      <c r="O24" s="17">
        <v>5.6415172445891698E-2</v>
      </c>
      <c r="P24" s="17">
        <v>4.5658119592448497E-2</v>
      </c>
      <c r="Q24" s="17">
        <v>3.86200981272544E-2</v>
      </c>
      <c r="R24" s="17">
        <v>2.6857822316326298E-2</v>
      </c>
      <c r="S24" s="17">
        <v>0.116857012146501</v>
      </c>
      <c r="T24" s="17">
        <v>9.5223034823654101E-2</v>
      </c>
      <c r="U24" s="17">
        <v>3.8457345195467098E-2</v>
      </c>
      <c r="V24" s="17">
        <v>7.2034697118249794E-2</v>
      </c>
      <c r="W24" s="17">
        <v>6.4170351801611999E-2</v>
      </c>
      <c r="X24" s="17">
        <v>3.1424711203738499E-2</v>
      </c>
      <c r="Y24" s="17">
        <v>9.3772679901871603E-2</v>
      </c>
      <c r="Z24" s="17">
        <v>0.193696142092663</v>
      </c>
      <c r="AA24" s="17">
        <v>0.14410235816063799</v>
      </c>
      <c r="AB24" s="17">
        <v>7.3727393464134802E-2</v>
      </c>
      <c r="AC24" s="17">
        <v>0.215696380673428</v>
      </c>
      <c r="AD24" s="17"/>
      <c r="AE24" s="17">
        <v>0.17317666597310399</v>
      </c>
      <c r="AF24" s="17">
        <v>8.4220991212095697E-2</v>
      </c>
      <c r="AG24" s="17">
        <v>9.2175160698361E-2</v>
      </c>
      <c r="AH24" s="17">
        <v>8.7256712654250404E-2</v>
      </c>
      <c r="AI24" s="17">
        <v>7.9623492764525294E-2</v>
      </c>
      <c r="AJ24" s="17">
        <v>0.112622915188909</v>
      </c>
      <c r="AK24" s="17">
        <v>4.9122306762078398E-2</v>
      </c>
      <c r="AL24" s="17">
        <v>9.4076814494941596E-2</v>
      </c>
      <c r="AM24" s="17">
        <v>9.9322907070069896E-2</v>
      </c>
      <c r="AN24" s="17">
        <v>7.1705803867981199E-2</v>
      </c>
      <c r="AO24" s="17">
        <v>7.0038669575686899E-2</v>
      </c>
      <c r="AP24" s="17">
        <v>6.9965863100398401E-2</v>
      </c>
      <c r="AQ24" s="17"/>
      <c r="AR24" s="17">
        <v>7.5333792785337E-2</v>
      </c>
      <c r="AS24" s="17">
        <v>9.1934306886333597E-2</v>
      </c>
      <c r="AT24" s="17">
        <v>0.135696613147781</v>
      </c>
      <c r="AU24" s="17">
        <v>0.14225008127750999</v>
      </c>
      <c r="AV24" s="17">
        <v>8.9373014904758796E-2</v>
      </c>
      <c r="AW24" s="17"/>
      <c r="AX24" s="17">
        <v>7.4851080695009398E-2</v>
      </c>
      <c r="AY24" s="17">
        <v>0.196688026529445</v>
      </c>
      <c r="AZ24" s="17">
        <v>9.95274197259607E-2</v>
      </c>
      <c r="BA24" s="17"/>
      <c r="BB24" s="17">
        <v>0.107562882753395</v>
      </c>
      <c r="BC24" s="17">
        <v>6.0707355740142202E-2</v>
      </c>
      <c r="BD24" s="17">
        <v>6.8533305889895202E-2</v>
      </c>
      <c r="BE24" s="17">
        <v>0.11454140021595199</v>
      </c>
      <c r="BF24" s="17">
        <v>5.26200514110867E-2</v>
      </c>
    </row>
    <row r="25" spans="2:58" x14ac:dyDescent="0.3">
      <c r="B25" s="18" t="s">
        <v>146</v>
      </c>
      <c r="C25" s="17">
        <v>6.8175194646305906E-2</v>
      </c>
      <c r="D25" s="17">
        <v>9.2044291696806405E-2</v>
      </c>
      <c r="E25" s="17">
        <v>4.44191740278689E-2</v>
      </c>
      <c r="F25" s="17"/>
      <c r="G25" s="17">
        <v>0.17040553719163801</v>
      </c>
      <c r="H25" s="17">
        <v>0.156624274258957</v>
      </c>
      <c r="I25" s="17">
        <v>9.0729651813840406E-2</v>
      </c>
      <c r="J25" s="17">
        <v>3.31161425320676E-2</v>
      </c>
      <c r="K25" s="17">
        <v>3.9102125342188002E-2</v>
      </c>
      <c r="L25" s="17">
        <v>2.5044668581985698E-2</v>
      </c>
      <c r="M25" s="17"/>
      <c r="N25" s="17">
        <v>0</v>
      </c>
      <c r="O25" s="17">
        <v>3.9192248116914699E-2</v>
      </c>
      <c r="P25" s="17">
        <v>7.9046810657101604E-2</v>
      </c>
      <c r="Q25" s="17">
        <v>5.37552409034135E-2</v>
      </c>
      <c r="R25" s="17">
        <v>2.6816243178117202E-2</v>
      </c>
      <c r="S25" s="17">
        <v>3.7978946045207802E-2</v>
      </c>
      <c r="T25" s="17">
        <v>2.00987850330804E-2</v>
      </c>
      <c r="U25" s="17">
        <v>4.3821979461353397E-2</v>
      </c>
      <c r="V25" s="17">
        <v>4.5144599323516298E-2</v>
      </c>
      <c r="W25" s="17">
        <v>4.0850579447191997E-2</v>
      </c>
      <c r="X25" s="17">
        <v>7.5387865099043702E-2</v>
      </c>
      <c r="Y25" s="17">
        <v>5.8368629564119798E-2</v>
      </c>
      <c r="Z25" s="17">
        <v>0.11502753047350101</v>
      </c>
      <c r="AA25" s="17">
        <v>7.5521190646861205E-2</v>
      </c>
      <c r="AB25" s="17">
        <v>8.3464360614292396E-2</v>
      </c>
      <c r="AC25" s="17">
        <v>0.15500041916802801</v>
      </c>
      <c r="AD25" s="17"/>
      <c r="AE25" s="17">
        <v>0.18821164884295999</v>
      </c>
      <c r="AF25" s="17">
        <v>2.95345130803337E-2</v>
      </c>
      <c r="AG25" s="17">
        <v>2.4937931284716199E-2</v>
      </c>
      <c r="AH25" s="17">
        <v>8.0211385662729506E-2</v>
      </c>
      <c r="AI25" s="17">
        <v>3.9974005602087401E-2</v>
      </c>
      <c r="AJ25" s="17">
        <v>3.7818725992610103E-2</v>
      </c>
      <c r="AK25" s="17">
        <v>7.5850648050696204E-2</v>
      </c>
      <c r="AL25" s="17">
        <v>7.0009128291628406E-2</v>
      </c>
      <c r="AM25" s="17">
        <v>4.9648399415919198E-2</v>
      </c>
      <c r="AN25" s="17">
        <v>3.5837410347198097E-2</v>
      </c>
      <c r="AO25" s="17">
        <v>7.5463044754866898E-2</v>
      </c>
      <c r="AP25" s="17">
        <v>4.2255604174992099E-2</v>
      </c>
      <c r="AQ25" s="17"/>
      <c r="AR25" s="17">
        <v>4.2024884202449701E-2</v>
      </c>
      <c r="AS25" s="17">
        <v>7.0848977322288398E-2</v>
      </c>
      <c r="AT25" s="17">
        <v>0.10424362854418801</v>
      </c>
      <c r="AU25" s="17">
        <v>4.7122191567571803E-2</v>
      </c>
      <c r="AV25" s="17">
        <v>0.123495782623881</v>
      </c>
      <c r="AW25" s="17"/>
      <c r="AX25" s="17">
        <v>3.7894753259168197E-2</v>
      </c>
      <c r="AY25" s="17">
        <v>0.16411389403009399</v>
      </c>
      <c r="AZ25" s="17">
        <v>9.3330411416146605E-2</v>
      </c>
      <c r="BA25" s="17"/>
      <c r="BB25" s="17">
        <v>7.6375404570643596E-2</v>
      </c>
      <c r="BC25" s="17">
        <v>4.6396273494826799E-2</v>
      </c>
      <c r="BD25" s="17">
        <v>3.6978118668169899E-2</v>
      </c>
      <c r="BE25" s="17">
        <v>5.8069516696207801E-2</v>
      </c>
      <c r="BF25" s="17">
        <v>5.0788547898584002E-2</v>
      </c>
    </row>
    <row r="26" spans="2:58" x14ac:dyDescent="0.3">
      <c r="B26" s="18" t="s">
        <v>147</v>
      </c>
      <c r="C26" s="17">
        <v>5.3414899510301497E-2</v>
      </c>
      <c r="D26" s="17">
        <v>6.9104830265123901E-2</v>
      </c>
      <c r="E26" s="17">
        <v>3.7816457026693902E-2</v>
      </c>
      <c r="F26" s="17"/>
      <c r="G26" s="17">
        <v>0.11503058278186</v>
      </c>
      <c r="H26" s="17">
        <v>0.13809568981965301</v>
      </c>
      <c r="I26" s="17">
        <v>5.9892501714066002E-2</v>
      </c>
      <c r="J26" s="17">
        <v>3.2889209602362503E-2</v>
      </c>
      <c r="K26" s="17">
        <v>2.7052993813124499E-2</v>
      </c>
      <c r="L26" s="17">
        <v>7.1995729440994999E-2</v>
      </c>
      <c r="M26" s="17"/>
      <c r="N26" s="17">
        <v>0</v>
      </c>
      <c r="O26" s="17">
        <v>6.6417426337740101E-2</v>
      </c>
      <c r="P26" s="17">
        <v>5.8114905324622997E-2</v>
      </c>
      <c r="Q26" s="17">
        <v>3.7124122082806299E-2</v>
      </c>
      <c r="R26" s="17">
        <v>7.7243937109098904E-3</v>
      </c>
      <c r="S26" s="17">
        <v>1.9290214467406998E-2</v>
      </c>
      <c r="T26" s="17">
        <v>4.4277668713853198E-2</v>
      </c>
      <c r="U26" s="17">
        <v>5.9672386612611303E-2</v>
      </c>
      <c r="V26" s="17">
        <v>6.8324514408691001E-2</v>
      </c>
      <c r="W26" s="17">
        <v>1.7371021451118102E-2</v>
      </c>
      <c r="X26" s="17">
        <v>6.71330892454816E-2</v>
      </c>
      <c r="Y26" s="17">
        <v>5.3274316913172602E-2</v>
      </c>
      <c r="Z26" s="17">
        <v>0.106471062789445</v>
      </c>
      <c r="AA26" s="17">
        <v>3.6708966188232398E-2</v>
      </c>
      <c r="AB26" s="17">
        <v>2.55638749684431E-2</v>
      </c>
      <c r="AC26" s="17">
        <v>0.103517836453697</v>
      </c>
      <c r="AD26" s="17"/>
      <c r="AE26" s="17">
        <v>0.117614629961605</v>
      </c>
      <c r="AF26" s="17">
        <v>4.6752495719572698E-2</v>
      </c>
      <c r="AG26" s="17">
        <v>3.70011102782805E-2</v>
      </c>
      <c r="AH26" s="17">
        <v>3.3707671926526503E-2</v>
      </c>
      <c r="AI26" s="17">
        <v>2.0501288505737E-2</v>
      </c>
      <c r="AJ26" s="17">
        <v>3.92573109287686E-2</v>
      </c>
      <c r="AK26" s="17">
        <v>7.6756031341086203E-2</v>
      </c>
      <c r="AL26" s="17">
        <v>3.70797384495666E-2</v>
      </c>
      <c r="AM26" s="17">
        <v>7.9780451542976305E-2</v>
      </c>
      <c r="AN26" s="17">
        <v>1.30965613197304E-2</v>
      </c>
      <c r="AO26" s="17">
        <v>3.73942345521927E-2</v>
      </c>
      <c r="AP26" s="17">
        <v>1.5640290271457101E-2</v>
      </c>
      <c r="AQ26" s="17"/>
      <c r="AR26" s="17">
        <v>4.6445405286353603E-2</v>
      </c>
      <c r="AS26" s="17">
        <v>5.0319254321044803E-2</v>
      </c>
      <c r="AT26" s="17">
        <v>6.9856663025370205E-2</v>
      </c>
      <c r="AU26" s="17">
        <v>7.6026696613107903E-2</v>
      </c>
      <c r="AV26" s="17">
        <v>3.7307829628667299E-2</v>
      </c>
      <c r="AW26" s="17"/>
      <c r="AX26" s="17">
        <v>3.14109342359431E-2</v>
      </c>
      <c r="AY26" s="17">
        <v>0.13538379285993099</v>
      </c>
      <c r="AZ26" s="17">
        <v>8.49202765802448E-2</v>
      </c>
      <c r="BA26" s="17"/>
      <c r="BB26" s="17">
        <v>6.1333416432879401E-2</v>
      </c>
      <c r="BC26" s="17">
        <v>1.94128256488772E-2</v>
      </c>
      <c r="BD26" s="17">
        <v>8.2907281897010202E-2</v>
      </c>
      <c r="BE26" s="17">
        <v>2.20808618617735E-2</v>
      </c>
      <c r="BF26" s="17">
        <v>5.6612781938833803E-2</v>
      </c>
    </row>
    <row r="27" spans="2:58" x14ac:dyDescent="0.3">
      <c r="B27" s="18" t="s">
        <v>148</v>
      </c>
      <c r="C27" s="17">
        <v>3.2950264908705201E-2</v>
      </c>
      <c r="D27" s="17">
        <v>4.84896524242623E-2</v>
      </c>
      <c r="E27" s="17">
        <v>1.7461682883045698E-2</v>
      </c>
      <c r="F27" s="17"/>
      <c r="G27" s="17">
        <v>5.7919067752062799E-2</v>
      </c>
      <c r="H27" s="17">
        <v>7.7579438388561503E-2</v>
      </c>
      <c r="I27" s="17">
        <v>3.25324716179832E-2</v>
      </c>
      <c r="J27" s="17">
        <v>2.7735993159301201E-2</v>
      </c>
      <c r="K27" s="17">
        <v>1.9455387777963899E-2</v>
      </c>
      <c r="L27" s="17">
        <v>0</v>
      </c>
      <c r="M27" s="17"/>
      <c r="N27" s="17">
        <v>0</v>
      </c>
      <c r="O27" s="17">
        <v>5.8814015513181002E-2</v>
      </c>
      <c r="P27" s="17">
        <v>0</v>
      </c>
      <c r="Q27" s="17">
        <v>2.3560822550405699E-2</v>
      </c>
      <c r="R27" s="17">
        <v>0</v>
      </c>
      <c r="S27" s="17">
        <v>0</v>
      </c>
      <c r="T27" s="17">
        <v>1.5186003711538399E-2</v>
      </c>
      <c r="U27" s="17">
        <v>1.1684828242632599E-2</v>
      </c>
      <c r="V27" s="17">
        <v>1.2896330673910401E-2</v>
      </c>
      <c r="W27" s="17">
        <v>1.13124977509244E-2</v>
      </c>
      <c r="X27" s="17">
        <v>2.3879790560189899E-2</v>
      </c>
      <c r="Y27" s="17">
        <v>1.76040141333429E-2</v>
      </c>
      <c r="Z27" s="17">
        <v>5.8518120567580503E-2</v>
      </c>
      <c r="AA27" s="17">
        <v>2.5482760747845001E-2</v>
      </c>
      <c r="AB27" s="17">
        <v>5.33026354343136E-2</v>
      </c>
      <c r="AC27" s="17">
        <v>0.117273313013448</v>
      </c>
      <c r="AD27" s="17"/>
      <c r="AE27" s="17">
        <v>0.144760468885273</v>
      </c>
      <c r="AF27" s="17">
        <v>1.32432133943829E-2</v>
      </c>
      <c r="AG27" s="17">
        <v>9.2465373390495306E-3</v>
      </c>
      <c r="AH27" s="17">
        <v>1.12835634067421E-2</v>
      </c>
      <c r="AI27" s="17">
        <v>0</v>
      </c>
      <c r="AJ27" s="17">
        <v>2.46481404954315E-2</v>
      </c>
      <c r="AK27" s="17">
        <v>2.2774741080234098E-2</v>
      </c>
      <c r="AL27" s="17">
        <v>2.7673726845960599E-2</v>
      </c>
      <c r="AM27" s="17">
        <v>3.0694394098988199E-2</v>
      </c>
      <c r="AN27" s="17">
        <v>0</v>
      </c>
      <c r="AO27" s="17">
        <v>0</v>
      </c>
      <c r="AP27" s="17">
        <v>2.34414712256956E-2</v>
      </c>
      <c r="AQ27" s="17"/>
      <c r="AR27" s="17">
        <v>2.55660472179958E-2</v>
      </c>
      <c r="AS27" s="17">
        <v>2.98222543826329E-2</v>
      </c>
      <c r="AT27" s="17">
        <v>6.0746627197235302E-2</v>
      </c>
      <c r="AU27" s="17">
        <v>2.3790722815809E-2</v>
      </c>
      <c r="AV27" s="17">
        <v>0</v>
      </c>
      <c r="AW27" s="17"/>
      <c r="AX27" s="17">
        <v>2.13752353388421E-2</v>
      </c>
      <c r="AY27" s="17">
        <v>0.11599696420692</v>
      </c>
      <c r="AZ27" s="17">
        <v>2.7089383031269301E-2</v>
      </c>
      <c r="BA27" s="17"/>
      <c r="BB27" s="17">
        <v>4.2134772594764398E-2</v>
      </c>
      <c r="BC27" s="17">
        <v>1.65669294557035E-2</v>
      </c>
      <c r="BD27" s="17">
        <v>0</v>
      </c>
      <c r="BE27" s="17">
        <v>7.0334419105321502E-3</v>
      </c>
      <c r="BF27" s="17">
        <v>1.5613164422132401E-2</v>
      </c>
    </row>
    <row r="28" spans="2:58" x14ac:dyDescent="0.3">
      <c r="B28" s="18" t="s">
        <v>149</v>
      </c>
      <c r="C28" s="17">
        <v>2.6954774109813999E-2</v>
      </c>
      <c r="D28" s="17">
        <v>3.5443535750331601E-2</v>
      </c>
      <c r="E28" s="17">
        <v>1.8511631429170301E-2</v>
      </c>
      <c r="F28" s="17"/>
      <c r="G28" s="17">
        <v>0</v>
      </c>
      <c r="H28" s="17">
        <v>7.1626098792226395E-2</v>
      </c>
      <c r="I28" s="17">
        <v>3.4346575517398698E-2</v>
      </c>
      <c r="J28" s="17">
        <v>1.48849323299566E-2</v>
      </c>
      <c r="K28" s="17">
        <v>7.1291641514348702E-3</v>
      </c>
      <c r="L28" s="17">
        <v>3.7312474639265597E-2</v>
      </c>
      <c r="M28" s="17"/>
      <c r="N28" s="17">
        <v>0</v>
      </c>
      <c r="O28" s="17">
        <v>3.9192248116914699E-2</v>
      </c>
      <c r="P28" s="17">
        <v>6.06389963088729E-2</v>
      </c>
      <c r="Q28" s="17">
        <v>5.1738701138622799E-2</v>
      </c>
      <c r="R28" s="17">
        <v>0</v>
      </c>
      <c r="S28" s="17">
        <v>2.7043867290198999E-2</v>
      </c>
      <c r="T28" s="17">
        <v>2.76276691536614E-2</v>
      </c>
      <c r="U28" s="17">
        <v>1.1684828242632599E-2</v>
      </c>
      <c r="V28" s="17">
        <v>5.6719947711409103E-3</v>
      </c>
      <c r="W28" s="17">
        <v>1.46311286676492E-2</v>
      </c>
      <c r="X28" s="17">
        <v>1.9717679454365498E-2</v>
      </c>
      <c r="Y28" s="17">
        <v>2.4708399120552501E-2</v>
      </c>
      <c r="Z28" s="17">
        <v>1.2109544476800601E-2</v>
      </c>
      <c r="AA28" s="17">
        <v>0</v>
      </c>
      <c r="AB28" s="17">
        <v>3.4278144028024503E-2</v>
      </c>
      <c r="AC28" s="17">
        <v>6.9086799358673998E-2</v>
      </c>
      <c r="AD28" s="17"/>
      <c r="AE28" s="17">
        <v>9.14658629068303E-2</v>
      </c>
      <c r="AF28" s="17">
        <v>8.6466735710815004E-3</v>
      </c>
      <c r="AG28" s="17">
        <v>9.2465373390495306E-3</v>
      </c>
      <c r="AH28" s="17">
        <v>4.3538915921775296E-3</v>
      </c>
      <c r="AI28" s="17">
        <v>7.6996940533215104E-3</v>
      </c>
      <c r="AJ28" s="17">
        <v>2.69209293630818E-2</v>
      </c>
      <c r="AK28" s="17">
        <v>1.5616434741637E-2</v>
      </c>
      <c r="AL28" s="17">
        <v>5.7850356271389701E-2</v>
      </c>
      <c r="AM28" s="17">
        <v>2.8590612539199499E-2</v>
      </c>
      <c r="AN28" s="17">
        <v>1.46105744710774E-2</v>
      </c>
      <c r="AO28" s="17">
        <v>0</v>
      </c>
      <c r="AP28" s="17">
        <v>3.0884101603245701E-2</v>
      </c>
      <c r="AQ28" s="17"/>
      <c r="AR28" s="17">
        <v>2.71221329522108E-2</v>
      </c>
      <c r="AS28" s="17">
        <v>2.3573705122154402E-2</v>
      </c>
      <c r="AT28" s="17">
        <v>3.2905980239838803E-2</v>
      </c>
      <c r="AU28" s="17">
        <v>2.9107000207560001E-2</v>
      </c>
      <c r="AV28" s="17">
        <v>5.2218808793299397E-2</v>
      </c>
      <c r="AW28" s="17"/>
      <c r="AX28" s="17">
        <v>1.7491512516428099E-2</v>
      </c>
      <c r="AY28" s="17">
        <v>6.3028271241694106E-2</v>
      </c>
      <c r="AZ28" s="17">
        <v>4.5731779144547499E-2</v>
      </c>
      <c r="BA28" s="17"/>
      <c r="BB28" s="17">
        <v>2.9660495050365901E-2</v>
      </c>
      <c r="BC28" s="17">
        <v>1.6691617056650499E-2</v>
      </c>
      <c r="BD28" s="17">
        <v>0</v>
      </c>
      <c r="BE28" s="17">
        <v>1.2767261034499299E-2</v>
      </c>
      <c r="BF28" s="17">
        <v>3.8812237169612102E-2</v>
      </c>
    </row>
    <row r="29" spans="2:58" x14ac:dyDescent="0.3">
      <c r="B29" s="18" t="s">
        <v>86</v>
      </c>
      <c r="C29" s="17">
        <v>8.1333008534727295E-3</v>
      </c>
      <c r="D29" s="17">
        <v>3.6147075902601801E-3</v>
      </c>
      <c r="E29" s="17">
        <v>1.26724619494338E-2</v>
      </c>
      <c r="F29" s="17"/>
      <c r="G29" s="17">
        <v>0</v>
      </c>
      <c r="H29" s="17">
        <v>3.1489150842759203E-2</v>
      </c>
      <c r="I29" s="17">
        <v>1.00065618092043E-2</v>
      </c>
      <c r="J29" s="17">
        <v>3.5887920512862699E-3</v>
      </c>
      <c r="K29" s="17">
        <v>0</v>
      </c>
      <c r="L29" s="17">
        <v>0</v>
      </c>
      <c r="M29" s="17"/>
      <c r="N29" s="17">
        <v>0</v>
      </c>
      <c r="O29" s="17">
        <v>8.1701537273434099E-2</v>
      </c>
      <c r="P29" s="17">
        <v>1.9285622807747399E-2</v>
      </c>
      <c r="Q29" s="17">
        <v>1.12975501110988E-2</v>
      </c>
      <c r="R29" s="17">
        <v>2.1052741768141699E-2</v>
      </c>
      <c r="S29" s="17">
        <v>1.4969775628541101E-2</v>
      </c>
      <c r="T29" s="17">
        <v>6.5720975887600796E-3</v>
      </c>
      <c r="U29" s="17">
        <v>0</v>
      </c>
      <c r="V29" s="17">
        <v>0</v>
      </c>
      <c r="W29" s="17">
        <v>8.2918392420028193E-3</v>
      </c>
      <c r="X29" s="17">
        <v>8.6934257256544491E-3</v>
      </c>
      <c r="Y29" s="17">
        <v>4.5832834507747297E-3</v>
      </c>
      <c r="Z29" s="17">
        <v>0</v>
      </c>
      <c r="AA29" s="17">
        <v>0</v>
      </c>
      <c r="AB29" s="17">
        <v>1.6377541874730801E-2</v>
      </c>
      <c r="AC29" s="17">
        <v>0</v>
      </c>
      <c r="AD29" s="17"/>
      <c r="AE29" s="17">
        <v>5.8987402728892298E-3</v>
      </c>
      <c r="AF29" s="17">
        <v>1.10541420091385E-2</v>
      </c>
      <c r="AG29" s="17">
        <v>6.16934520006048E-3</v>
      </c>
      <c r="AH29" s="17">
        <v>1.12835634067421E-2</v>
      </c>
      <c r="AI29" s="17">
        <v>4.9396411792691801E-3</v>
      </c>
      <c r="AJ29" s="17">
        <v>6.3403781475419602E-3</v>
      </c>
      <c r="AK29" s="17">
        <v>6.77753073182357E-3</v>
      </c>
      <c r="AL29" s="17">
        <v>0</v>
      </c>
      <c r="AM29" s="17">
        <v>1.79249727513516E-2</v>
      </c>
      <c r="AN29" s="17">
        <v>5.1183319700987204E-3</v>
      </c>
      <c r="AO29" s="17">
        <v>0</v>
      </c>
      <c r="AP29" s="17">
        <v>1.5640290271457101E-2</v>
      </c>
      <c r="AQ29" s="17"/>
      <c r="AR29" s="17">
        <v>3.3700221904645598E-3</v>
      </c>
      <c r="AS29" s="17">
        <v>9.1202572456001892E-3</v>
      </c>
      <c r="AT29" s="17">
        <v>1.0988727136327999E-2</v>
      </c>
      <c r="AU29" s="17">
        <v>2.0389816133457601E-2</v>
      </c>
      <c r="AV29" s="17">
        <v>0</v>
      </c>
      <c r="AW29" s="17"/>
      <c r="AX29" s="17">
        <v>8.1317757252373293E-3</v>
      </c>
      <c r="AY29" s="17">
        <v>6.4062330703694602E-3</v>
      </c>
      <c r="AZ29" s="17">
        <v>4.47655638368621E-3</v>
      </c>
      <c r="BA29" s="17"/>
      <c r="BB29" s="17">
        <v>5.7572785959649703E-3</v>
      </c>
      <c r="BC29" s="17">
        <v>2.2342563496193301E-2</v>
      </c>
      <c r="BD29" s="17">
        <v>2.0069674141845802E-2</v>
      </c>
      <c r="BE29" s="17">
        <v>4.4249189684157199E-3</v>
      </c>
      <c r="BF29" s="17">
        <v>8.8571797426116403E-3</v>
      </c>
    </row>
    <row r="30" spans="2:58" x14ac:dyDescent="0.3">
      <c r="B30" s="18" t="s">
        <v>150</v>
      </c>
      <c r="C30" s="19">
        <v>5.6049265996669498E-2</v>
      </c>
      <c r="D30" s="19">
        <v>2.0568599562554701E-2</v>
      </c>
      <c r="E30" s="19">
        <v>9.1675843756533107E-2</v>
      </c>
      <c r="F30" s="19"/>
      <c r="G30" s="19">
        <v>0</v>
      </c>
      <c r="H30" s="19">
        <v>4.4935065428279297E-2</v>
      </c>
      <c r="I30" s="19">
        <v>7.4047990394738097E-2</v>
      </c>
      <c r="J30" s="19">
        <v>5.0611863570397098E-2</v>
      </c>
      <c r="K30" s="19">
        <v>2.9486895688988799E-2</v>
      </c>
      <c r="L30" s="19">
        <v>3.52982276309034E-2</v>
      </c>
      <c r="M30" s="19"/>
      <c r="N30" s="19">
        <v>0.22852748026198899</v>
      </c>
      <c r="O30" s="19">
        <v>0.16126918677698901</v>
      </c>
      <c r="P30" s="19">
        <v>0.113920817977034</v>
      </c>
      <c r="Q30" s="19">
        <v>7.3463810192201398E-2</v>
      </c>
      <c r="R30" s="19">
        <v>0.13569676778548001</v>
      </c>
      <c r="S30" s="19">
        <v>9.1954110572625494E-2</v>
      </c>
      <c r="T30" s="19">
        <v>7.9409276412608504E-2</v>
      </c>
      <c r="U30" s="19">
        <v>5.8255855425367702E-2</v>
      </c>
      <c r="V30" s="19">
        <v>5.01413180870788E-2</v>
      </c>
      <c r="W30" s="19">
        <v>4.7153321304412098E-2</v>
      </c>
      <c r="X30" s="19">
        <v>6.7508824904508505E-2</v>
      </c>
      <c r="Y30" s="19">
        <v>2.4675037426222599E-2</v>
      </c>
      <c r="Z30" s="19">
        <v>8.0110406807064691E-3</v>
      </c>
      <c r="AA30" s="19">
        <v>9.3399419306658092E-3</v>
      </c>
      <c r="AB30" s="19">
        <v>1.2845783851049E-2</v>
      </c>
      <c r="AC30" s="19">
        <v>4.9118528061908896E-3</v>
      </c>
      <c r="AD30" s="19"/>
      <c r="AE30" s="19">
        <v>1.0277437014676601E-2</v>
      </c>
      <c r="AF30" s="19">
        <v>3.5483247855164497E-2</v>
      </c>
      <c r="AG30" s="19">
        <v>5.9412872237121002E-2</v>
      </c>
      <c r="AH30" s="19">
        <v>7.7267998854901807E-2</v>
      </c>
      <c r="AI30" s="19">
        <v>9.7812835236761E-2</v>
      </c>
      <c r="AJ30" s="19">
        <v>5.8423899844092103E-2</v>
      </c>
      <c r="AK30" s="19">
        <v>6.7303340239931203E-2</v>
      </c>
      <c r="AL30" s="19">
        <v>4.3188681671682501E-2</v>
      </c>
      <c r="AM30" s="19">
        <v>6.3680017081742202E-2</v>
      </c>
      <c r="AN30" s="19">
        <v>6.2061516160243801E-2</v>
      </c>
      <c r="AO30" s="19">
        <v>0.103381885686648</v>
      </c>
      <c r="AP30" s="19">
        <v>4.3350549196863403E-2</v>
      </c>
      <c r="AQ30" s="19"/>
      <c r="AR30" s="19">
        <v>5.5398969162740501E-2</v>
      </c>
      <c r="AS30" s="19">
        <v>5.6219482118631099E-2</v>
      </c>
      <c r="AT30" s="19">
        <v>4.4642169359789E-2</v>
      </c>
      <c r="AU30" s="19">
        <v>5.7926421321590003E-2</v>
      </c>
      <c r="AV30" s="19">
        <v>0.15632805491678201</v>
      </c>
      <c r="AW30" s="19"/>
      <c r="AX30" s="19">
        <v>6.0265861643682098E-2</v>
      </c>
      <c r="AY30" s="19">
        <v>1.8624787427099401E-2</v>
      </c>
      <c r="AZ30" s="19">
        <v>5.06509265342764E-2</v>
      </c>
      <c r="BA30" s="19"/>
      <c r="BB30" s="19">
        <v>4.4455023408575697E-2</v>
      </c>
      <c r="BC30" s="19">
        <v>7.6702967744138095E-2</v>
      </c>
      <c r="BD30" s="19">
        <v>0.11310487992337399</v>
      </c>
      <c r="BE30" s="19">
        <v>7.9502060701025098E-2</v>
      </c>
      <c r="BF30" s="19">
        <v>8.3214958717742496E-2</v>
      </c>
    </row>
    <row r="31" spans="2:58" x14ac:dyDescent="0.3">
      <c r="B31" s="16"/>
    </row>
    <row r="32" spans="2:58" x14ac:dyDescent="0.3">
      <c r="B32" t="s">
        <v>91</v>
      </c>
    </row>
    <row r="33" spans="2:2" x14ac:dyDescent="0.3">
      <c r="B33" t="s">
        <v>92</v>
      </c>
    </row>
    <row r="35" spans="2:2" x14ac:dyDescent="0.3">
      <c r="B35"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F23"/>
  <sheetViews>
    <sheetView showGridLines="0" topLeftCell="A7"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43.2" x14ac:dyDescent="0.3">
      <c r="B9" s="18" t="s">
        <v>152</v>
      </c>
      <c r="C9" s="17">
        <v>0.48862590526247501</v>
      </c>
      <c r="D9" s="17">
        <v>0.48002994402583499</v>
      </c>
      <c r="E9" s="17">
        <v>0.49620992251159701</v>
      </c>
      <c r="F9" s="17"/>
      <c r="G9" s="17">
        <v>0.65441258061327801</v>
      </c>
      <c r="H9" s="17">
        <v>0.44505420929293199</v>
      </c>
      <c r="I9" s="17">
        <v>0.444271673640733</v>
      </c>
      <c r="J9" s="17">
        <v>0.53156356644275904</v>
      </c>
      <c r="K9" s="17">
        <v>0.50263052141898401</v>
      </c>
      <c r="L9" s="17">
        <v>0.62797314785035296</v>
      </c>
      <c r="M9" s="17"/>
      <c r="N9" s="17">
        <v>0.55005557301622798</v>
      </c>
      <c r="O9" s="17">
        <v>0.174106251260817</v>
      </c>
      <c r="P9" s="17">
        <v>0.55120123256354103</v>
      </c>
      <c r="Q9" s="17">
        <v>0.38009582680493398</v>
      </c>
      <c r="R9" s="17">
        <v>0.45352535935035398</v>
      </c>
      <c r="S9" s="17">
        <v>0.48124771845775399</v>
      </c>
      <c r="T9" s="17">
        <v>0.50931768019573898</v>
      </c>
      <c r="U9" s="17">
        <v>0.47591008227154802</v>
      </c>
      <c r="V9" s="17">
        <v>0.49367142100921801</v>
      </c>
      <c r="W9" s="17">
        <v>0.57572435951106704</v>
      </c>
      <c r="X9" s="17">
        <v>0.46260704306296602</v>
      </c>
      <c r="Y9" s="17">
        <v>0.55563484857213696</v>
      </c>
      <c r="Z9" s="17">
        <v>0.55713996109497699</v>
      </c>
      <c r="AA9" s="17">
        <v>0.375065592896906</v>
      </c>
      <c r="AB9" s="17">
        <v>0.43398943836543902</v>
      </c>
      <c r="AC9" s="17">
        <v>0.520872672556282</v>
      </c>
      <c r="AD9" s="17"/>
      <c r="AE9" s="17">
        <v>0.46387520072146998</v>
      </c>
      <c r="AF9" s="17">
        <v>0.48178561095824102</v>
      </c>
      <c r="AG9" s="17">
        <v>0.47445881249313399</v>
      </c>
      <c r="AH9" s="17">
        <v>0.49762158591169098</v>
      </c>
      <c r="AI9" s="17">
        <v>0.58545654264431701</v>
      </c>
      <c r="AJ9" s="17">
        <v>0.52186573978925199</v>
      </c>
      <c r="AK9" s="17">
        <v>0.53275115239053406</v>
      </c>
      <c r="AL9" s="17">
        <v>0.50757986344684403</v>
      </c>
      <c r="AM9" s="17">
        <v>0.43015434598555102</v>
      </c>
      <c r="AN9" s="17">
        <v>0.43477681036743399</v>
      </c>
      <c r="AO9" s="17">
        <v>0.48907637999562498</v>
      </c>
      <c r="AP9" s="17">
        <v>0.55073907973110903</v>
      </c>
      <c r="AQ9" s="17"/>
      <c r="AR9" s="17">
        <v>0.45573033614703801</v>
      </c>
      <c r="AS9" s="17">
        <v>0.495577660329381</v>
      </c>
      <c r="AT9" s="17">
        <v>0.53366405584892795</v>
      </c>
      <c r="AU9" s="17">
        <v>0.47288814207681601</v>
      </c>
      <c r="AV9" s="17">
        <v>0.44586098500078403</v>
      </c>
      <c r="AW9" s="17"/>
      <c r="AX9" s="17">
        <v>0.50326709917216395</v>
      </c>
      <c r="AY9" s="17">
        <v>0.43681249878529199</v>
      </c>
      <c r="AZ9" s="17">
        <v>0.46998787148800703</v>
      </c>
      <c r="BA9" s="17"/>
      <c r="BB9" s="17">
        <v>0.48678132162569498</v>
      </c>
      <c r="BC9" s="17">
        <v>0.476993087992795</v>
      </c>
      <c r="BD9" s="17">
        <v>0.56845424863403504</v>
      </c>
      <c r="BE9" s="17">
        <v>0.53535859528136198</v>
      </c>
      <c r="BF9" s="17">
        <v>0.456732413939969</v>
      </c>
    </row>
    <row r="10" spans="2:58" ht="28.8" x14ac:dyDescent="0.3">
      <c r="B10" s="18" t="s">
        <v>153</v>
      </c>
      <c r="C10" s="17">
        <v>0.442786016025558</v>
      </c>
      <c r="D10" s="17">
        <v>0.45493710305283702</v>
      </c>
      <c r="E10" s="17">
        <v>0.42951159847756498</v>
      </c>
      <c r="F10" s="17"/>
      <c r="G10" s="17">
        <v>0.57830622428114498</v>
      </c>
      <c r="H10" s="17">
        <v>0.46094848809869998</v>
      </c>
      <c r="I10" s="17">
        <v>0.41122633376914802</v>
      </c>
      <c r="J10" s="17">
        <v>0.47328028695332103</v>
      </c>
      <c r="K10" s="17">
        <v>0.40443496025208697</v>
      </c>
      <c r="L10" s="17">
        <v>0.61968063635975501</v>
      </c>
      <c r="M10" s="17"/>
      <c r="N10" s="17">
        <v>0.39618023130830798</v>
      </c>
      <c r="O10" s="17">
        <v>0.44661011505029602</v>
      </c>
      <c r="P10" s="17">
        <v>0.48835679560550099</v>
      </c>
      <c r="Q10" s="17">
        <v>0.32707210559272298</v>
      </c>
      <c r="R10" s="17">
        <v>0.425022993630638</v>
      </c>
      <c r="S10" s="17">
        <v>0.46717075314669998</v>
      </c>
      <c r="T10" s="17">
        <v>0.48255498827316601</v>
      </c>
      <c r="U10" s="17">
        <v>0.37985685443367001</v>
      </c>
      <c r="V10" s="17">
        <v>0.42665778545996402</v>
      </c>
      <c r="W10" s="17">
        <v>0.41608342507031398</v>
      </c>
      <c r="X10" s="17">
        <v>0.43815788776089098</v>
      </c>
      <c r="Y10" s="17">
        <v>0.49497660444969299</v>
      </c>
      <c r="Z10" s="17">
        <v>0.54820148536836</v>
      </c>
      <c r="AA10" s="17">
        <v>0.39947963163192202</v>
      </c>
      <c r="AB10" s="17">
        <v>0.384107032179756</v>
      </c>
      <c r="AC10" s="17">
        <v>0.44871188569118398</v>
      </c>
      <c r="AD10" s="17"/>
      <c r="AE10" s="17">
        <v>0.38834025099280201</v>
      </c>
      <c r="AF10" s="17">
        <v>0.483191031940086</v>
      </c>
      <c r="AG10" s="17">
        <v>0.44828281166318401</v>
      </c>
      <c r="AH10" s="17">
        <v>0.44601508585405703</v>
      </c>
      <c r="AI10" s="17">
        <v>0.48457465829685398</v>
      </c>
      <c r="AJ10" s="17">
        <v>0.39940833550744997</v>
      </c>
      <c r="AK10" s="17">
        <v>0.40060522203998</v>
      </c>
      <c r="AL10" s="17">
        <v>0.46771780736864799</v>
      </c>
      <c r="AM10" s="17">
        <v>0.46140797610101902</v>
      </c>
      <c r="AN10" s="17">
        <v>0.40605423529408702</v>
      </c>
      <c r="AO10" s="17">
        <v>0.482039294816619</v>
      </c>
      <c r="AP10" s="17">
        <v>0.58691105732997695</v>
      </c>
      <c r="AQ10" s="17"/>
      <c r="AR10" s="17">
        <v>0.44131716176307201</v>
      </c>
      <c r="AS10" s="17">
        <v>0.42990850063802899</v>
      </c>
      <c r="AT10" s="17">
        <v>0.48670661938836701</v>
      </c>
      <c r="AU10" s="17">
        <v>0.43343280897370301</v>
      </c>
      <c r="AV10" s="17">
        <v>0.42651206955163601</v>
      </c>
      <c r="AW10" s="17"/>
      <c r="AX10" s="17">
        <v>0.437286986117225</v>
      </c>
      <c r="AY10" s="17">
        <v>0.44609556144571699</v>
      </c>
      <c r="AZ10" s="17">
        <v>0.47403204957830097</v>
      </c>
      <c r="BA10" s="17"/>
      <c r="BB10" s="17">
        <v>0.446233631062259</v>
      </c>
      <c r="BC10" s="17">
        <v>0.41901712937979801</v>
      </c>
      <c r="BD10" s="17">
        <v>0.47082771008384899</v>
      </c>
      <c r="BE10" s="17">
        <v>0.49096533611270199</v>
      </c>
      <c r="BF10" s="17">
        <v>0.400742228946395</v>
      </c>
    </row>
    <row r="11" spans="2:58" x14ac:dyDescent="0.3">
      <c r="B11" s="18" t="s">
        <v>154</v>
      </c>
      <c r="C11" s="17">
        <v>0.35820654831085202</v>
      </c>
      <c r="D11" s="17">
        <v>0.39727321635217699</v>
      </c>
      <c r="E11" s="17">
        <v>0.31981697349469901</v>
      </c>
      <c r="F11" s="17"/>
      <c r="G11" s="17">
        <v>0.111916854618239</v>
      </c>
      <c r="H11" s="17">
        <v>0.47300627165956899</v>
      </c>
      <c r="I11" s="17">
        <v>0.37137996318418098</v>
      </c>
      <c r="J11" s="17">
        <v>0.31851522278015199</v>
      </c>
      <c r="K11" s="17">
        <v>0.36675489907689102</v>
      </c>
      <c r="L11" s="17">
        <v>0.34880055338912602</v>
      </c>
      <c r="M11" s="17"/>
      <c r="N11" s="17">
        <v>0.1103589937083</v>
      </c>
      <c r="O11" s="17">
        <v>0.34879614132657899</v>
      </c>
      <c r="P11" s="17">
        <v>0.359203897255364</v>
      </c>
      <c r="Q11" s="17">
        <v>0.29138499195812401</v>
      </c>
      <c r="R11" s="17">
        <v>0.25899945867123197</v>
      </c>
      <c r="S11" s="17">
        <v>0.335917087954552</v>
      </c>
      <c r="T11" s="17">
        <v>0.296915030793648</v>
      </c>
      <c r="U11" s="17">
        <v>0.290627029729004</v>
      </c>
      <c r="V11" s="17">
        <v>0.29664081556338801</v>
      </c>
      <c r="W11" s="17">
        <v>0.38234388969425698</v>
      </c>
      <c r="X11" s="17">
        <v>0.40388611347696801</v>
      </c>
      <c r="Y11" s="17">
        <v>0.35930432043631799</v>
      </c>
      <c r="Z11" s="17">
        <v>0.39996295288967798</v>
      </c>
      <c r="AA11" s="17">
        <v>0.38278244892862201</v>
      </c>
      <c r="AB11" s="17">
        <v>0.408337596250473</v>
      </c>
      <c r="AC11" s="17">
        <v>0.46321951948659701</v>
      </c>
      <c r="AD11" s="17"/>
      <c r="AE11" s="17">
        <v>0.47903980170907401</v>
      </c>
      <c r="AF11" s="17">
        <v>0.30504970533711301</v>
      </c>
      <c r="AG11" s="17">
        <v>0.28716537933930703</v>
      </c>
      <c r="AH11" s="17">
        <v>0.31183131925862001</v>
      </c>
      <c r="AI11" s="17">
        <v>0.42961946993713401</v>
      </c>
      <c r="AJ11" s="17">
        <v>0.35652456107137598</v>
      </c>
      <c r="AK11" s="17">
        <v>0.279430384255273</v>
      </c>
      <c r="AL11" s="17">
        <v>0.410737429782154</v>
      </c>
      <c r="AM11" s="17">
        <v>0.36209449838758001</v>
      </c>
      <c r="AN11" s="17">
        <v>0.36264094628947802</v>
      </c>
      <c r="AO11" s="17">
        <v>0.32362365824761702</v>
      </c>
      <c r="AP11" s="17">
        <v>0.362597750238144</v>
      </c>
      <c r="AQ11" s="17"/>
      <c r="AR11" s="17">
        <v>0.336900494033955</v>
      </c>
      <c r="AS11" s="17">
        <v>0.36491425415316697</v>
      </c>
      <c r="AT11" s="17">
        <v>0.39561987719798603</v>
      </c>
      <c r="AU11" s="17">
        <v>0.34028376754414902</v>
      </c>
      <c r="AV11" s="17">
        <v>0.221765011360813</v>
      </c>
      <c r="AW11" s="17"/>
      <c r="AX11" s="17">
        <v>0.32698633463176602</v>
      </c>
      <c r="AY11" s="17">
        <v>0.52487414731049997</v>
      </c>
      <c r="AZ11" s="17">
        <v>0.35777966442320303</v>
      </c>
      <c r="BA11" s="17"/>
      <c r="BB11" s="17">
        <v>0.38344932832714901</v>
      </c>
      <c r="BC11" s="17">
        <v>0.27911378098727202</v>
      </c>
      <c r="BD11" s="17">
        <v>0.31926529146529797</v>
      </c>
      <c r="BE11" s="17">
        <v>0.32779192615573999</v>
      </c>
      <c r="BF11" s="17">
        <v>0.299916977130396</v>
      </c>
    </row>
    <row r="12" spans="2:58" x14ac:dyDescent="0.3">
      <c r="B12" s="18" t="s">
        <v>155</v>
      </c>
      <c r="C12" s="17">
        <v>0.33094220949169201</v>
      </c>
      <c r="D12" s="17">
        <v>0.33057111221825197</v>
      </c>
      <c r="E12" s="17">
        <v>0.33097638903453402</v>
      </c>
      <c r="F12" s="17"/>
      <c r="G12" s="17">
        <v>0.15286929165417501</v>
      </c>
      <c r="H12" s="17">
        <v>0.28971534582047198</v>
      </c>
      <c r="I12" s="17">
        <v>0.33023090452185999</v>
      </c>
      <c r="J12" s="17">
        <v>0.31738251775471099</v>
      </c>
      <c r="K12" s="17">
        <v>0.39903143024892002</v>
      </c>
      <c r="L12" s="17">
        <v>0.468994714907356</v>
      </c>
      <c r="M12" s="17"/>
      <c r="N12" s="17">
        <v>0.369090099342123</v>
      </c>
      <c r="O12" s="17">
        <v>0.41984714589668898</v>
      </c>
      <c r="P12" s="17">
        <v>0.37283777893540199</v>
      </c>
      <c r="Q12" s="17">
        <v>0.35063081209958402</v>
      </c>
      <c r="R12" s="17">
        <v>0.24702299799166999</v>
      </c>
      <c r="S12" s="17">
        <v>0.299296202494584</v>
      </c>
      <c r="T12" s="17">
        <v>0.26330759057557501</v>
      </c>
      <c r="U12" s="17">
        <v>0.34022153118891602</v>
      </c>
      <c r="V12" s="17">
        <v>0.29565835387697198</v>
      </c>
      <c r="W12" s="17">
        <v>0.332026135419139</v>
      </c>
      <c r="X12" s="17">
        <v>0.37867670658790098</v>
      </c>
      <c r="Y12" s="17">
        <v>0.30710590777484498</v>
      </c>
      <c r="Z12" s="17">
        <v>0.31974768062033398</v>
      </c>
      <c r="AA12" s="17">
        <v>0.35463998683250803</v>
      </c>
      <c r="AB12" s="17">
        <v>0.32866053688337199</v>
      </c>
      <c r="AC12" s="17">
        <v>0.38598488657024499</v>
      </c>
      <c r="AD12" s="17"/>
      <c r="AE12" s="17">
        <v>0.34396832457091198</v>
      </c>
      <c r="AF12" s="17">
        <v>0.33968906862131798</v>
      </c>
      <c r="AG12" s="17">
        <v>0.35317950012980098</v>
      </c>
      <c r="AH12" s="17">
        <v>0.33232061655654199</v>
      </c>
      <c r="AI12" s="17">
        <v>0.299863594466873</v>
      </c>
      <c r="AJ12" s="17">
        <v>0.339556123181392</v>
      </c>
      <c r="AK12" s="17">
        <v>0.326266025312904</v>
      </c>
      <c r="AL12" s="17">
        <v>0.29976093102373302</v>
      </c>
      <c r="AM12" s="17">
        <v>0.34538175390936499</v>
      </c>
      <c r="AN12" s="17">
        <v>0.29320847646924503</v>
      </c>
      <c r="AO12" s="17">
        <v>0.362852459632518</v>
      </c>
      <c r="AP12" s="17">
        <v>0.27669240242491999</v>
      </c>
      <c r="AQ12" s="17"/>
      <c r="AR12" s="17">
        <v>0.303658820648955</v>
      </c>
      <c r="AS12" s="17">
        <v>0.35506440456233201</v>
      </c>
      <c r="AT12" s="17">
        <v>0.319929785900333</v>
      </c>
      <c r="AU12" s="17">
        <v>0.31580169323176999</v>
      </c>
      <c r="AV12" s="17">
        <v>0.26204715571194998</v>
      </c>
      <c r="AW12" s="17"/>
      <c r="AX12" s="17">
        <v>0.33126540053543202</v>
      </c>
      <c r="AY12" s="17">
        <v>0.34644385287131402</v>
      </c>
      <c r="AZ12" s="17">
        <v>0.33004261531259999</v>
      </c>
      <c r="BA12" s="17"/>
      <c r="BB12" s="17">
        <v>0.34613404911619</v>
      </c>
      <c r="BC12" s="17">
        <v>0.26087513608750501</v>
      </c>
      <c r="BD12" s="17">
        <v>0.29844499323247597</v>
      </c>
      <c r="BE12" s="17">
        <v>0.32922482267921799</v>
      </c>
      <c r="BF12" s="17">
        <v>0.31588044910638002</v>
      </c>
    </row>
    <row r="13" spans="2:58" x14ac:dyDescent="0.3">
      <c r="B13" s="18" t="s">
        <v>156</v>
      </c>
      <c r="C13" s="17">
        <v>0.27362819888216899</v>
      </c>
      <c r="D13" s="17">
        <v>0.28242319928196002</v>
      </c>
      <c r="E13" s="17">
        <v>0.26437313066756102</v>
      </c>
      <c r="F13" s="17"/>
      <c r="G13" s="17">
        <v>0.18502089001136399</v>
      </c>
      <c r="H13" s="17">
        <v>0.27391052660127702</v>
      </c>
      <c r="I13" s="17">
        <v>0.26227249325744401</v>
      </c>
      <c r="J13" s="17">
        <v>0.27452787832395997</v>
      </c>
      <c r="K13" s="17">
        <v>0.30032729606380199</v>
      </c>
      <c r="L13" s="17">
        <v>0.360735052025214</v>
      </c>
      <c r="M13" s="17"/>
      <c r="N13" s="17">
        <v>0.29687875332812902</v>
      </c>
      <c r="O13" s="17">
        <v>0.32154853107570303</v>
      </c>
      <c r="P13" s="17">
        <v>0.22081567008431699</v>
      </c>
      <c r="Q13" s="17">
        <v>0.21776230097132501</v>
      </c>
      <c r="R13" s="17">
        <v>0.25263328511483402</v>
      </c>
      <c r="S13" s="17">
        <v>0.31813662642747198</v>
      </c>
      <c r="T13" s="17">
        <v>0.36443837215448099</v>
      </c>
      <c r="U13" s="17">
        <v>0.31560394539257097</v>
      </c>
      <c r="V13" s="17">
        <v>0.26232213930568399</v>
      </c>
      <c r="W13" s="17">
        <v>0.260045701121149</v>
      </c>
      <c r="X13" s="17">
        <v>0.31908781274942999</v>
      </c>
      <c r="Y13" s="17">
        <v>0.27752265068835802</v>
      </c>
      <c r="Z13" s="17">
        <v>0.27320698656445003</v>
      </c>
      <c r="AA13" s="17">
        <v>0.23098094887502399</v>
      </c>
      <c r="AB13" s="17">
        <v>0.21914129135420299</v>
      </c>
      <c r="AC13" s="17">
        <v>0.23415205207138501</v>
      </c>
      <c r="AD13" s="17"/>
      <c r="AE13" s="17">
        <v>0.30086735080127303</v>
      </c>
      <c r="AF13" s="17">
        <v>0.22002236821857299</v>
      </c>
      <c r="AG13" s="17">
        <v>0.32206571495254399</v>
      </c>
      <c r="AH13" s="17">
        <v>0.23792904003047299</v>
      </c>
      <c r="AI13" s="17">
        <v>0.30071324153897799</v>
      </c>
      <c r="AJ13" s="17">
        <v>0.26428116670643798</v>
      </c>
      <c r="AK13" s="17">
        <v>0.26357499391989903</v>
      </c>
      <c r="AL13" s="17">
        <v>0.19209819910568399</v>
      </c>
      <c r="AM13" s="17">
        <v>0.30651982777401698</v>
      </c>
      <c r="AN13" s="17">
        <v>0.28448582568039499</v>
      </c>
      <c r="AO13" s="17">
        <v>0.25934868333057398</v>
      </c>
      <c r="AP13" s="17">
        <v>0.327086310358499</v>
      </c>
      <c r="AQ13" s="17"/>
      <c r="AR13" s="17">
        <v>0.27590857852506001</v>
      </c>
      <c r="AS13" s="17">
        <v>0.27215609058741902</v>
      </c>
      <c r="AT13" s="17">
        <v>0.260573351785509</v>
      </c>
      <c r="AU13" s="17">
        <v>0.321844731583527</v>
      </c>
      <c r="AV13" s="17">
        <v>0.27648563291998501</v>
      </c>
      <c r="AW13" s="17"/>
      <c r="AX13" s="17">
        <v>0.27542899437644103</v>
      </c>
      <c r="AY13" s="17">
        <v>0.25717143498249601</v>
      </c>
      <c r="AZ13" s="17">
        <v>0.27787920732156401</v>
      </c>
      <c r="BA13" s="17"/>
      <c r="BB13" s="17">
        <v>0.25888403255959203</v>
      </c>
      <c r="BC13" s="17">
        <v>0.29478110439494098</v>
      </c>
      <c r="BD13" s="17">
        <v>0.34114152470722903</v>
      </c>
      <c r="BE13" s="17">
        <v>0.30388491184449801</v>
      </c>
      <c r="BF13" s="17">
        <v>0.31117113723937501</v>
      </c>
    </row>
    <row r="14" spans="2:58" ht="28.8" x14ac:dyDescent="0.3">
      <c r="B14" s="18" t="s">
        <v>157</v>
      </c>
      <c r="C14" s="17">
        <v>0.25427221088079599</v>
      </c>
      <c r="D14" s="17">
        <v>0.265152747941797</v>
      </c>
      <c r="E14" s="17">
        <v>0.242890986455438</v>
      </c>
      <c r="F14" s="17"/>
      <c r="G14" s="17">
        <v>0.52589690142091405</v>
      </c>
      <c r="H14" s="17">
        <v>0.281484276727345</v>
      </c>
      <c r="I14" s="17">
        <v>0.24096146287242801</v>
      </c>
      <c r="J14" s="17">
        <v>0.238001368575841</v>
      </c>
      <c r="K14" s="17">
        <v>0.30331922464524702</v>
      </c>
      <c r="L14" s="17">
        <v>0.33731461136340501</v>
      </c>
      <c r="M14" s="17"/>
      <c r="N14" s="17">
        <v>0.14300341162020899</v>
      </c>
      <c r="O14" s="17">
        <v>0.27637354218040999</v>
      </c>
      <c r="P14" s="17">
        <v>0.19447237071124901</v>
      </c>
      <c r="Q14" s="17">
        <v>0.23441336468326801</v>
      </c>
      <c r="R14" s="17">
        <v>0.227256021100358</v>
      </c>
      <c r="S14" s="17">
        <v>0.25450934235749101</v>
      </c>
      <c r="T14" s="17">
        <v>0.25417328127083799</v>
      </c>
      <c r="U14" s="17">
        <v>0.29500551127125302</v>
      </c>
      <c r="V14" s="17">
        <v>0.198209506295011</v>
      </c>
      <c r="W14" s="17">
        <v>0.26305119951178602</v>
      </c>
      <c r="X14" s="17">
        <v>0.22062770551624999</v>
      </c>
      <c r="Y14" s="17">
        <v>0.243676414955876</v>
      </c>
      <c r="Z14" s="17">
        <v>0.36847487294966502</v>
      </c>
      <c r="AA14" s="17">
        <v>0.21274102422767299</v>
      </c>
      <c r="AB14" s="17">
        <v>0.23950410040978001</v>
      </c>
      <c r="AC14" s="17">
        <v>0.317470624565939</v>
      </c>
      <c r="AD14" s="17"/>
      <c r="AE14" s="17">
        <v>0.29935583553073702</v>
      </c>
      <c r="AF14" s="17">
        <v>0.287345976532073</v>
      </c>
      <c r="AG14" s="17">
        <v>0.26715872370941801</v>
      </c>
      <c r="AH14" s="17">
        <v>0.23921693014166701</v>
      </c>
      <c r="AI14" s="17">
        <v>0.20248220095320599</v>
      </c>
      <c r="AJ14" s="17">
        <v>0.23773017585126599</v>
      </c>
      <c r="AK14" s="17">
        <v>0.236179218902725</v>
      </c>
      <c r="AL14" s="17">
        <v>0.20284486080158701</v>
      </c>
      <c r="AM14" s="17">
        <v>0.25038281518852201</v>
      </c>
      <c r="AN14" s="17">
        <v>0.23039345231327499</v>
      </c>
      <c r="AO14" s="17">
        <v>0.26857104873579302</v>
      </c>
      <c r="AP14" s="17">
        <v>0.26135409929599701</v>
      </c>
      <c r="AQ14" s="17"/>
      <c r="AR14" s="17">
        <v>0.22894083647559901</v>
      </c>
      <c r="AS14" s="17">
        <v>0.26819673145320999</v>
      </c>
      <c r="AT14" s="17">
        <v>0.251363979031267</v>
      </c>
      <c r="AU14" s="17">
        <v>0.28964330331205501</v>
      </c>
      <c r="AV14" s="17">
        <v>0.221853779412306</v>
      </c>
      <c r="AW14" s="17"/>
      <c r="AX14" s="17">
        <v>0.234309423458258</v>
      </c>
      <c r="AY14" s="17">
        <v>0.31441990357996202</v>
      </c>
      <c r="AZ14" s="17">
        <v>0.287398417760519</v>
      </c>
      <c r="BA14" s="17"/>
      <c r="BB14" s="17">
        <v>0.256923172182627</v>
      </c>
      <c r="BC14" s="17">
        <v>0.23493869739891299</v>
      </c>
      <c r="BD14" s="17">
        <v>0.272932044500446</v>
      </c>
      <c r="BE14" s="17">
        <v>0.26606782656313299</v>
      </c>
      <c r="BF14" s="17">
        <v>0.24547246538522399</v>
      </c>
    </row>
    <row r="15" spans="2:58" ht="28.8" x14ac:dyDescent="0.3">
      <c r="B15" s="18" t="s">
        <v>158</v>
      </c>
      <c r="C15" s="17">
        <v>0.184851334054456</v>
      </c>
      <c r="D15" s="17">
        <v>0.226037449634963</v>
      </c>
      <c r="E15" s="17">
        <v>0.14299691560285299</v>
      </c>
      <c r="F15" s="17"/>
      <c r="G15" s="17">
        <v>0.35314044995611099</v>
      </c>
      <c r="H15" s="17">
        <v>0.195332530451479</v>
      </c>
      <c r="I15" s="17">
        <v>0.17025519882638601</v>
      </c>
      <c r="J15" s="17">
        <v>0.17725741013468699</v>
      </c>
      <c r="K15" s="17">
        <v>0.24037361632080601</v>
      </c>
      <c r="L15" s="17">
        <v>0.175477103612772</v>
      </c>
      <c r="M15" s="17"/>
      <c r="N15" s="17">
        <v>0.1103589937083</v>
      </c>
      <c r="O15" s="17">
        <v>0.139660402602863</v>
      </c>
      <c r="P15" s="17">
        <v>0.17882440258465901</v>
      </c>
      <c r="Q15" s="17">
        <v>0.12960481764387299</v>
      </c>
      <c r="R15" s="17">
        <v>0.116325131406882</v>
      </c>
      <c r="S15" s="17">
        <v>0.19655513268834501</v>
      </c>
      <c r="T15" s="17">
        <v>0.206827001380706</v>
      </c>
      <c r="U15" s="17">
        <v>0.12681108558276399</v>
      </c>
      <c r="V15" s="17">
        <v>0.14526011054309801</v>
      </c>
      <c r="W15" s="17">
        <v>0.15929875116827599</v>
      </c>
      <c r="X15" s="17">
        <v>0.215771454411047</v>
      </c>
      <c r="Y15" s="17">
        <v>0.163940643381048</v>
      </c>
      <c r="Z15" s="17">
        <v>0.24170154886534001</v>
      </c>
      <c r="AA15" s="17">
        <v>0.24143856605705599</v>
      </c>
      <c r="AB15" s="17">
        <v>0.153348392290278</v>
      </c>
      <c r="AC15" s="17">
        <v>0.255989250004587</v>
      </c>
      <c r="AD15" s="17"/>
      <c r="AE15" s="17">
        <v>0.217549186883081</v>
      </c>
      <c r="AF15" s="17">
        <v>0.15795476485695101</v>
      </c>
      <c r="AG15" s="17">
        <v>0.155090619735303</v>
      </c>
      <c r="AH15" s="17">
        <v>0.16347609863412799</v>
      </c>
      <c r="AI15" s="17">
        <v>0.18865317800586201</v>
      </c>
      <c r="AJ15" s="17">
        <v>0.181342740092926</v>
      </c>
      <c r="AK15" s="17">
        <v>0.20277618945728801</v>
      </c>
      <c r="AL15" s="17">
        <v>0.185400868573251</v>
      </c>
      <c r="AM15" s="17">
        <v>0.200901505429044</v>
      </c>
      <c r="AN15" s="17">
        <v>0.16656180461554701</v>
      </c>
      <c r="AO15" s="17">
        <v>0.228392220317403</v>
      </c>
      <c r="AP15" s="17">
        <v>0.169362332205483</v>
      </c>
      <c r="AQ15" s="17"/>
      <c r="AR15" s="17">
        <v>0.17492400119281901</v>
      </c>
      <c r="AS15" s="17">
        <v>0.19364617575505</v>
      </c>
      <c r="AT15" s="17">
        <v>0.193768980393725</v>
      </c>
      <c r="AU15" s="17">
        <v>0.160061532068006</v>
      </c>
      <c r="AV15" s="17">
        <v>9.2344005527971798E-2</v>
      </c>
      <c r="AW15" s="17"/>
      <c r="AX15" s="17">
        <v>0.182406763930515</v>
      </c>
      <c r="AY15" s="17">
        <v>0.231822411280561</v>
      </c>
      <c r="AZ15" s="17">
        <v>0.19331744940986101</v>
      </c>
      <c r="BA15" s="17"/>
      <c r="BB15" s="17">
        <v>0.20106484564225</v>
      </c>
      <c r="BC15" s="17">
        <v>0.130140050288681</v>
      </c>
      <c r="BD15" s="17">
        <v>0.123548599911923</v>
      </c>
      <c r="BE15" s="17">
        <v>0.21272087743069801</v>
      </c>
      <c r="BF15" s="17">
        <v>0.11679587635774601</v>
      </c>
    </row>
    <row r="16" spans="2:58" ht="28.8" x14ac:dyDescent="0.3">
      <c r="B16" s="18" t="s">
        <v>159</v>
      </c>
      <c r="C16" s="17">
        <v>0.181701771115265</v>
      </c>
      <c r="D16" s="17">
        <v>0.19748703239944401</v>
      </c>
      <c r="E16" s="17">
        <v>0.16526632999882199</v>
      </c>
      <c r="F16" s="17"/>
      <c r="G16" s="17">
        <v>0.19177967789970701</v>
      </c>
      <c r="H16" s="17">
        <v>0.25890007387265901</v>
      </c>
      <c r="I16" s="17">
        <v>0.18998585580895799</v>
      </c>
      <c r="J16" s="17">
        <v>0.156025675317566</v>
      </c>
      <c r="K16" s="17">
        <v>0.17962415936895601</v>
      </c>
      <c r="L16" s="17">
        <v>0.157134423793581</v>
      </c>
      <c r="M16" s="17"/>
      <c r="N16" s="17">
        <v>0.1103589937083</v>
      </c>
      <c r="O16" s="17">
        <v>0.21303794925389899</v>
      </c>
      <c r="P16" s="17">
        <v>0.18554478528702001</v>
      </c>
      <c r="Q16" s="17">
        <v>0.15509689131426899</v>
      </c>
      <c r="R16" s="17">
        <v>0.147283245219579</v>
      </c>
      <c r="S16" s="17">
        <v>0.17721668612886801</v>
      </c>
      <c r="T16" s="17">
        <v>0.168928433419966</v>
      </c>
      <c r="U16" s="17">
        <v>0.179620351523022</v>
      </c>
      <c r="V16" s="17">
        <v>0.15608922055060201</v>
      </c>
      <c r="W16" s="17">
        <v>0.13742803998202599</v>
      </c>
      <c r="X16" s="17">
        <v>0.21318947030851801</v>
      </c>
      <c r="Y16" s="17">
        <v>0.177457224239845</v>
      </c>
      <c r="Z16" s="17">
        <v>0.15279815531445601</v>
      </c>
      <c r="AA16" s="17">
        <v>0.15499214527098701</v>
      </c>
      <c r="AB16" s="17">
        <v>0.136916723778128</v>
      </c>
      <c r="AC16" s="17">
        <v>0.27428174858568</v>
      </c>
      <c r="AD16" s="17"/>
      <c r="AE16" s="17">
        <v>0.26791569915924202</v>
      </c>
      <c r="AF16" s="17">
        <v>0.15767886780368401</v>
      </c>
      <c r="AG16" s="17">
        <v>0.13546473563650299</v>
      </c>
      <c r="AH16" s="17">
        <v>0.17272186981436699</v>
      </c>
      <c r="AI16" s="17">
        <v>0.195339822852796</v>
      </c>
      <c r="AJ16" s="17">
        <v>0.17751053445236201</v>
      </c>
      <c r="AK16" s="17">
        <v>0.16211201109824899</v>
      </c>
      <c r="AL16" s="17">
        <v>0.17798083247083499</v>
      </c>
      <c r="AM16" s="17">
        <v>0.182818872377882</v>
      </c>
      <c r="AN16" s="17">
        <v>0.16144347264544801</v>
      </c>
      <c r="AO16" s="17">
        <v>0.14300802906985199</v>
      </c>
      <c r="AP16" s="17">
        <v>0.19320028237084699</v>
      </c>
      <c r="AQ16" s="17"/>
      <c r="AR16" s="17">
        <v>0.169432695796505</v>
      </c>
      <c r="AS16" s="17">
        <v>0.18236643572127501</v>
      </c>
      <c r="AT16" s="17">
        <v>0.20007022049222201</v>
      </c>
      <c r="AU16" s="17">
        <v>0.1837031246027</v>
      </c>
      <c r="AV16" s="17">
        <v>0.18174385988633601</v>
      </c>
      <c r="AW16" s="17"/>
      <c r="AX16" s="17">
        <v>0.16247965301242201</v>
      </c>
      <c r="AY16" s="17">
        <v>0.31078560266543798</v>
      </c>
      <c r="AZ16" s="17">
        <v>0.16624282436562801</v>
      </c>
      <c r="BA16" s="17"/>
      <c r="BB16" s="17">
        <v>0.19131678446681899</v>
      </c>
      <c r="BC16" s="17">
        <v>0.117633755328179</v>
      </c>
      <c r="BD16" s="17">
        <v>0.19765452499130801</v>
      </c>
      <c r="BE16" s="17">
        <v>0.18612191563897201</v>
      </c>
      <c r="BF16" s="17">
        <v>0.17875759521420501</v>
      </c>
    </row>
    <row r="17" spans="2:58" x14ac:dyDescent="0.3">
      <c r="B17" s="18" t="s">
        <v>97</v>
      </c>
      <c r="C17" s="17">
        <v>4.73294902034972E-2</v>
      </c>
      <c r="D17" s="17">
        <v>3.3631538474486203E-2</v>
      </c>
      <c r="E17" s="17">
        <v>6.11350271081448E-2</v>
      </c>
      <c r="F17" s="17"/>
      <c r="G17" s="17">
        <v>6.0914113303680399E-2</v>
      </c>
      <c r="H17" s="17">
        <v>3.7432041366007501E-2</v>
      </c>
      <c r="I17" s="17">
        <v>4.5606361475871098E-2</v>
      </c>
      <c r="J17" s="17">
        <v>5.0540063552435802E-2</v>
      </c>
      <c r="K17" s="17">
        <v>5.0569361068452501E-2</v>
      </c>
      <c r="L17" s="17">
        <v>3.99387594067903E-2</v>
      </c>
      <c r="M17" s="17"/>
      <c r="N17" s="17">
        <v>0.113498745553558</v>
      </c>
      <c r="O17" s="17">
        <v>9.7126951777116999E-2</v>
      </c>
      <c r="P17" s="17">
        <v>6.5873770220458705E-2</v>
      </c>
      <c r="Q17" s="17">
        <v>8.6389999693730304E-2</v>
      </c>
      <c r="R17" s="17">
        <v>9.0515671077011001E-2</v>
      </c>
      <c r="S17" s="17">
        <v>6.0548131293653003E-2</v>
      </c>
      <c r="T17" s="17">
        <v>6.2303315295133603E-2</v>
      </c>
      <c r="U17" s="17">
        <v>6.4793894090362E-2</v>
      </c>
      <c r="V17" s="17">
        <v>2.47535178359976E-2</v>
      </c>
      <c r="W17" s="17">
        <v>3.6249057864361202E-2</v>
      </c>
      <c r="X17" s="17">
        <v>3.6608706845714697E-2</v>
      </c>
      <c r="Y17" s="17">
        <v>3.6419370885576598E-2</v>
      </c>
      <c r="Z17" s="17">
        <v>6.0455697521634702E-3</v>
      </c>
      <c r="AA17" s="17">
        <v>5.1787355515048601E-2</v>
      </c>
      <c r="AB17" s="17">
        <v>2.7251267543034599E-2</v>
      </c>
      <c r="AC17" s="17">
        <v>1.41544541231038E-2</v>
      </c>
      <c r="AD17" s="17"/>
      <c r="AE17" s="17">
        <v>4.32537646958129E-2</v>
      </c>
      <c r="AF17" s="17">
        <v>2.43764368461474E-2</v>
      </c>
      <c r="AG17" s="17">
        <v>6.3481442772138005E-2</v>
      </c>
      <c r="AH17" s="17">
        <v>5.9054763633595103E-2</v>
      </c>
      <c r="AI17" s="17">
        <v>4.6521539845120898E-2</v>
      </c>
      <c r="AJ17" s="17">
        <v>6.5713033725698006E-2</v>
      </c>
      <c r="AK17" s="17">
        <v>5.9104543624115297E-2</v>
      </c>
      <c r="AL17" s="17">
        <v>2.7673726845960599E-2</v>
      </c>
      <c r="AM17" s="17">
        <v>4.2318950481879697E-2</v>
      </c>
      <c r="AN17" s="17">
        <v>6.2021446430151797E-2</v>
      </c>
      <c r="AO17" s="17">
        <v>2.7665812716587301E-2</v>
      </c>
      <c r="AP17" s="17">
        <v>3.55114398796448E-2</v>
      </c>
      <c r="AQ17" s="17"/>
      <c r="AR17" s="17">
        <v>4.8994524044316E-2</v>
      </c>
      <c r="AS17" s="17">
        <v>4.4757473786025702E-2</v>
      </c>
      <c r="AT17" s="17">
        <v>5.8283945139415302E-2</v>
      </c>
      <c r="AU17" s="17">
        <v>3.03946300595168E-2</v>
      </c>
      <c r="AV17" s="17">
        <v>3.1735777728288499E-2</v>
      </c>
      <c r="AW17" s="17"/>
      <c r="AX17" s="17">
        <v>5.84144097483381E-2</v>
      </c>
      <c r="AY17" s="17">
        <v>9.9913898061642498E-3</v>
      </c>
      <c r="AZ17" s="17">
        <v>2.0143709583311301E-2</v>
      </c>
      <c r="BA17" s="17"/>
      <c r="BB17" s="17">
        <v>4.4046265876044502E-2</v>
      </c>
      <c r="BC17" s="17">
        <v>5.7123041310947399E-2</v>
      </c>
      <c r="BD17" s="17">
        <v>4.1559567618368702E-2</v>
      </c>
      <c r="BE17" s="17">
        <v>6.5960983248411306E-2</v>
      </c>
      <c r="BF17" s="17">
        <v>4.5358389103158397E-2</v>
      </c>
    </row>
    <row r="18" spans="2:58" x14ac:dyDescent="0.3">
      <c r="B18" s="18" t="s">
        <v>150</v>
      </c>
      <c r="C18" s="19">
        <v>2.55331097080863E-2</v>
      </c>
      <c r="D18" s="19">
        <v>2.2011997951078499E-2</v>
      </c>
      <c r="E18" s="19">
        <v>2.9108543895799002E-2</v>
      </c>
      <c r="F18" s="19"/>
      <c r="G18" s="19">
        <v>0</v>
      </c>
      <c r="H18" s="19">
        <v>4.1935058411872998E-2</v>
      </c>
      <c r="I18" s="19">
        <v>2.7576596962150202E-2</v>
      </c>
      <c r="J18" s="19">
        <v>2.1765007716722899E-2</v>
      </c>
      <c r="K18" s="19">
        <v>2.2821353405396299E-2</v>
      </c>
      <c r="L18" s="19">
        <v>0</v>
      </c>
      <c r="M18" s="19"/>
      <c r="N18" s="19">
        <v>0</v>
      </c>
      <c r="O18" s="19">
        <v>8.5660347710988599E-2</v>
      </c>
      <c r="P18" s="19">
        <v>3.1946008876834603E-2</v>
      </c>
      <c r="Q18" s="19">
        <v>3.38903670105292E-2</v>
      </c>
      <c r="R18" s="19">
        <v>2.01233165097565E-2</v>
      </c>
      <c r="S18" s="19">
        <v>2.51560201699438E-2</v>
      </c>
      <c r="T18" s="19">
        <v>1.7183330832036402E-2</v>
      </c>
      <c r="U18" s="19">
        <v>0</v>
      </c>
      <c r="V18" s="19">
        <v>1.9329897734448501E-2</v>
      </c>
      <c r="W18" s="19">
        <v>1.16302328879869E-2</v>
      </c>
      <c r="X18" s="19">
        <v>3.2116139349928199E-2</v>
      </c>
      <c r="Y18" s="19">
        <v>8.3444934686564207E-3</v>
      </c>
      <c r="Z18" s="19">
        <v>2.8246201623874499E-2</v>
      </c>
      <c r="AA18" s="19">
        <v>5.4502658431567798E-2</v>
      </c>
      <c r="AB18" s="19">
        <v>1.0378278438450199E-2</v>
      </c>
      <c r="AC18" s="19">
        <v>3.1907583336266601E-2</v>
      </c>
      <c r="AD18" s="19"/>
      <c r="AE18" s="19">
        <v>3.1596894183907799E-2</v>
      </c>
      <c r="AF18" s="19">
        <v>3.0528995368864002E-2</v>
      </c>
      <c r="AG18" s="19">
        <v>1.0930369572863601E-2</v>
      </c>
      <c r="AH18" s="19">
        <v>3.2549118550660998E-2</v>
      </c>
      <c r="AI18" s="19">
        <v>2.89194148173368E-2</v>
      </c>
      <c r="AJ18" s="19">
        <v>2.6207557268345501E-2</v>
      </c>
      <c r="AK18" s="19">
        <v>2.8266112914894202E-2</v>
      </c>
      <c r="AL18" s="19">
        <v>2.1594340835841299E-2</v>
      </c>
      <c r="AM18" s="19">
        <v>1.9435303007420499E-2</v>
      </c>
      <c r="AN18" s="19">
        <v>2.16911529155118E-2</v>
      </c>
      <c r="AO18" s="19">
        <v>2.5387275280777801E-2</v>
      </c>
      <c r="AP18" s="19">
        <v>1.5640290271457101E-2</v>
      </c>
      <c r="AQ18" s="19"/>
      <c r="AR18" s="19">
        <v>3.6192716856303299E-2</v>
      </c>
      <c r="AS18" s="19">
        <v>2.09184576280541E-2</v>
      </c>
      <c r="AT18" s="19">
        <v>2.0122502188203099E-2</v>
      </c>
      <c r="AU18" s="19">
        <v>1.3334365218477799E-2</v>
      </c>
      <c r="AV18" s="19">
        <v>5.9441965360073699E-2</v>
      </c>
      <c r="AW18" s="19"/>
      <c r="AX18" s="19">
        <v>2.51200467818966E-2</v>
      </c>
      <c r="AY18" s="19">
        <v>2.4767686570290801E-2</v>
      </c>
      <c r="AZ18" s="19">
        <v>1.8844171821342699E-2</v>
      </c>
      <c r="BA18" s="19"/>
      <c r="BB18" s="19">
        <v>2.4277499902481299E-2</v>
      </c>
      <c r="BC18" s="19">
        <v>2.8305313872773599E-2</v>
      </c>
      <c r="BD18" s="19">
        <v>2.0303241226201699E-2</v>
      </c>
      <c r="BE18" s="19">
        <v>2.6588226611080099E-2</v>
      </c>
      <c r="BF18" s="19">
        <v>3.2170189656036297E-2</v>
      </c>
    </row>
    <row r="19" spans="2:58" x14ac:dyDescent="0.3">
      <c r="B19" s="16"/>
    </row>
    <row r="20" spans="2:58" x14ac:dyDescent="0.3">
      <c r="B20" t="s">
        <v>91</v>
      </c>
    </row>
    <row r="21" spans="2:58" x14ac:dyDescent="0.3">
      <c r="B21" t="s">
        <v>92</v>
      </c>
    </row>
    <row r="23" spans="2:58" x14ac:dyDescent="0.3">
      <c r="B23"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161</v>
      </c>
      <c r="C9" s="17">
        <v>0.34751588677594297</v>
      </c>
      <c r="D9" s="17">
        <v>0.35412080868005102</v>
      </c>
      <c r="E9" s="17">
        <v>0.34159792094569702</v>
      </c>
      <c r="F9" s="17"/>
      <c r="G9" s="17">
        <v>0.28771052096359101</v>
      </c>
      <c r="H9" s="17">
        <v>0.31050613871001198</v>
      </c>
      <c r="I9" s="17">
        <v>0.33131531987552498</v>
      </c>
      <c r="J9" s="17">
        <v>0.35372214236389499</v>
      </c>
      <c r="K9" s="17">
        <v>0.416205134225554</v>
      </c>
      <c r="L9" s="17">
        <v>0.30853548661274899</v>
      </c>
      <c r="M9" s="17"/>
      <c r="N9" s="17">
        <v>0.36128060649673399</v>
      </c>
      <c r="O9" s="17">
        <v>0.26974963942048003</v>
      </c>
      <c r="P9" s="17">
        <v>0.28781566420229299</v>
      </c>
      <c r="Q9" s="17">
        <v>0.35462746405204898</v>
      </c>
      <c r="R9" s="17">
        <v>0.30509810789820702</v>
      </c>
      <c r="S9" s="17">
        <v>0.32842996146891201</v>
      </c>
      <c r="T9" s="17">
        <v>0.337988878919738</v>
      </c>
      <c r="U9" s="17">
        <v>0.357253181585168</v>
      </c>
      <c r="V9" s="17">
        <v>0.30743443355190903</v>
      </c>
      <c r="W9" s="17">
        <v>0.32768957784820202</v>
      </c>
      <c r="X9" s="17">
        <v>0.342351195362882</v>
      </c>
      <c r="Y9" s="17">
        <v>0.39402983627843102</v>
      </c>
      <c r="Z9" s="17">
        <v>0.396582111148852</v>
      </c>
      <c r="AA9" s="17">
        <v>0.35309493154740601</v>
      </c>
      <c r="AB9" s="17">
        <v>0.35082309524091698</v>
      </c>
      <c r="AC9" s="17">
        <v>0.38778360000777101</v>
      </c>
      <c r="AD9" s="17"/>
      <c r="AE9" s="17">
        <v>0.35295191635849599</v>
      </c>
      <c r="AF9" s="17">
        <v>0.37900076197390697</v>
      </c>
      <c r="AG9" s="17">
        <v>0.37198535870140997</v>
      </c>
      <c r="AH9" s="17">
        <v>0.37849080888622</v>
      </c>
      <c r="AI9" s="17">
        <v>0.26957671051195797</v>
      </c>
      <c r="AJ9" s="17">
        <v>0.33155204891255702</v>
      </c>
      <c r="AK9" s="17">
        <v>0.29978929675339899</v>
      </c>
      <c r="AL9" s="17">
        <v>0.411046402043311</v>
      </c>
      <c r="AM9" s="17">
        <v>0.36789418552180497</v>
      </c>
      <c r="AN9" s="17">
        <v>0.332817150299136</v>
      </c>
      <c r="AO9" s="17">
        <v>0.30621831150317902</v>
      </c>
      <c r="AP9" s="17">
        <v>0.33878122784511999</v>
      </c>
      <c r="AQ9" s="17"/>
      <c r="AR9" s="17">
        <v>0.36114026104656399</v>
      </c>
      <c r="AS9" s="17">
        <v>0.341001231325127</v>
      </c>
      <c r="AT9" s="17">
        <v>0.33995511714313498</v>
      </c>
      <c r="AU9" s="17">
        <v>0.39345787462356702</v>
      </c>
      <c r="AV9" s="17">
        <v>0.266425075194128</v>
      </c>
      <c r="AW9" s="17"/>
      <c r="AX9" s="17">
        <v>0.34695011504593098</v>
      </c>
      <c r="AY9" s="17">
        <v>0.34007531531218299</v>
      </c>
      <c r="AZ9" s="17">
        <v>0.36812481107881101</v>
      </c>
      <c r="BA9" s="17"/>
      <c r="BB9" s="17">
        <v>0.37499927820781498</v>
      </c>
      <c r="BC9" s="17">
        <v>0.24474654883441399</v>
      </c>
      <c r="BD9" s="17">
        <v>0.314562743686507</v>
      </c>
      <c r="BE9" s="17">
        <v>0.31379630655069501</v>
      </c>
      <c r="BF9" s="17">
        <v>0.30285614569897001</v>
      </c>
    </row>
    <row r="10" spans="2:58" ht="28.8" x14ac:dyDescent="0.3">
      <c r="B10" s="18" t="s">
        <v>162</v>
      </c>
      <c r="C10" s="17">
        <v>0.55285134430944705</v>
      </c>
      <c r="D10" s="17">
        <v>0.57628085102507698</v>
      </c>
      <c r="E10" s="17">
        <v>0.528507253107388</v>
      </c>
      <c r="F10" s="17"/>
      <c r="G10" s="17">
        <v>0.65137536573272903</v>
      </c>
      <c r="H10" s="17">
        <v>0.61798701938579004</v>
      </c>
      <c r="I10" s="17">
        <v>0.56936514807914496</v>
      </c>
      <c r="J10" s="17">
        <v>0.547938185358815</v>
      </c>
      <c r="K10" s="17">
        <v>0.44941722428714398</v>
      </c>
      <c r="L10" s="17">
        <v>0.64006948751404602</v>
      </c>
      <c r="M10" s="17"/>
      <c r="N10" s="17">
        <v>0.52522064794970802</v>
      </c>
      <c r="O10" s="17">
        <v>0.48825062807456399</v>
      </c>
      <c r="P10" s="17">
        <v>0.64786489018722704</v>
      </c>
      <c r="Q10" s="17">
        <v>0.44274695534362002</v>
      </c>
      <c r="R10" s="17">
        <v>0.56069758521369695</v>
      </c>
      <c r="S10" s="17">
        <v>0.59311274740903797</v>
      </c>
      <c r="T10" s="17">
        <v>0.58261983909328396</v>
      </c>
      <c r="U10" s="17">
        <v>0.50516638437087402</v>
      </c>
      <c r="V10" s="17">
        <v>0.56193151633981697</v>
      </c>
      <c r="W10" s="17">
        <v>0.60088705585567004</v>
      </c>
      <c r="X10" s="17">
        <v>0.52982528745021396</v>
      </c>
      <c r="Y10" s="17">
        <v>0.51629306896842697</v>
      </c>
      <c r="Z10" s="17">
        <v>0.56810746853123995</v>
      </c>
      <c r="AA10" s="17">
        <v>0.57550966510837198</v>
      </c>
      <c r="AB10" s="17">
        <v>0.540753182763136</v>
      </c>
      <c r="AC10" s="17">
        <v>0.56552619691705097</v>
      </c>
      <c r="AD10" s="17"/>
      <c r="AE10" s="17">
        <v>0.58210116852548199</v>
      </c>
      <c r="AF10" s="17">
        <v>0.53510861203108995</v>
      </c>
      <c r="AG10" s="17">
        <v>0.52324023971563405</v>
      </c>
      <c r="AH10" s="17">
        <v>0.51129710400603301</v>
      </c>
      <c r="AI10" s="17">
        <v>0.58055442936951396</v>
      </c>
      <c r="AJ10" s="17">
        <v>0.52819889676003995</v>
      </c>
      <c r="AK10" s="17">
        <v>0.61525587528969805</v>
      </c>
      <c r="AL10" s="17">
        <v>0.49211116429199903</v>
      </c>
      <c r="AM10" s="17">
        <v>0.55281666281282205</v>
      </c>
      <c r="AN10" s="17">
        <v>0.54128059928638395</v>
      </c>
      <c r="AO10" s="17">
        <v>0.58022562810229505</v>
      </c>
      <c r="AP10" s="17">
        <v>0.61006704200377804</v>
      </c>
      <c r="AQ10" s="17"/>
      <c r="AR10" s="17">
        <v>0.53027007187781905</v>
      </c>
      <c r="AS10" s="17">
        <v>0.55460756265339495</v>
      </c>
      <c r="AT10" s="17">
        <v>0.57359476899451001</v>
      </c>
      <c r="AU10" s="17">
        <v>0.54464996489672102</v>
      </c>
      <c r="AV10" s="17">
        <v>0.68147946090860301</v>
      </c>
      <c r="AW10" s="17"/>
      <c r="AX10" s="17">
        <v>0.542042821178079</v>
      </c>
      <c r="AY10" s="17">
        <v>0.59358428095368798</v>
      </c>
      <c r="AZ10" s="17">
        <v>0.56664568259080905</v>
      </c>
      <c r="BA10" s="17"/>
      <c r="BB10" s="17">
        <v>0.52719045900346295</v>
      </c>
      <c r="BC10" s="17">
        <v>0.62981198666918503</v>
      </c>
      <c r="BD10" s="17">
        <v>0.63481037788636796</v>
      </c>
      <c r="BE10" s="17">
        <v>0.59456190348066895</v>
      </c>
      <c r="BF10" s="17">
        <v>0.59530261476478796</v>
      </c>
    </row>
    <row r="11" spans="2:58" x14ac:dyDescent="0.3">
      <c r="B11" s="18" t="s">
        <v>86</v>
      </c>
      <c r="C11" s="19">
        <v>9.9632768914610106E-2</v>
      </c>
      <c r="D11" s="19">
        <v>6.9598340294871497E-2</v>
      </c>
      <c r="E11" s="19">
        <v>0.12989482594691501</v>
      </c>
      <c r="F11" s="19"/>
      <c r="G11" s="19">
        <v>6.0914113303680399E-2</v>
      </c>
      <c r="H11" s="19">
        <v>7.1506841904198495E-2</v>
      </c>
      <c r="I11" s="19">
        <v>9.9319532045330103E-2</v>
      </c>
      <c r="J11" s="19">
        <v>9.8339672277289805E-2</v>
      </c>
      <c r="K11" s="19">
        <v>0.134377641487301</v>
      </c>
      <c r="L11" s="19">
        <v>5.13950258732052E-2</v>
      </c>
      <c r="M11" s="19"/>
      <c r="N11" s="19">
        <v>0.113498745553558</v>
      </c>
      <c r="O11" s="19">
        <v>0.24199973250495699</v>
      </c>
      <c r="P11" s="19">
        <v>6.4319445610480502E-2</v>
      </c>
      <c r="Q11" s="19">
        <v>0.202625580604331</v>
      </c>
      <c r="R11" s="19">
        <v>0.13420430688809601</v>
      </c>
      <c r="S11" s="19">
        <v>7.8457291122049397E-2</v>
      </c>
      <c r="T11" s="19">
        <v>7.9391281986978396E-2</v>
      </c>
      <c r="U11" s="19">
        <v>0.137580434043959</v>
      </c>
      <c r="V11" s="19">
        <v>0.130634050108273</v>
      </c>
      <c r="W11" s="19">
        <v>7.1423366296128096E-2</v>
      </c>
      <c r="X11" s="19">
        <v>0.12782351718690399</v>
      </c>
      <c r="Y11" s="19">
        <v>8.9677094753141798E-2</v>
      </c>
      <c r="Z11" s="19">
        <v>3.53104203199072E-2</v>
      </c>
      <c r="AA11" s="19">
        <v>7.13954033442218E-2</v>
      </c>
      <c r="AB11" s="19">
        <v>0.10842372199594801</v>
      </c>
      <c r="AC11" s="19">
        <v>4.6690203075177503E-2</v>
      </c>
      <c r="AD11" s="19"/>
      <c r="AE11" s="19">
        <v>6.49469151160212E-2</v>
      </c>
      <c r="AF11" s="19">
        <v>8.58906259950033E-2</v>
      </c>
      <c r="AG11" s="19">
        <v>0.10477440158295601</v>
      </c>
      <c r="AH11" s="19">
        <v>0.11021208710774701</v>
      </c>
      <c r="AI11" s="19">
        <v>0.14986886011852801</v>
      </c>
      <c r="AJ11" s="19">
        <v>0.14024905432740301</v>
      </c>
      <c r="AK11" s="19">
        <v>8.4954827956902207E-2</v>
      </c>
      <c r="AL11" s="19">
        <v>9.6842433664689698E-2</v>
      </c>
      <c r="AM11" s="19">
        <v>7.9289151665372301E-2</v>
      </c>
      <c r="AN11" s="19">
        <v>0.12590225041448</v>
      </c>
      <c r="AO11" s="19">
        <v>0.113556060394526</v>
      </c>
      <c r="AP11" s="19">
        <v>5.1151730151101901E-2</v>
      </c>
      <c r="AQ11" s="19"/>
      <c r="AR11" s="19">
        <v>0.108589667075617</v>
      </c>
      <c r="AS11" s="19">
        <v>0.104391206021478</v>
      </c>
      <c r="AT11" s="19">
        <v>8.6450113862355293E-2</v>
      </c>
      <c r="AU11" s="19">
        <v>6.1892160479711397E-2</v>
      </c>
      <c r="AV11" s="19">
        <v>5.2095463897268497E-2</v>
      </c>
      <c r="AW11" s="19"/>
      <c r="AX11" s="19">
        <v>0.11100706377599</v>
      </c>
      <c r="AY11" s="19">
        <v>6.6340403734129402E-2</v>
      </c>
      <c r="AZ11" s="19">
        <v>6.5229506330380105E-2</v>
      </c>
      <c r="BA11" s="19"/>
      <c r="BB11" s="19">
        <v>9.7810262788722305E-2</v>
      </c>
      <c r="BC11" s="19">
        <v>0.12544146449640101</v>
      </c>
      <c r="BD11" s="19">
        <v>5.06268784271246E-2</v>
      </c>
      <c r="BE11" s="19">
        <v>9.1641789968635895E-2</v>
      </c>
      <c r="BF11" s="19">
        <v>0.101841239536242</v>
      </c>
    </row>
    <row r="12" spans="2:58" x14ac:dyDescent="0.3">
      <c r="B12" s="16"/>
    </row>
    <row r="13" spans="2:58" x14ac:dyDescent="0.3">
      <c r="B13" t="s">
        <v>91</v>
      </c>
    </row>
    <row r="14" spans="2:58" x14ac:dyDescent="0.3">
      <c r="B14" t="s">
        <v>92</v>
      </c>
    </row>
    <row r="16" spans="2:58" x14ac:dyDescent="0.3">
      <c r="B1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J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173</v>
      </c>
      <c r="E2" s="26"/>
      <c r="F2" s="26"/>
      <c r="G2" s="26"/>
      <c r="H2" s="26"/>
      <c r="I2" s="26"/>
      <c r="J2" s="26"/>
    </row>
    <row r="6" spans="2:10" ht="49.95" customHeight="1" x14ac:dyDescent="0.3">
      <c r="B6" s="23" t="s">
        <v>15</v>
      </c>
      <c r="C6" s="23" t="s">
        <v>164</v>
      </c>
      <c r="D6" s="23" t="s">
        <v>165</v>
      </c>
      <c r="E6" s="23" t="s">
        <v>166</v>
      </c>
      <c r="F6" s="23" t="s">
        <v>167</v>
      </c>
      <c r="G6" s="23" t="s">
        <v>168</v>
      </c>
      <c r="H6" s="23" t="s">
        <v>169</v>
      </c>
      <c r="I6" s="23" t="s">
        <v>170</v>
      </c>
    </row>
    <row r="7" spans="2:10" ht="28.8" x14ac:dyDescent="0.3">
      <c r="B7" s="18" t="s">
        <v>171</v>
      </c>
      <c r="C7" s="17">
        <v>0.84592289907621498</v>
      </c>
      <c r="D7" s="17">
        <v>0.58297258647547101</v>
      </c>
      <c r="E7" s="17">
        <v>0.66576397190664205</v>
      </c>
      <c r="F7" s="17">
        <v>0.68283606285981202</v>
      </c>
      <c r="G7" s="17">
        <v>0.48333215070408803</v>
      </c>
      <c r="H7" s="17">
        <v>0.75051236695260604</v>
      </c>
      <c r="I7" s="17">
        <v>0.66857364245812301</v>
      </c>
    </row>
    <row r="8" spans="2:10" ht="28.8" x14ac:dyDescent="0.3">
      <c r="B8" s="18" t="s">
        <v>172</v>
      </c>
      <c r="C8" s="17">
        <v>0.113280666131688</v>
      </c>
      <c r="D8" s="17">
        <v>0.35539942671297903</v>
      </c>
      <c r="E8" s="17">
        <v>0.27805432014878301</v>
      </c>
      <c r="F8" s="17">
        <v>0.242055018886524</v>
      </c>
      <c r="G8" s="17">
        <v>0.42476667876459001</v>
      </c>
      <c r="H8" s="17">
        <v>0.17826478637385501</v>
      </c>
      <c r="I8" s="17">
        <v>0.25321082495144298</v>
      </c>
    </row>
    <row r="9" spans="2:10" x14ac:dyDescent="0.3">
      <c r="B9" s="18" t="s">
        <v>86</v>
      </c>
      <c r="C9" s="17">
        <v>4.0796434792097602E-2</v>
      </c>
      <c r="D9" s="17">
        <v>6.1627986811550399E-2</v>
      </c>
      <c r="E9" s="17">
        <v>5.6181707944574902E-2</v>
      </c>
      <c r="F9" s="17">
        <v>7.5108918253664794E-2</v>
      </c>
      <c r="G9" s="17">
        <v>9.1901170531322296E-2</v>
      </c>
      <c r="H9" s="17">
        <v>7.1222846673538898E-2</v>
      </c>
      <c r="I9" s="17">
        <v>7.8215532590434206E-2</v>
      </c>
    </row>
    <row r="10" spans="2:10" x14ac:dyDescent="0.3">
      <c r="B10" s="16"/>
      <c r="C10" s="16"/>
      <c r="D10" s="16"/>
      <c r="E10" s="16"/>
      <c r="F10" s="16"/>
      <c r="G10" s="16"/>
      <c r="H10" s="16"/>
      <c r="I10" s="16"/>
    </row>
    <row r="11" spans="2:10" x14ac:dyDescent="0.3">
      <c r="B11" t="s">
        <v>91</v>
      </c>
    </row>
    <row r="12" spans="2:10" x14ac:dyDescent="0.3">
      <c r="B12" t="s">
        <v>92</v>
      </c>
    </row>
    <row r="16" spans="2:10" x14ac:dyDescent="0.3">
      <c r="B16"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171</v>
      </c>
      <c r="C9" s="17">
        <v>0.84592289907621498</v>
      </c>
      <c r="D9" s="17">
        <v>0.84054280378077795</v>
      </c>
      <c r="E9" s="17">
        <v>0.85100077638365001</v>
      </c>
      <c r="F9" s="17"/>
      <c r="G9" s="17">
        <v>0.80441772382640997</v>
      </c>
      <c r="H9" s="17">
        <v>0.76808577352704199</v>
      </c>
      <c r="I9" s="17">
        <v>0.81217899150727402</v>
      </c>
      <c r="J9" s="17">
        <v>0.88235826022737596</v>
      </c>
      <c r="K9" s="17">
        <v>0.88572183666417603</v>
      </c>
      <c r="L9" s="17">
        <v>0.96470177236909704</v>
      </c>
      <c r="M9" s="17"/>
      <c r="N9" s="17">
        <v>0.88964100629169995</v>
      </c>
      <c r="O9" s="17">
        <v>0.66366482872240895</v>
      </c>
      <c r="P9" s="17">
        <v>0.801824896566246</v>
      </c>
      <c r="Q9" s="17">
        <v>0.75046358817942904</v>
      </c>
      <c r="R9" s="17">
        <v>0.79591242438181797</v>
      </c>
      <c r="S9" s="17">
        <v>0.83179185663159305</v>
      </c>
      <c r="T9" s="17">
        <v>0.81308965874725803</v>
      </c>
      <c r="U9" s="17">
        <v>0.87033643807545202</v>
      </c>
      <c r="V9" s="17">
        <v>0.820027371408248</v>
      </c>
      <c r="W9" s="17">
        <v>0.844215515393959</v>
      </c>
      <c r="X9" s="17">
        <v>0.87169739699718096</v>
      </c>
      <c r="Y9" s="17">
        <v>0.89498199205062701</v>
      </c>
      <c r="Z9" s="17">
        <v>0.87607431092907895</v>
      </c>
      <c r="AA9" s="17">
        <v>0.92403039831822398</v>
      </c>
      <c r="AB9" s="17">
        <v>0.87316311618036802</v>
      </c>
      <c r="AC9" s="17">
        <v>0.87431587976220004</v>
      </c>
      <c r="AD9" s="17"/>
      <c r="AE9" s="17">
        <v>0.81032451836585095</v>
      </c>
      <c r="AF9" s="17">
        <v>0.88162855157876696</v>
      </c>
      <c r="AG9" s="17">
        <v>0.88874346932347303</v>
      </c>
      <c r="AH9" s="17">
        <v>0.84638428581594904</v>
      </c>
      <c r="AI9" s="17">
        <v>0.79754770053833401</v>
      </c>
      <c r="AJ9" s="17">
        <v>0.82012463737848895</v>
      </c>
      <c r="AK9" s="17">
        <v>0.87782364937610602</v>
      </c>
      <c r="AL9" s="17">
        <v>0.911149291289163</v>
      </c>
      <c r="AM9" s="17">
        <v>0.82499762481734196</v>
      </c>
      <c r="AN9" s="17">
        <v>0.83556857078195002</v>
      </c>
      <c r="AO9" s="17">
        <v>0.85808987628509004</v>
      </c>
      <c r="AP9" s="17">
        <v>0.84799830514525398</v>
      </c>
      <c r="AQ9" s="17"/>
      <c r="AR9" s="17">
        <v>0.81993025676046105</v>
      </c>
      <c r="AS9" s="17">
        <v>0.85933855319320995</v>
      </c>
      <c r="AT9" s="17">
        <v>0.859022449580221</v>
      </c>
      <c r="AU9" s="17">
        <v>0.80955799519452398</v>
      </c>
      <c r="AV9" s="17">
        <v>0.86619938300825206</v>
      </c>
      <c r="AW9" s="17"/>
      <c r="AX9" s="17">
        <v>0.85787848356946295</v>
      </c>
      <c r="AY9" s="17">
        <v>0.80465613916659395</v>
      </c>
      <c r="AZ9" s="17">
        <v>0.82061485677368995</v>
      </c>
      <c r="BA9" s="17"/>
      <c r="BB9" s="17">
        <v>0.84974065589984205</v>
      </c>
      <c r="BC9" s="17">
        <v>0.85388011296933297</v>
      </c>
      <c r="BD9" s="17">
        <v>0.923845039104496</v>
      </c>
      <c r="BE9" s="17">
        <v>0.85538276993898099</v>
      </c>
      <c r="BF9" s="17">
        <v>0.77812431745216903</v>
      </c>
    </row>
    <row r="10" spans="2:58" ht="28.8" x14ac:dyDescent="0.3">
      <c r="B10" s="18" t="s">
        <v>172</v>
      </c>
      <c r="C10" s="17">
        <v>0.113280666131688</v>
      </c>
      <c r="D10" s="17">
        <v>0.130988214243276</v>
      </c>
      <c r="E10" s="17">
        <v>9.5782101281151499E-2</v>
      </c>
      <c r="F10" s="17"/>
      <c r="G10" s="17">
        <v>0.13466816286990901</v>
      </c>
      <c r="H10" s="17">
        <v>0.171628741865161</v>
      </c>
      <c r="I10" s="17">
        <v>0.14018968967508599</v>
      </c>
      <c r="J10" s="17">
        <v>8.6205904698568703E-2</v>
      </c>
      <c r="K10" s="17">
        <v>7.6600235868647795E-2</v>
      </c>
      <c r="L10" s="17">
        <v>3.52982276309034E-2</v>
      </c>
      <c r="M10" s="17"/>
      <c r="N10" s="17">
        <v>0.1103589937083</v>
      </c>
      <c r="O10" s="17">
        <v>0.15982929095357801</v>
      </c>
      <c r="P10" s="17">
        <v>9.6944057894845295E-2</v>
      </c>
      <c r="Q10" s="17">
        <v>0.18419891219607801</v>
      </c>
      <c r="R10" s="17">
        <v>0.110653254316484</v>
      </c>
      <c r="S10" s="17">
        <v>0.12952953453077301</v>
      </c>
      <c r="T10" s="17">
        <v>0.12425169837403</v>
      </c>
      <c r="U10" s="17">
        <v>7.7515633035986006E-2</v>
      </c>
      <c r="V10" s="17">
        <v>0.148164554946835</v>
      </c>
      <c r="W10" s="17">
        <v>0.14189804368891801</v>
      </c>
      <c r="X10" s="17">
        <v>9.6179043210974494E-2</v>
      </c>
      <c r="Y10" s="17">
        <v>8.14056182727219E-2</v>
      </c>
      <c r="Z10" s="17">
        <v>0.11591464839021499</v>
      </c>
      <c r="AA10" s="17">
        <v>3.5815059026750001E-2</v>
      </c>
      <c r="AB10" s="17">
        <v>0.105000143007986</v>
      </c>
      <c r="AC10" s="17">
        <v>0.11747189786733001</v>
      </c>
      <c r="AD10" s="17"/>
      <c r="AE10" s="17">
        <v>0.158134798190154</v>
      </c>
      <c r="AF10" s="17">
        <v>9.2728906203427594E-2</v>
      </c>
      <c r="AG10" s="17">
        <v>6.5150314083869607E-2</v>
      </c>
      <c r="AH10" s="17">
        <v>0.11555415066534699</v>
      </c>
      <c r="AI10" s="17">
        <v>0.16393944990651699</v>
      </c>
      <c r="AJ10" s="17">
        <v>0.122074905705525</v>
      </c>
      <c r="AK10" s="17">
        <v>8.1104070323522903E-2</v>
      </c>
      <c r="AL10" s="17">
        <v>7.9444697107230997E-2</v>
      </c>
      <c r="AM10" s="17">
        <v>0.127908518515712</v>
      </c>
      <c r="AN10" s="17">
        <v>0.108272736197216</v>
      </c>
      <c r="AO10" s="17">
        <v>8.9977364240299701E-2</v>
      </c>
      <c r="AP10" s="17">
        <v>0.100849964703644</v>
      </c>
      <c r="AQ10" s="17"/>
      <c r="AR10" s="17">
        <v>0.12261477848310801</v>
      </c>
      <c r="AS10" s="17">
        <v>0.101652936106368</v>
      </c>
      <c r="AT10" s="17">
        <v>0.116230687544893</v>
      </c>
      <c r="AU10" s="17">
        <v>0.17193042147795001</v>
      </c>
      <c r="AV10" s="17">
        <v>0.10206483926345999</v>
      </c>
      <c r="AW10" s="17"/>
      <c r="AX10" s="17">
        <v>0.100878945820468</v>
      </c>
      <c r="AY10" s="17">
        <v>0.171150052847925</v>
      </c>
      <c r="AZ10" s="17">
        <v>0.129074381373492</v>
      </c>
      <c r="BA10" s="17"/>
      <c r="BB10" s="17">
        <v>0.114679590470741</v>
      </c>
      <c r="BC10" s="17">
        <v>8.6875307066262106E-2</v>
      </c>
      <c r="BD10" s="17">
        <v>5.6085286753657898E-2</v>
      </c>
      <c r="BE10" s="17">
        <v>0.10539514251953699</v>
      </c>
      <c r="BF10" s="17">
        <v>0.15763696218112699</v>
      </c>
    </row>
    <row r="11" spans="2:58" x14ac:dyDescent="0.3">
      <c r="B11" s="18" t="s">
        <v>86</v>
      </c>
      <c r="C11" s="19">
        <v>4.0796434792097602E-2</v>
      </c>
      <c r="D11" s="19">
        <v>2.8468981975946502E-2</v>
      </c>
      <c r="E11" s="19">
        <v>5.3217122335198201E-2</v>
      </c>
      <c r="F11" s="19"/>
      <c r="G11" s="19">
        <v>6.0914113303680399E-2</v>
      </c>
      <c r="H11" s="19">
        <v>6.0285484607796001E-2</v>
      </c>
      <c r="I11" s="19">
        <v>4.76313188176401E-2</v>
      </c>
      <c r="J11" s="19">
        <v>3.1435835074055E-2</v>
      </c>
      <c r="K11" s="19">
        <v>3.7677927467175597E-2</v>
      </c>
      <c r="L11" s="19">
        <v>0</v>
      </c>
      <c r="M11" s="19"/>
      <c r="N11" s="19">
        <v>0</v>
      </c>
      <c r="O11" s="19">
        <v>0.17650588032401299</v>
      </c>
      <c r="P11" s="19">
        <v>0.10123104553890799</v>
      </c>
      <c r="Q11" s="19">
        <v>6.5337499624492298E-2</v>
      </c>
      <c r="R11" s="19">
        <v>9.3434321301697806E-2</v>
      </c>
      <c r="S11" s="19">
        <v>3.86786088376335E-2</v>
      </c>
      <c r="T11" s="19">
        <v>6.2658642878712006E-2</v>
      </c>
      <c r="U11" s="19">
        <v>5.2147928888561498E-2</v>
      </c>
      <c r="V11" s="19">
        <v>3.1808073644917001E-2</v>
      </c>
      <c r="W11" s="19">
        <v>1.38864409171229E-2</v>
      </c>
      <c r="X11" s="19">
        <v>3.2123559791844697E-2</v>
      </c>
      <c r="Y11" s="19">
        <v>2.36123896766516E-2</v>
      </c>
      <c r="Z11" s="19">
        <v>8.0110406807064691E-3</v>
      </c>
      <c r="AA11" s="19">
        <v>4.0154542655025702E-2</v>
      </c>
      <c r="AB11" s="19">
        <v>2.1836740811646299E-2</v>
      </c>
      <c r="AC11" s="19">
        <v>8.2122223704701805E-3</v>
      </c>
      <c r="AD11" s="19"/>
      <c r="AE11" s="19">
        <v>3.1540683443995202E-2</v>
      </c>
      <c r="AF11" s="19">
        <v>2.5642542217805799E-2</v>
      </c>
      <c r="AG11" s="19">
        <v>4.6106216592657297E-2</v>
      </c>
      <c r="AH11" s="19">
        <v>3.8061563518704003E-2</v>
      </c>
      <c r="AI11" s="19">
        <v>3.8512849555148901E-2</v>
      </c>
      <c r="AJ11" s="19">
        <v>5.7800456915985801E-2</v>
      </c>
      <c r="AK11" s="19">
        <v>4.1072280300370897E-2</v>
      </c>
      <c r="AL11" s="19">
        <v>9.4060116036060494E-3</v>
      </c>
      <c r="AM11" s="19">
        <v>4.7093856666945599E-2</v>
      </c>
      <c r="AN11" s="19">
        <v>5.6158693020834302E-2</v>
      </c>
      <c r="AO11" s="19">
        <v>5.19327594746107E-2</v>
      </c>
      <c r="AP11" s="19">
        <v>5.1151730151101901E-2</v>
      </c>
      <c r="AQ11" s="19"/>
      <c r="AR11" s="19">
        <v>5.7454964756431401E-2</v>
      </c>
      <c r="AS11" s="19">
        <v>3.90085107004218E-2</v>
      </c>
      <c r="AT11" s="19">
        <v>2.4746862874885901E-2</v>
      </c>
      <c r="AU11" s="19">
        <v>1.8511583327526601E-2</v>
      </c>
      <c r="AV11" s="19">
        <v>3.1735777728288499E-2</v>
      </c>
      <c r="AW11" s="19"/>
      <c r="AX11" s="19">
        <v>4.1242570610069897E-2</v>
      </c>
      <c r="AY11" s="19">
        <v>2.4193807985480702E-2</v>
      </c>
      <c r="AZ11" s="19">
        <v>5.0310761852818797E-2</v>
      </c>
      <c r="BA11" s="19"/>
      <c r="BB11" s="19">
        <v>3.5579753629417399E-2</v>
      </c>
      <c r="BC11" s="19">
        <v>5.9244579964404701E-2</v>
      </c>
      <c r="BD11" s="19">
        <v>2.0069674141845802E-2</v>
      </c>
      <c r="BE11" s="19">
        <v>3.92220875414825E-2</v>
      </c>
      <c r="BF11" s="19">
        <v>6.4238720366703597E-2</v>
      </c>
    </row>
    <row r="12" spans="2:58" x14ac:dyDescent="0.3">
      <c r="B12" s="16"/>
    </row>
    <row r="13" spans="2:58" x14ac:dyDescent="0.3">
      <c r="B13" t="s">
        <v>91</v>
      </c>
    </row>
    <row r="14" spans="2:58" x14ac:dyDescent="0.3">
      <c r="B14" t="s">
        <v>92</v>
      </c>
    </row>
    <row r="16" spans="2:58" x14ac:dyDescent="0.3">
      <c r="B1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171</v>
      </c>
      <c r="C9" s="17">
        <v>0.58297258647547101</v>
      </c>
      <c r="D9" s="17">
        <v>0.59390214599418301</v>
      </c>
      <c r="E9" s="17">
        <v>0.57219805753214203</v>
      </c>
      <c r="F9" s="17"/>
      <c r="G9" s="17">
        <v>0.67711704923189697</v>
      </c>
      <c r="H9" s="17">
        <v>0.58216410688803</v>
      </c>
      <c r="I9" s="17">
        <v>0.55136544552698696</v>
      </c>
      <c r="J9" s="17">
        <v>0.611593925638934</v>
      </c>
      <c r="K9" s="17">
        <v>0.59513408516413602</v>
      </c>
      <c r="L9" s="17">
        <v>0.54120186301204798</v>
      </c>
      <c r="M9" s="17"/>
      <c r="N9" s="17">
        <v>0.33177594043008302</v>
      </c>
      <c r="O9" s="17">
        <v>0.47997102440005901</v>
      </c>
      <c r="P9" s="17">
        <v>0.46755986433400298</v>
      </c>
      <c r="Q9" s="17">
        <v>0.556900737995766</v>
      </c>
      <c r="R9" s="17">
        <v>0.52862887983963702</v>
      </c>
      <c r="S9" s="17">
        <v>0.48991494960735099</v>
      </c>
      <c r="T9" s="17">
        <v>0.52704119463177201</v>
      </c>
      <c r="U9" s="17">
        <v>0.68238231517354797</v>
      </c>
      <c r="V9" s="17">
        <v>0.51342232049328396</v>
      </c>
      <c r="W9" s="17">
        <v>0.63442220800128102</v>
      </c>
      <c r="X9" s="17">
        <v>0.57410387667963003</v>
      </c>
      <c r="Y9" s="17">
        <v>0.57625075771543699</v>
      </c>
      <c r="Z9" s="17">
        <v>0.61003404715162901</v>
      </c>
      <c r="AA9" s="17">
        <v>0.66871540201370905</v>
      </c>
      <c r="AB9" s="17">
        <v>0.71567251176065405</v>
      </c>
      <c r="AC9" s="17">
        <v>0.65772444137835695</v>
      </c>
      <c r="AD9" s="17"/>
      <c r="AE9" s="17">
        <v>0.57732058997866997</v>
      </c>
      <c r="AF9" s="17">
        <v>0.61009240253698205</v>
      </c>
      <c r="AG9" s="17">
        <v>0.55347525726418401</v>
      </c>
      <c r="AH9" s="17">
        <v>0.58513821685668199</v>
      </c>
      <c r="AI9" s="17">
        <v>0.63488487238031599</v>
      </c>
      <c r="AJ9" s="17">
        <v>0.55691399938543995</v>
      </c>
      <c r="AK9" s="17">
        <v>0.58826148918764898</v>
      </c>
      <c r="AL9" s="17">
        <v>0.58315362699573003</v>
      </c>
      <c r="AM9" s="17">
        <v>0.61254392740735597</v>
      </c>
      <c r="AN9" s="17">
        <v>0.52399315581611705</v>
      </c>
      <c r="AO9" s="17">
        <v>0.58294991841037802</v>
      </c>
      <c r="AP9" s="17">
        <v>0.57531063164049001</v>
      </c>
      <c r="AQ9" s="17"/>
      <c r="AR9" s="17">
        <v>0.56733339311713604</v>
      </c>
      <c r="AS9" s="17">
        <v>0.60780269966756995</v>
      </c>
      <c r="AT9" s="17">
        <v>0.53742103030500499</v>
      </c>
      <c r="AU9" s="17">
        <v>0.60280197847650396</v>
      </c>
      <c r="AV9" s="17">
        <v>0.54234686740598004</v>
      </c>
      <c r="AW9" s="17"/>
      <c r="AX9" s="17">
        <v>0.589542448292525</v>
      </c>
      <c r="AY9" s="17">
        <v>0.65046049924627203</v>
      </c>
      <c r="AZ9" s="17">
        <v>0.54037839413898403</v>
      </c>
      <c r="BA9" s="17"/>
      <c r="BB9" s="17">
        <v>0.59347834475942796</v>
      </c>
      <c r="BC9" s="17">
        <v>0.58046290661498501</v>
      </c>
      <c r="BD9" s="17">
        <v>0.51093429165521898</v>
      </c>
      <c r="BE9" s="17">
        <v>0.59227503238196799</v>
      </c>
      <c r="BF9" s="17">
        <v>0.51642578092995295</v>
      </c>
    </row>
    <row r="10" spans="2:58" ht="28.8" x14ac:dyDescent="0.3">
      <c r="B10" s="18" t="s">
        <v>172</v>
      </c>
      <c r="C10" s="17">
        <v>0.35539942671297903</v>
      </c>
      <c r="D10" s="17">
        <v>0.36895415208405002</v>
      </c>
      <c r="E10" s="17">
        <v>0.34254070752412402</v>
      </c>
      <c r="F10" s="17"/>
      <c r="G10" s="17">
        <v>0.26196883746442301</v>
      </c>
      <c r="H10" s="17">
        <v>0.36549237625117897</v>
      </c>
      <c r="I10" s="17">
        <v>0.374895430231594</v>
      </c>
      <c r="J10" s="17">
        <v>0.33824590160273899</v>
      </c>
      <c r="K10" s="17">
        <v>0.335591766294288</v>
      </c>
      <c r="L10" s="17">
        <v>0.42148566234868701</v>
      </c>
      <c r="M10" s="17"/>
      <c r="N10" s="17">
        <v>0.66822405956991704</v>
      </c>
      <c r="O10" s="17">
        <v>0.314530547569284</v>
      </c>
      <c r="P10" s="17">
        <v>0.46207533636763398</v>
      </c>
      <c r="Q10" s="17">
        <v>0.34217809002512001</v>
      </c>
      <c r="R10" s="17">
        <v>0.325888617033401</v>
      </c>
      <c r="S10" s="17">
        <v>0.45032584050754099</v>
      </c>
      <c r="T10" s="17">
        <v>0.42072309640606897</v>
      </c>
      <c r="U10" s="17">
        <v>0.27068633390070101</v>
      </c>
      <c r="V10" s="17">
        <v>0.43612493169601801</v>
      </c>
      <c r="W10" s="17">
        <v>0.324919061268444</v>
      </c>
      <c r="X10" s="17">
        <v>0.37235392229095898</v>
      </c>
      <c r="Y10" s="17">
        <v>0.36233135348020601</v>
      </c>
      <c r="Z10" s="17">
        <v>0.36554311289470498</v>
      </c>
      <c r="AA10" s="17">
        <v>0.28398033774086601</v>
      </c>
      <c r="AB10" s="17">
        <v>0.248829547568548</v>
      </c>
      <c r="AC10" s="17">
        <v>0.31693411566172403</v>
      </c>
      <c r="AD10" s="17"/>
      <c r="AE10" s="17">
        <v>0.37768059246658098</v>
      </c>
      <c r="AF10" s="17">
        <v>0.34046143691733399</v>
      </c>
      <c r="AG10" s="17">
        <v>0.35554927750892101</v>
      </c>
      <c r="AH10" s="17">
        <v>0.34477540751146502</v>
      </c>
      <c r="AI10" s="17">
        <v>0.33749460962946098</v>
      </c>
      <c r="AJ10" s="17">
        <v>0.36394542639385202</v>
      </c>
      <c r="AK10" s="17">
        <v>0.336623093672546</v>
      </c>
      <c r="AL10" s="17">
        <v>0.37118434596511501</v>
      </c>
      <c r="AM10" s="17">
        <v>0.34274966901823101</v>
      </c>
      <c r="AN10" s="17">
        <v>0.37343781902933099</v>
      </c>
      <c r="AO10" s="17">
        <v>0.37195293442243998</v>
      </c>
      <c r="AP10" s="17">
        <v>0.35789734793695099</v>
      </c>
      <c r="AQ10" s="17"/>
      <c r="AR10" s="17">
        <v>0.37241452244801898</v>
      </c>
      <c r="AS10" s="17">
        <v>0.329262815589484</v>
      </c>
      <c r="AT10" s="17">
        <v>0.39369980388305498</v>
      </c>
      <c r="AU10" s="17">
        <v>0.36278695618398099</v>
      </c>
      <c r="AV10" s="17">
        <v>0.40720741956176898</v>
      </c>
      <c r="AW10" s="17"/>
      <c r="AX10" s="17">
        <v>0.34980525443583299</v>
      </c>
      <c r="AY10" s="17">
        <v>0.31494024259085102</v>
      </c>
      <c r="AZ10" s="17">
        <v>0.38269676478100201</v>
      </c>
      <c r="BA10" s="17"/>
      <c r="BB10" s="17">
        <v>0.35119736845106803</v>
      </c>
      <c r="BC10" s="17">
        <v>0.32772231335462199</v>
      </c>
      <c r="BD10" s="17">
        <v>0.44241918037415701</v>
      </c>
      <c r="BE10" s="17">
        <v>0.34278935989159298</v>
      </c>
      <c r="BF10" s="17">
        <v>0.41034212399987502</v>
      </c>
    </row>
    <row r="11" spans="2:58" x14ac:dyDescent="0.3">
      <c r="B11" s="18" t="s">
        <v>86</v>
      </c>
      <c r="C11" s="19">
        <v>6.1627986811550399E-2</v>
      </c>
      <c r="D11" s="19">
        <v>3.7143701921767303E-2</v>
      </c>
      <c r="E11" s="19">
        <v>8.5261234943734096E-2</v>
      </c>
      <c r="F11" s="19"/>
      <c r="G11" s="19">
        <v>6.0914113303680399E-2</v>
      </c>
      <c r="H11" s="19">
        <v>5.2343516860790203E-2</v>
      </c>
      <c r="I11" s="19">
        <v>7.3739124241418805E-2</v>
      </c>
      <c r="J11" s="19">
        <v>5.0160172758327501E-2</v>
      </c>
      <c r="K11" s="19">
        <v>6.9274148541576194E-2</v>
      </c>
      <c r="L11" s="19">
        <v>3.7312474639265597E-2</v>
      </c>
      <c r="M11" s="19"/>
      <c r="N11" s="19">
        <v>0</v>
      </c>
      <c r="O11" s="19">
        <v>0.20549842803065599</v>
      </c>
      <c r="P11" s="19">
        <v>7.0364799298363007E-2</v>
      </c>
      <c r="Q11" s="19">
        <v>0.100921171979114</v>
      </c>
      <c r="R11" s="19">
        <v>0.14548250312696201</v>
      </c>
      <c r="S11" s="19">
        <v>5.9759209885107703E-2</v>
      </c>
      <c r="T11" s="19">
        <v>5.2235708962159198E-2</v>
      </c>
      <c r="U11" s="19">
        <v>4.6931350925751299E-2</v>
      </c>
      <c r="V11" s="19">
        <v>5.0452747810697397E-2</v>
      </c>
      <c r="W11" s="19">
        <v>4.0658730730274602E-2</v>
      </c>
      <c r="X11" s="19">
        <v>5.3542201029410201E-2</v>
      </c>
      <c r="Y11" s="19">
        <v>6.1417888804357203E-2</v>
      </c>
      <c r="Z11" s="19">
        <v>2.4422839953665999E-2</v>
      </c>
      <c r="AA11" s="19">
        <v>4.73042602454255E-2</v>
      </c>
      <c r="AB11" s="19">
        <v>3.5497940670798103E-2</v>
      </c>
      <c r="AC11" s="19">
        <v>2.5341442959919701E-2</v>
      </c>
      <c r="AD11" s="19"/>
      <c r="AE11" s="19">
        <v>4.4998817554748903E-2</v>
      </c>
      <c r="AF11" s="19">
        <v>4.94461605456845E-2</v>
      </c>
      <c r="AG11" s="19">
        <v>9.0975465226894703E-2</v>
      </c>
      <c r="AH11" s="19">
        <v>7.0086375631852896E-2</v>
      </c>
      <c r="AI11" s="19">
        <v>2.7620517990223001E-2</v>
      </c>
      <c r="AJ11" s="19">
        <v>7.9140574220707305E-2</v>
      </c>
      <c r="AK11" s="19">
        <v>7.5115417139805296E-2</v>
      </c>
      <c r="AL11" s="19">
        <v>4.56620270391545E-2</v>
      </c>
      <c r="AM11" s="19">
        <v>4.4706403574412697E-2</v>
      </c>
      <c r="AN11" s="19">
        <v>0.102569025154552</v>
      </c>
      <c r="AO11" s="19">
        <v>4.5097147167182203E-2</v>
      </c>
      <c r="AP11" s="19">
        <v>6.6792020422558995E-2</v>
      </c>
      <c r="AQ11" s="19"/>
      <c r="AR11" s="19">
        <v>6.0252084434845601E-2</v>
      </c>
      <c r="AS11" s="19">
        <v>6.2934484742945801E-2</v>
      </c>
      <c r="AT11" s="19">
        <v>6.8879165811939799E-2</v>
      </c>
      <c r="AU11" s="19">
        <v>3.4411065339514803E-2</v>
      </c>
      <c r="AV11" s="19">
        <v>5.04457130322516E-2</v>
      </c>
      <c r="AW11" s="19"/>
      <c r="AX11" s="19">
        <v>6.0652297271641703E-2</v>
      </c>
      <c r="AY11" s="19">
        <v>3.4599258162876401E-2</v>
      </c>
      <c r="AZ11" s="19">
        <v>7.6924841080014406E-2</v>
      </c>
      <c r="BA11" s="19"/>
      <c r="BB11" s="19">
        <v>5.5324286789504802E-2</v>
      </c>
      <c r="BC11" s="19">
        <v>9.1814780030392104E-2</v>
      </c>
      <c r="BD11" s="19">
        <v>4.6646527970624602E-2</v>
      </c>
      <c r="BE11" s="19">
        <v>6.4935607726438804E-2</v>
      </c>
      <c r="BF11" s="19">
        <v>7.3232095070172004E-2</v>
      </c>
    </row>
    <row r="12" spans="2:58" x14ac:dyDescent="0.3">
      <c r="B12" s="16"/>
    </row>
    <row r="13" spans="2:58" x14ac:dyDescent="0.3">
      <c r="B13" t="s">
        <v>91</v>
      </c>
    </row>
    <row r="14" spans="2:58" x14ac:dyDescent="0.3">
      <c r="B14" t="s">
        <v>92</v>
      </c>
    </row>
    <row r="16" spans="2:58" x14ac:dyDescent="0.3">
      <c r="B1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171</v>
      </c>
      <c r="C9" s="17">
        <v>0.66576397190664205</v>
      </c>
      <c r="D9" s="17">
        <v>0.67788325801849303</v>
      </c>
      <c r="E9" s="17">
        <v>0.65496125585009501</v>
      </c>
      <c r="F9" s="17"/>
      <c r="G9" s="17">
        <v>0.76613623616239601</v>
      </c>
      <c r="H9" s="17">
        <v>0.53711621873797299</v>
      </c>
      <c r="I9" s="17">
        <v>0.62969156523570902</v>
      </c>
      <c r="J9" s="17">
        <v>0.70919048902812498</v>
      </c>
      <c r="K9" s="17">
        <v>0.71682999164022798</v>
      </c>
      <c r="L9" s="17">
        <v>0.83182436647256297</v>
      </c>
      <c r="M9" s="17"/>
      <c r="N9" s="17">
        <v>0.404796954496354</v>
      </c>
      <c r="O9" s="17">
        <v>0.61108273854156203</v>
      </c>
      <c r="P9" s="17">
        <v>0.62653312554125196</v>
      </c>
      <c r="Q9" s="17">
        <v>0.66471061327815995</v>
      </c>
      <c r="R9" s="17">
        <v>0.61225539621111502</v>
      </c>
      <c r="S9" s="17">
        <v>0.64617551465748302</v>
      </c>
      <c r="T9" s="17">
        <v>0.60977287970688099</v>
      </c>
      <c r="U9" s="17">
        <v>0.64489506187480194</v>
      </c>
      <c r="V9" s="17">
        <v>0.72159882718527502</v>
      </c>
      <c r="W9" s="17">
        <v>0.70795728241523503</v>
      </c>
      <c r="X9" s="17">
        <v>0.68330684042477796</v>
      </c>
      <c r="Y9" s="17">
        <v>0.72831712808623705</v>
      </c>
      <c r="Z9" s="17">
        <v>0.61869463950930603</v>
      </c>
      <c r="AA9" s="17">
        <v>0.765632992065294</v>
      </c>
      <c r="AB9" s="17">
        <v>0.70617211717476203</v>
      </c>
      <c r="AC9" s="17">
        <v>0.63446808535571697</v>
      </c>
      <c r="AD9" s="17"/>
      <c r="AE9" s="17">
        <v>0.59660802387071599</v>
      </c>
      <c r="AF9" s="17">
        <v>0.70551869050622296</v>
      </c>
      <c r="AG9" s="17">
        <v>0.69399994183173297</v>
      </c>
      <c r="AH9" s="17">
        <v>0.66646038915799</v>
      </c>
      <c r="AI9" s="17">
        <v>0.70424192184329104</v>
      </c>
      <c r="AJ9" s="17">
        <v>0.67119465068294504</v>
      </c>
      <c r="AK9" s="17">
        <v>0.71212615654086997</v>
      </c>
      <c r="AL9" s="17">
        <v>0.60753246178561804</v>
      </c>
      <c r="AM9" s="17">
        <v>0.64856171204363799</v>
      </c>
      <c r="AN9" s="17">
        <v>0.69397506661085195</v>
      </c>
      <c r="AO9" s="17">
        <v>0.62828820110860994</v>
      </c>
      <c r="AP9" s="17">
        <v>0.62599281882712898</v>
      </c>
      <c r="AQ9" s="17"/>
      <c r="AR9" s="17">
        <v>0.66374118897837497</v>
      </c>
      <c r="AS9" s="17">
        <v>0.69023039303984302</v>
      </c>
      <c r="AT9" s="17">
        <v>0.62184996631226497</v>
      </c>
      <c r="AU9" s="17">
        <v>0.55064733012873601</v>
      </c>
      <c r="AV9" s="17">
        <v>0.73770581066333696</v>
      </c>
      <c r="AW9" s="17"/>
      <c r="AX9" s="17">
        <v>0.68413317157196396</v>
      </c>
      <c r="AY9" s="17">
        <v>0.56798917063903498</v>
      </c>
      <c r="AZ9" s="17">
        <v>0.67138738699479805</v>
      </c>
      <c r="BA9" s="17"/>
      <c r="BB9" s="17">
        <v>0.66199353986058396</v>
      </c>
      <c r="BC9" s="17">
        <v>0.67161610721957998</v>
      </c>
      <c r="BD9" s="17">
        <v>0.65272103032108497</v>
      </c>
      <c r="BE9" s="17">
        <v>0.74598673014108596</v>
      </c>
      <c r="BF9" s="17">
        <v>0.62555489357285599</v>
      </c>
    </row>
    <row r="10" spans="2:58" ht="28.8" x14ac:dyDescent="0.3">
      <c r="B10" s="18" t="s">
        <v>172</v>
      </c>
      <c r="C10" s="17">
        <v>0.27805432014878301</v>
      </c>
      <c r="D10" s="17">
        <v>0.280737066167422</v>
      </c>
      <c r="E10" s="17">
        <v>0.27392869765575301</v>
      </c>
      <c r="F10" s="17"/>
      <c r="G10" s="17">
        <v>0.172949650533923</v>
      </c>
      <c r="H10" s="17">
        <v>0.39828815237834397</v>
      </c>
      <c r="I10" s="17">
        <v>0.30153055560735198</v>
      </c>
      <c r="J10" s="17">
        <v>0.24697068987350901</v>
      </c>
      <c r="K10" s="17">
        <v>0.227933312516723</v>
      </c>
      <c r="L10" s="17">
        <v>0.168175633527437</v>
      </c>
      <c r="M10" s="17"/>
      <c r="N10" s="17">
        <v>0.48484405179534601</v>
      </c>
      <c r="O10" s="17">
        <v>0.21291203709157899</v>
      </c>
      <c r="P10" s="17">
        <v>0.21953647761501599</v>
      </c>
      <c r="Q10" s="17">
        <v>0.27102996090499099</v>
      </c>
      <c r="R10" s="17">
        <v>0.27387549030882302</v>
      </c>
      <c r="S10" s="17">
        <v>0.28749567717019398</v>
      </c>
      <c r="T10" s="17">
        <v>0.33361420719146601</v>
      </c>
      <c r="U10" s="17">
        <v>0.31260712249595402</v>
      </c>
      <c r="V10" s="17">
        <v>0.244835153570822</v>
      </c>
      <c r="W10" s="17">
        <v>0.26283346306419098</v>
      </c>
      <c r="X10" s="17">
        <v>0.26929897743082298</v>
      </c>
      <c r="Y10" s="17">
        <v>0.224866930022143</v>
      </c>
      <c r="Z10" s="17">
        <v>0.34765436824048701</v>
      </c>
      <c r="AA10" s="17">
        <v>0.17613820638563901</v>
      </c>
      <c r="AB10" s="17">
        <v>0.244960551993122</v>
      </c>
      <c r="AC10" s="17">
        <v>0.33981788399874302</v>
      </c>
      <c r="AD10" s="17"/>
      <c r="AE10" s="17">
        <v>0.35417062515707298</v>
      </c>
      <c r="AF10" s="17">
        <v>0.25389265440430397</v>
      </c>
      <c r="AG10" s="17">
        <v>0.258210009341796</v>
      </c>
      <c r="AH10" s="17">
        <v>0.26434615561916602</v>
      </c>
      <c r="AI10" s="17">
        <v>0.26842340778721302</v>
      </c>
      <c r="AJ10" s="17">
        <v>0.25639572196773203</v>
      </c>
      <c r="AK10" s="17">
        <v>0.21443902399054099</v>
      </c>
      <c r="AL10" s="17">
        <v>0.36146718577493497</v>
      </c>
      <c r="AM10" s="17">
        <v>0.28395096116409002</v>
      </c>
      <c r="AN10" s="17">
        <v>0.27094103103767497</v>
      </c>
      <c r="AO10" s="17">
        <v>0.26609800437373199</v>
      </c>
      <c r="AP10" s="17">
        <v>0.28840102780101501</v>
      </c>
      <c r="AQ10" s="17"/>
      <c r="AR10" s="17">
        <v>0.27134577469224302</v>
      </c>
      <c r="AS10" s="17">
        <v>0.25956504476397702</v>
      </c>
      <c r="AT10" s="17">
        <v>0.32020162509664701</v>
      </c>
      <c r="AU10" s="17">
        <v>0.38925255923387703</v>
      </c>
      <c r="AV10" s="17">
        <v>0.210198725439394</v>
      </c>
      <c r="AW10" s="17"/>
      <c r="AX10" s="17">
        <v>0.254700484335108</v>
      </c>
      <c r="AY10" s="17">
        <v>0.40986610567059201</v>
      </c>
      <c r="AZ10" s="17">
        <v>0.26312307789907302</v>
      </c>
      <c r="BA10" s="17"/>
      <c r="BB10" s="17">
        <v>0.28950722918509297</v>
      </c>
      <c r="BC10" s="17">
        <v>0.24656855282599599</v>
      </c>
      <c r="BD10" s="17">
        <v>0.29585992613951601</v>
      </c>
      <c r="BE10" s="17">
        <v>0.204340229502674</v>
      </c>
      <c r="BF10" s="17">
        <v>0.284635960155533</v>
      </c>
    </row>
    <row r="11" spans="2:58" x14ac:dyDescent="0.3">
      <c r="B11" s="18" t="s">
        <v>86</v>
      </c>
      <c r="C11" s="19">
        <v>5.6181707944574902E-2</v>
      </c>
      <c r="D11" s="19">
        <v>4.1379675814085401E-2</v>
      </c>
      <c r="E11" s="19">
        <v>7.1110046494151896E-2</v>
      </c>
      <c r="F11" s="19"/>
      <c r="G11" s="19">
        <v>6.0914113303680399E-2</v>
      </c>
      <c r="H11" s="19">
        <v>6.4595628883682907E-2</v>
      </c>
      <c r="I11" s="19">
        <v>6.8777879156938102E-2</v>
      </c>
      <c r="J11" s="19">
        <v>4.3838821098366398E-2</v>
      </c>
      <c r="K11" s="19">
        <v>5.5236695843049501E-2</v>
      </c>
      <c r="L11" s="19">
        <v>0</v>
      </c>
      <c r="M11" s="19"/>
      <c r="N11" s="19">
        <v>0.1103589937083</v>
      </c>
      <c r="O11" s="19">
        <v>0.17600522436686</v>
      </c>
      <c r="P11" s="19">
        <v>0.153930396843732</v>
      </c>
      <c r="Q11" s="19">
        <v>6.4259425816849305E-2</v>
      </c>
      <c r="R11" s="19">
        <v>0.113869113480062</v>
      </c>
      <c r="S11" s="19">
        <v>6.6328808172323506E-2</v>
      </c>
      <c r="T11" s="19">
        <v>5.6612913101653201E-2</v>
      </c>
      <c r="U11" s="19">
        <v>4.2497815629243603E-2</v>
      </c>
      <c r="V11" s="19">
        <v>3.3566019243903497E-2</v>
      </c>
      <c r="W11" s="19">
        <v>2.9209254520574001E-2</v>
      </c>
      <c r="X11" s="19">
        <v>4.7394182144398701E-2</v>
      </c>
      <c r="Y11" s="19">
        <v>4.6815941891619701E-2</v>
      </c>
      <c r="Z11" s="19">
        <v>3.3650992250206999E-2</v>
      </c>
      <c r="AA11" s="19">
        <v>5.8228801549067399E-2</v>
      </c>
      <c r="AB11" s="19">
        <v>4.8867330832116099E-2</v>
      </c>
      <c r="AC11" s="19">
        <v>2.5714030645540301E-2</v>
      </c>
      <c r="AD11" s="19"/>
      <c r="AE11" s="19">
        <v>4.9221350972211302E-2</v>
      </c>
      <c r="AF11" s="19">
        <v>4.0588655089472202E-2</v>
      </c>
      <c r="AG11" s="19">
        <v>4.7790048826471303E-2</v>
      </c>
      <c r="AH11" s="19">
        <v>6.9193455222843495E-2</v>
      </c>
      <c r="AI11" s="19">
        <v>2.7334670369496699E-2</v>
      </c>
      <c r="AJ11" s="19">
        <v>7.2409627349322894E-2</v>
      </c>
      <c r="AK11" s="19">
        <v>7.3434819468588902E-2</v>
      </c>
      <c r="AL11" s="19">
        <v>3.10003524394473E-2</v>
      </c>
      <c r="AM11" s="19">
        <v>6.7487326792271901E-2</v>
      </c>
      <c r="AN11" s="19">
        <v>3.5083902351472199E-2</v>
      </c>
      <c r="AO11" s="19">
        <v>0.105613794517659</v>
      </c>
      <c r="AP11" s="19">
        <v>8.5606153371855495E-2</v>
      </c>
      <c r="AQ11" s="19"/>
      <c r="AR11" s="19">
        <v>6.4913036329382695E-2</v>
      </c>
      <c r="AS11" s="19">
        <v>5.0204562196180101E-2</v>
      </c>
      <c r="AT11" s="19">
        <v>5.7948408591088602E-2</v>
      </c>
      <c r="AU11" s="19">
        <v>6.0100110637386898E-2</v>
      </c>
      <c r="AV11" s="19">
        <v>5.2095463897268497E-2</v>
      </c>
      <c r="AW11" s="19"/>
      <c r="AX11" s="19">
        <v>6.1166344092928197E-2</v>
      </c>
      <c r="AY11" s="19">
        <v>2.2144723690373E-2</v>
      </c>
      <c r="AZ11" s="19">
        <v>6.5489535106128899E-2</v>
      </c>
      <c r="BA11" s="19"/>
      <c r="BB11" s="19">
        <v>4.8499230954323097E-2</v>
      </c>
      <c r="BC11" s="19">
        <v>8.1815339954423805E-2</v>
      </c>
      <c r="BD11" s="19">
        <v>5.1419043539399398E-2</v>
      </c>
      <c r="BE11" s="19">
        <v>4.9673040356240497E-2</v>
      </c>
      <c r="BF11" s="19">
        <v>8.9809146271611406E-2</v>
      </c>
    </row>
    <row r="12" spans="2:58" x14ac:dyDescent="0.3">
      <c r="B12" s="16"/>
    </row>
    <row r="13" spans="2:58" x14ac:dyDescent="0.3">
      <c r="B13" t="s">
        <v>91</v>
      </c>
    </row>
    <row r="14" spans="2:58" x14ac:dyDescent="0.3">
      <c r="B14" t="s">
        <v>92</v>
      </c>
    </row>
    <row r="16" spans="2:58" x14ac:dyDescent="0.3">
      <c r="B1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171</v>
      </c>
      <c r="C9" s="17">
        <v>0.68283606285981202</v>
      </c>
      <c r="D9" s="17">
        <v>0.70983785522591702</v>
      </c>
      <c r="E9" s="17">
        <v>0.65717059987182602</v>
      </c>
      <c r="F9" s="17"/>
      <c r="G9" s="17">
        <v>0.67731590156710997</v>
      </c>
      <c r="H9" s="17">
        <v>0.623188092450496</v>
      </c>
      <c r="I9" s="17">
        <v>0.630497022286447</v>
      </c>
      <c r="J9" s="17">
        <v>0.73134733066189395</v>
      </c>
      <c r="K9" s="17">
        <v>0.730600208289088</v>
      </c>
      <c r="L9" s="17">
        <v>0.78395798681979201</v>
      </c>
      <c r="M9" s="17"/>
      <c r="N9" s="17">
        <v>0.62865469375821204</v>
      </c>
      <c r="O9" s="17">
        <v>0.58600964590651095</v>
      </c>
      <c r="P9" s="17">
        <v>0.61411450285819902</v>
      </c>
      <c r="Q9" s="17">
        <v>0.73620226947717404</v>
      </c>
      <c r="R9" s="17">
        <v>0.60982937835283801</v>
      </c>
      <c r="S9" s="17">
        <v>0.63851838428923502</v>
      </c>
      <c r="T9" s="17">
        <v>0.67077031966249501</v>
      </c>
      <c r="U9" s="17">
        <v>0.64161282320055302</v>
      </c>
      <c r="V9" s="17">
        <v>0.66375639438512202</v>
      </c>
      <c r="W9" s="17">
        <v>0.69288079789290702</v>
      </c>
      <c r="X9" s="17">
        <v>0.67008101036947199</v>
      </c>
      <c r="Y9" s="17">
        <v>0.69182044177263402</v>
      </c>
      <c r="Z9" s="17">
        <v>0.73545449494931103</v>
      </c>
      <c r="AA9" s="17">
        <v>0.73902517132716705</v>
      </c>
      <c r="AB9" s="17">
        <v>0.765267526533706</v>
      </c>
      <c r="AC9" s="17">
        <v>0.73773718392519605</v>
      </c>
      <c r="AD9" s="17"/>
      <c r="AE9" s="17">
        <v>0.69889545897859395</v>
      </c>
      <c r="AF9" s="17">
        <v>0.69781752256615703</v>
      </c>
      <c r="AG9" s="17">
        <v>0.69371597819557296</v>
      </c>
      <c r="AH9" s="17">
        <v>0.68097438334601601</v>
      </c>
      <c r="AI9" s="17">
        <v>0.680385736606125</v>
      </c>
      <c r="AJ9" s="17">
        <v>0.66577024331420098</v>
      </c>
      <c r="AK9" s="17">
        <v>0.63689423365878095</v>
      </c>
      <c r="AL9" s="17">
        <v>0.78050748909751599</v>
      </c>
      <c r="AM9" s="17">
        <v>0.69247703815658601</v>
      </c>
      <c r="AN9" s="17">
        <v>0.60170004310221203</v>
      </c>
      <c r="AO9" s="17">
        <v>0.67814704048863395</v>
      </c>
      <c r="AP9" s="17">
        <v>0.78623010193876297</v>
      </c>
      <c r="AQ9" s="17"/>
      <c r="AR9" s="17">
        <v>0.66633332539245005</v>
      </c>
      <c r="AS9" s="17">
        <v>0.70295580098299204</v>
      </c>
      <c r="AT9" s="17">
        <v>0.67458662284466697</v>
      </c>
      <c r="AU9" s="17">
        <v>0.59146412340374399</v>
      </c>
      <c r="AV9" s="17">
        <v>0.71093146278502395</v>
      </c>
      <c r="AW9" s="17"/>
      <c r="AX9" s="17">
        <v>0.68061801949898404</v>
      </c>
      <c r="AY9" s="17">
        <v>0.72057473569397401</v>
      </c>
      <c r="AZ9" s="17">
        <v>0.64003943232154403</v>
      </c>
      <c r="BA9" s="17"/>
      <c r="BB9" s="17">
        <v>0.69409694618128304</v>
      </c>
      <c r="BC9" s="17">
        <v>0.65252044343896598</v>
      </c>
      <c r="BD9" s="17">
        <v>0.70578077094654601</v>
      </c>
      <c r="BE9" s="17">
        <v>0.69815619520837602</v>
      </c>
      <c r="BF9" s="17">
        <v>0.61668101210292503</v>
      </c>
    </row>
    <row r="10" spans="2:58" ht="28.8" x14ac:dyDescent="0.3">
      <c r="B10" s="18" t="s">
        <v>172</v>
      </c>
      <c r="C10" s="17">
        <v>0.242055018886524</v>
      </c>
      <c r="D10" s="17">
        <v>0.242474582904351</v>
      </c>
      <c r="E10" s="17">
        <v>0.241120445375823</v>
      </c>
      <c r="F10" s="17"/>
      <c r="G10" s="17">
        <v>0.26176998512921001</v>
      </c>
      <c r="H10" s="17">
        <v>0.29255537583126301</v>
      </c>
      <c r="I10" s="17">
        <v>0.289094494738806</v>
      </c>
      <c r="J10" s="17">
        <v>0.20181943761523299</v>
      </c>
      <c r="K10" s="17">
        <v>0.18449623796144099</v>
      </c>
      <c r="L10" s="17">
        <v>0.19561233960681301</v>
      </c>
      <c r="M10" s="17"/>
      <c r="N10" s="17">
        <v>0.37134530624178802</v>
      </c>
      <c r="O10" s="17">
        <v>0.26672964903457302</v>
      </c>
      <c r="P10" s="17">
        <v>0.28878222927429897</v>
      </c>
      <c r="Q10" s="17">
        <v>0.18386607186873599</v>
      </c>
      <c r="R10" s="17">
        <v>0.21106765182849299</v>
      </c>
      <c r="S10" s="17">
        <v>0.28814454069460999</v>
      </c>
      <c r="T10" s="17">
        <v>0.25079600252220102</v>
      </c>
      <c r="U10" s="17">
        <v>0.30235767797669899</v>
      </c>
      <c r="V10" s="17">
        <v>0.28200217014759099</v>
      </c>
      <c r="W10" s="17">
        <v>0.243312485730836</v>
      </c>
      <c r="X10" s="17">
        <v>0.25049800737556099</v>
      </c>
      <c r="Y10" s="17">
        <v>0.24040489440030399</v>
      </c>
      <c r="Z10" s="17">
        <v>0.21700907441103601</v>
      </c>
      <c r="AA10" s="17">
        <v>0.20101475653526099</v>
      </c>
      <c r="AB10" s="17">
        <v>0.155604456765428</v>
      </c>
      <c r="AC10" s="17">
        <v>0.23054131166137101</v>
      </c>
      <c r="AD10" s="17"/>
      <c r="AE10" s="17">
        <v>0.241147660489581</v>
      </c>
      <c r="AF10" s="17">
        <v>0.212057298248676</v>
      </c>
      <c r="AG10" s="17">
        <v>0.21363968526580099</v>
      </c>
      <c r="AH10" s="17">
        <v>0.22589557450842199</v>
      </c>
      <c r="AI10" s="17">
        <v>0.27892182553351003</v>
      </c>
      <c r="AJ10" s="17">
        <v>0.24575080260847701</v>
      </c>
      <c r="AK10" s="17">
        <v>0.27968871001059398</v>
      </c>
      <c r="AL10" s="17">
        <v>0.200680487695272</v>
      </c>
      <c r="AM10" s="17">
        <v>0.25508610644877699</v>
      </c>
      <c r="AN10" s="17">
        <v>0.301786984348624</v>
      </c>
      <c r="AO10" s="17">
        <v>0.239108549576798</v>
      </c>
      <c r="AP10" s="17">
        <v>0.13490790898472901</v>
      </c>
      <c r="AQ10" s="17"/>
      <c r="AR10" s="17">
        <v>0.26232289457177999</v>
      </c>
      <c r="AS10" s="17">
        <v>0.21904146024863499</v>
      </c>
      <c r="AT10" s="17">
        <v>0.25509866293673999</v>
      </c>
      <c r="AU10" s="17">
        <v>0.32104608244376898</v>
      </c>
      <c r="AV10" s="17">
        <v>0.218263138013745</v>
      </c>
      <c r="AW10" s="17"/>
      <c r="AX10" s="17">
        <v>0.23275851534608999</v>
      </c>
      <c r="AY10" s="17">
        <v>0.25252323230621698</v>
      </c>
      <c r="AZ10" s="17">
        <v>0.30987065426139598</v>
      </c>
      <c r="BA10" s="17"/>
      <c r="BB10" s="17">
        <v>0.237533211347802</v>
      </c>
      <c r="BC10" s="17">
        <v>0.23933266964722699</v>
      </c>
      <c r="BD10" s="17">
        <v>0.218847735563719</v>
      </c>
      <c r="BE10" s="17">
        <v>0.22865535546676</v>
      </c>
      <c r="BF10" s="17">
        <v>0.29591267459859899</v>
      </c>
    </row>
    <row r="11" spans="2:58" x14ac:dyDescent="0.3">
      <c r="B11" s="18" t="s">
        <v>86</v>
      </c>
      <c r="C11" s="19">
        <v>7.5108918253664794E-2</v>
      </c>
      <c r="D11" s="19">
        <v>4.7687561869731797E-2</v>
      </c>
      <c r="E11" s="19">
        <v>0.10170895475235101</v>
      </c>
      <c r="F11" s="19"/>
      <c r="G11" s="19">
        <v>6.0914113303680399E-2</v>
      </c>
      <c r="H11" s="19">
        <v>8.4256531718240504E-2</v>
      </c>
      <c r="I11" s="19">
        <v>8.0408482974747494E-2</v>
      </c>
      <c r="J11" s="19">
        <v>6.6833231722872893E-2</v>
      </c>
      <c r="K11" s="19">
        <v>8.4903553749471297E-2</v>
      </c>
      <c r="L11" s="19">
        <v>2.04296735733949E-2</v>
      </c>
      <c r="M11" s="19"/>
      <c r="N11" s="19">
        <v>0</v>
      </c>
      <c r="O11" s="19">
        <v>0.147260705058916</v>
      </c>
      <c r="P11" s="19">
        <v>9.7103267867501897E-2</v>
      </c>
      <c r="Q11" s="19">
        <v>7.9931658654089396E-2</v>
      </c>
      <c r="R11" s="19">
        <v>0.17910296981866899</v>
      </c>
      <c r="S11" s="19">
        <v>7.3337075016154801E-2</v>
      </c>
      <c r="T11" s="19">
        <v>7.8433677815304706E-2</v>
      </c>
      <c r="U11" s="19">
        <v>5.6029498822748297E-2</v>
      </c>
      <c r="V11" s="19">
        <v>5.4241435467286797E-2</v>
      </c>
      <c r="W11" s="19">
        <v>6.3806716376257205E-2</v>
      </c>
      <c r="X11" s="19">
        <v>7.9420982254966799E-2</v>
      </c>
      <c r="Y11" s="19">
        <v>6.7774663827062098E-2</v>
      </c>
      <c r="Z11" s="19">
        <v>4.7536430639653397E-2</v>
      </c>
      <c r="AA11" s="19">
        <v>5.9960072137571797E-2</v>
      </c>
      <c r="AB11" s="19">
        <v>7.9128016700866194E-2</v>
      </c>
      <c r="AC11" s="19">
        <v>3.1721504413432501E-2</v>
      </c>
      <c r="AD11" s="19"/>
      <c r="AE11" s="19">
        <v>5.99568805318259E-2</v>
      </c>
      <c r="AF11" s="19">
        <v>9.0125179185166701E-2</v>
      </c>
      <c r="AG11" s="19">
        <v>9.2644336538626401E-2</v>
      </c>
      <c r="AH11" s="19">
        <v>9.3130042145562295E-2</v>
      </c>
      <c r="AI11" s="19">
        <v>4.06924378603657E-2</v>
      </c>
      <c r="AJ11" s="19">
        <v>8.8478954077321703E-2</v>
      </c>
      <c r="AK11" s="19">
        <v>8.3417056330625794E-2</v>
      </c>
      <c r="AL11" s="19">
        <v>1.8812023207212099E-2</v>
      </c>
      <c r="AM11" s="19">
        <v>5.2436855394637702E-2</v>
      </c>
      <c r="AN11" s="19">
        <v>9.6512972549163994E-2</v>
      </c>
      <c r="AO11" s="19">
        <v>8.27444099345684E-2</v>
      </c>
      <c r="AP11" s="19">
        <v>7.8861989076508293E-2</v>
      </c>
      <c r="AQ11" s="19"/>
      <c r="AR11" s="19">
        <v>7.1343780035770396E-2</v>
      </c>
      <c r="AS11" s="19">
        <v>7.8002738768372895E-2</v>
      </c>
      <c r="AT11" s="19">
        <v>7.0314714218593102E-2</v>
      </c>
      <c r="AU11" s="19">
        <v>8.7489794152487296E-2</v>
      </c>
      <c r="AV11" s="19">
        <v>7.0805399201231606E-2</v>
      </c>
      <c r="AW11" s="19"/>
      <c r="AX11" s="19">
        <v>8.6623465154925597E-2</v>
      </c>
      <c r="AY11" s="19">
        <v>2.6902031999809499E-2</v>
      </c>
      <c r="AZ11" s="19">
        <v>5.0089913417059803E-2</v>
      </c>
      <c r="BA11" s="19"/>
      <c r="BB11" s="19">
        <v>6.8369842470914793E-2</v>
      </c>
      <c r="BC11" s="19">
        <v>0.108146886913807</v>
      </c>
      <c r="BD11" s="19">
        <v>7.5371493489735694E-2</v>
      </c>
      <c r="BE11" s="19">
        <v>7.3188449324863195E-2</v>
      </c>
      <c r="BF11" s="19">
        <v>8.7406313298475702E-2</v>
      </c>
    </row>
    <row r="12" spans="2:58" x14ac:dyDescent="0.3">
      <c r="B12" s="16"/>
    </row>
    <row r="13" spans="2:58" x14ac:dyDescent="0.3">
      <c r="B13" t="s">
        <v>91</v>
      </c>
    </row>
    <row r="14" spans="2:58" x14ac:dyDescent="0.3">
      <c r="B14" t="s">
        <v>92</v>
      </c>
    </row>
    <row r="16" spans="2:58" x14ac:dyDescent="0.3">
      <c r="B1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171</v>
      </c>
      <c r="C9" s="17">
        <v>0.48333215070408803</v>
      </c>
      <c r="D9" s="17">
        <v>0.54741688320156601</v>
      </c>
      <c r="E9" s="17">
        <v>0.42015010128866698</v>
      </c>
      <c r="F9" s="17"/>
      <c r="G9" s="17">
        <v>0.31706494314240202</v>
      </c>
      <c r="H9" s="17">
        <v>0.57332056936754305</v>
      </c>
      <c r="I9" s="17">
        <v>0.45261296362313402</v>
      </c>
      <c r="J9" s="17">
        <v>0.49370842014161798</v>
      </c>
      <c r="K9" s="17">
        <v>0.47557714898404901</v>
      </c>
      <c r="L9" s="17">
        <v>0.58338025466093801</v>
      </c>
      <c r="M9" s="17"/>
      <c r="N9" s="17">
        <v>0.51515594820465405</v>
      </c>
      <c r="O9" s="17">
        <v>0.36915830701615399</v>
      </c>
      <c r="P9" s="17">
        <v>0.31725362841036697</v>
      </c>
      <c r="Q9" s="17">
        <v>0.37571896775582903</v>
      </c>
      <c r="R9" s="17">
        <v>0.45083519812288902</v>
      </c>
      <c r="S9" s="17">
        <v>0.49134687598159399</v>
      </c>
      <c r="T9" s="17">
        <v>0.432895674141408</v>
      </c>
      <c r="U9" s="17">
        <v>0.45705749021956299</v>
      </c>
      <c r="V9" s="17">
        <v>0.45921871677617898</v>
      </c>
      <c r="W9" s="17">
        <v>0.47835061691158998</v>
      </c>
      <c r="X9" s="17">
        <v>0.50364665095577499</v>
      </c>
      <c r="Y9" s="17">
        <v>0.50422524427498505</v>
      </c>
      <c r="Z9" s="17">
        <v>0.51867217537411003</v>
      </c>
      <c r="AA9" s="17">
        <v>0.48111651761219099</v>
      </c>
      <c r="AB9" s="17">
        <v>0.55682840373986398</v>
      </c>
      <c r="AC9" s="17">
        <v>0.56852205897446795</v>
      </c>
      <c r="AD9" s="17"/>
      <c r="AE9" s="17">
        <v>0.60771492314254005</v>
      </c>
      <c r="AF9" s="17">
        <v>0.460543775725692</v>
      </c>
      <c r="AG9" s="17">
        <v>0.48433091761920499</v>
      </c>
      <c r="AH9" s="17">
        <v>0.43187642769970003</v>
      </c>
      <c r="AI9" s="17">
        <v>0.45420171384550301</v>
      </c>
      <c r="AJ9" s="17">
        <v>0.48149107900272498</v>
      </c>
      <c r="AK9" s="17">
        <v>0.44431862334891498</v>
      </c>
      <c r="AL9" s="17">
        <v>0.454722453581275</v>
      </c>
      <c r="AM9" s="17">
        <v>0.46274028838974102</v>
      </c>
      <c r="AN9" s="17">
        <v>0.468388858694263</v>
      </c>
      <c r="AO9" s="17">
        <v>0.50453376056921995</v>
      </c>
      <c r="AP9" s="17">
        <v>0.45491293224353202</v>
      </c>
      <c r="AQ9" s="17"/>
      <c r="AR9" s="17">
        <v>0.46369770647331598</v>
      </c>
      <c r="AS9" s="17">
        <v>0.48863914342521703</v>
      </c>
      <c r="AT9" s="17">
        <v>0.48310316309905998</v>
      </c>
      <c r="AU9" s="17">
        <v>0.54657276694145396</v>
      </c>
      <c r="AV9" s="17">
        <v>0.493236201698246</v>
      </c>
      <c r="AW9" s="17"/>
      <c r="AX9" s="17">
        <v>0.47592326985440903</v>
      </c>
      <c r="AY9" s="17">
        <v>0.54638996930763095</v>
      </c>
      <c r="AZ9" s="17">
        <v>0.50405772542691096</v>
      </c>
      <c r="BA9" s="17"/>
      <c r="BB9" s="17">
        <v>0.50867930043508103</v>
      </c>
      <c r="BC9" s="17">
        <v>0.41709455944235302</v>
      </c>
      <c r="BD9" s="17">
        <v>0.53031182858411396</v>
      </c>
      <c r="BE9" s="17">
        <v>0.44476838218602899</v>
      </c>
      <c r="BF9" s="17">
        <v>0.39531764031746103</v>
      </c>
    </row>
    <row r="10" spans="2:58" ht="28.8" x14ac:dyDescent="0.3">
      <c r="B10" s="18" t="s">
        <v>172</v>
      </c>
      <c r="C10" s="17">
        <v>0.42476667876459001</v>
      </c>
      <c r="D10" s="17">
        <v>0.40433049571983198</v>
      </c>
      <c r="E10" s="17">
        <v>0.445072405721052</v>
      </c>
      <c r="F10" s="17"/>
      <c r="G10" s="17">
        <v>0.62202094355391802</v>
      </c>
      <c r="H10" s="17">
        <v>0.340489132530163</v>
      </c>
      <c r="I10" s="17">
        <v>0.44052544380194902</v>
      </c>
      <c r="J10" s="17">
        <v>0.42721343727262101</v>
      </c>
      <c r="K10" s="17">
        <v>0.43377409120763299</v>
      </c>
      <c r="L10" s="17">
        <v>0.326907705204451</v>
      </c>
      <c r="M10" s="17"/>
      <c r="N10" s="17">
        <v>0.37134530624178802</v>
      </c>
      <c r="O10" s="17">
        <v>0.42940100769045803</v>
      </c>
      <c r="P10" s="17">
        <v>0.47729085662849602</v>
      </c>
      <c r="Q10" s="17">
        <v>0.49395986568635297</v>
      </c>
      <c r="R10" s="17">
        <v>0.42379796550913901</v>
      </c>
      <c r="S10" s="17">
        <v>0.41307008008236301</v>
      </c>
      <c r="T10" s="17">
        <v>0.50419692195495003</v>
      </c>
      <c r="U10" s="17">
        <v>0.43786548340923898</v>
      </c>
      <c r="V10" s="17">
        <v>0.426345794782786</v>
      </c>
      <c r="W10" s="17">
        <v>0.42572890376052802</v>
      </c>
      <c r="X10" s="17">
        <v>0.42126854166347999</v>
      </c>
      <c r="Y10" s="17">
        <v>0.40961858452118799</v>
      </c>
      <c r="Z10" s="17">
        <v>0.436073264243789</v>
      </c>
      <c r="AA10" s="17">
        <v>0.46296687259146801</v>
      </c>
      <c r="AB10" s="17">
        <v>0.37059755818128198</v>
      </c>
      <c r="AC10" s="17">
        <v>0.38754399731440198</v>
      </c>
      <c r="AD10" s="17"/>
      <c r="AE10" s="17">
        <v>0.35402134674584201</v>
      </c>
      <c r="AF10" s="17">
        <v>0.42745244023106099</v>
      </c>
      <c r="AG10" s="17">
        <v>0.43086296235396099</v>
      </c>
      <c r="AH10" s="17">
        <v>0.44012730485234502</v>
      </c>
      <c r="AI10" s="17">
        <v>0.47427717058930502</v>
      </c>
      <c r="AJ10" s="17">
        <v>0.37893888551684901</v>
      </c>
      <c r="AK10" s="17">
        <v>0.45931532689004201</v>
      </c>
      <c r="AL10" s="17">
        <v>0.48327684153983003</v>
      </c>
      <c r="AM10" s="17">
        <v>0.45651591520916601</v>
      </c>
      <c r="AN10" s="17">
        <v>0.41850926409475803</v>
      </c>
      <c r="AO10" s="17">
        <v>0.413167582368485</v>
      </c>
      <c r="AP10" s="17">
        <v>0.45415511002601</v>
      </c>
      <c r="AQ10" s="17"/>
      <c r="AR10" s="17">
        <v>0.43546175945223597</v>
      </c>
      <c r="AS10" s="17">
        <v>0.42248039463243098</v>
      </c>
      <c r="AT10" s="17">
        <v>0.43459781274705001</v>
      </c>
      <c r="AU10" s="17">
        <v>0.34800819612459999</v>
      </c>
      <c r="AV10" s="17">
        <v>0.41972475566200002</v>
      </c>
      <c r="AW10" s="17"/>
      <c r="AX10" s="17">
        <v>0.42139374529162799</v>
      </c>
      <c r="AY10" s="17">
        <v>0.401673500530776</v>
      </c>
      <c r="AZ10" s="17">
        <v>0.42827171698166799</v>
      </c>
      <c r="BA10" s="17"/>
      <c r="BB10" s="17">
        <v>0.41351629879091201</v>
      </c>
      <c r="BC10" s="17">
        <v>0.44985977723114501</v>
      </c>
      <c r="BD10" s="17">
        <v>0.33660667098005798</v>
      </c>
      <c r="BE10" s="17">
        <v>0.45224334488365098</v>
      </c>
      <c r="BF10" s="17">
        <v>0.48019545108853501</v>
      </c>
    </row>
    <row r="11" spans="2:58" x14ac:dyDescent="0.3">
      <c r="B11" s="18" t="s">
        <v>86</v>
      </c>
      <c r="C11" s="19">
        <v>9.1901170531322296E-2</v>
      </c>
      <c r="D11" s="19">
        <v>4.8252621078602197E-2</v>
      </c>
      <c r="E11" s="19">
        <v>0.13477749299028099</v>
      </c>
      <c r="F11" s="19"/>
      <c r="G11" s="19">
        <v>6.0914113303680399E-2</v>
      </c>
      <c r="H11" s="19">
        <v>8.61902981022937E-2</v>
      </c>
      <c r="I11" s="19">
        <v>0.106861592574916</v>
      </c>
      <c r="J11" s="19">
        <v>7.90781425857605E-2</v>
      </c>
      <c r="K11" s="19">
        <v>9.0648759808318394E-2</v>
      </c>
      <c r="L11" s="19">
        <v>8.9712040134611107E-2</v>
      </c>
      <c r="M11" s="19"/>
      <c r="N11" s="19">
        <v>0.113498745553558</v>
      </c>
      <c r="O11" s="19">
        <v>0.20144068529338799</v>
      </c>
      <c r="P11" s="19">
        <v>0.20545551496113701</v>
      </c>
      <c r="Q11" s="19">
        <v>0.130321166557817</v>
      </c>
      <c r="R11" s="19">
        <v>0.125366836367971</v>
      </c>
      <c r="S11" s="19">
        <v>9.5583043936043E-2</v>
      </c>
      <c r="T11" s="19">
        <v>6.2907403903641995E-2</v>
      </c>
      <c r="U11" s="19">
        <v>0.10507702637119801</v>
      </c>
      <c r="V11" s="19">
        <v>0.114435488441036</v>
      </c>
      <c r="W11" s="19">
        <v>9.5920479327882099E-2</v>
      </c>
      <c r="X11" s="19">
        <v>7.5084807380745605E-2</v>
      </c>
      <c r="Y11" s="19">
        <v>8.6156171203826404E-2</v>
      </c>
      <c r="Z11" s="19">
        <v>4.5254560382100899E-2</v>
      </c>
      <c r="AA11" s="19">
        <v>5.59166097963412E-2</v>
      </c>
      <c r="AB11" s="19">
        <v>7.2574038078853403E-2</v>
      </c>
      <c r="AC11" s="19">
        <v>4.3933943711130297E-2</v>
      </c>
      <c r="AD11" s="19"/>
      <c r="AE11" s="19">
        <v>3.8263730111617503E-2</v>
      </c>
      <c r="AF11" s="19">
        <v>0.112003784043247</v>
      </c>
      <c r="AG11" s="19">
        <v>8.48061200268342E-2</v>
      </c>
      <c r="AH11" s="19">
        <v>0.127996267447954</v>
      </c>
      <c r="AI11" s="19">
        <v>7.1521115565192098E-2</v>
      </c>
      <c r="AJ11" s="19">
        <v>0.13957003548042601</v>
      </c>
      <c r="AK11" s="19">
        <v>9.6366049761042502E-2</v>
      </c>
      <c r="AL11" s="19">
        <v>6.20007048788946E-2</v>
      </c>
      <c r="AM11" s="19">
        <v>8.0743796401092999E-2</v>
      </c>
      <c r="AN11" s="19">
        <v>0.113101877210979</v>
      </c>
      <c r="AO11" s="19">
        <v>8.2298657062295402E-2</v>
      </c>
      <c r="AP11" s="19">
        <v>9.0931957730457494E-2</v>
      </c>
      <c r="AQ11" s="19"/>
      <c r="AR11" s="19">
        <v>0.100840534074448</v>
      </c>
      <c r="AS11" s="19">
        <v>8.8880461942351996E-2</v>
      </c>
      <c r="AT11" s="19">
        <v>8.2299024153889996E-2</v>
      </c>
      <c r="AU11" s="19">
        <v>0.105419036933946</v>
      </c>
      <c r="AV11" s="19">
        <v>8.7039042639753594E-2</v>
      </c>
      <c r="AW11" s="19"/>
      <c r="AX11" s="19">
        <v>0.102682984853963</v>
      </c>
      <c r="AY11" s="19">
        <v>5.1936530161593199E-2</v>
      </c>
      <c r="AZ11" s="19">
        <v>6.7670557591421099E-2</v>
      </c>
      <c r="BA11" s="19"/>
      <c r="BB11" s="19">
        <v>7.7804400774007298E-2</v>
      </c>
      <c r="BC11" s="19">
        <v>0.133045663326503</v>
      </c>
      <c r="BD11" s="19">
        <v>0.133081500435828</v>
      </c>
      <c r="BE11" s="19">
        <v>0.10298827293031899</v>
      </c>
      <c r="BF11" s="19">
        <v>0.12448690859400401</v>
      </c>
    </row>
    <row r="12" spans="2:58" x14ac:dyDescent="0.3">
      <c r="B12" s="16"/>
    </row>
    <row r="13" spans="2:58" x14ac:dyDescent="0.3">
      <c r="B13" t="s">
        <v>91</v>
      </c>
    </row>
    <row r="14" spans="2:58" x14ac:dyDescent="0.3">
      <c r="B14" t="s">
        <v>92</v>
      </c>
    </row>
    <row r="16" spans="2:58" x14ac:dyDescent="0.3">
      <c r="B1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171</v>
      </c>
      <c r="C9" s="17">
        <v>0.75051236695260604</v>
      </c>
      <c r="D9" s="17">
        <v>0.75171835549765598</v>
      </c>
      <c r="E9" s="17">
        <v>0.74880748588610002</v>
      </c>
      <c r="F9" s="17"/>
      <c r="G9" s="17">
        <v>0.59532833436742305</v>
      </c>
      <c r="H9" s="17">
        <v>0.61424883677501296</v>
      </c>
      <c r="I9" s="17">
        <v>0.736756883551272</v>
      </c>
      <c r="J9" s="17">
        <v>0.77339330095908598</v>
      </c>
      <c r="K9" s="17">
        <v>0.81579420405495895</v>
      </c>
      <c r="L9" s="17">
        <v>0.89887276244197201</v>
      </c>
      <c r="M9" s="17"/>
      <c r="N9" s="17">
        <v>0.88964100629169995</v>
      </c>
      <c r="O9" s="17">
        <v>0.53154081858037505</v>
      </c>
      <c r="P9" s="17">
        <v>0.67755567165484998</v>
      </c>
      <c r="Q9" s="17">
        <v>0.67507157001505003</v>
      </c>
      <c r="R9" s="17">
        <v>0.70670292873762297</v>
      </c>
      <c r="S9" s="17">
        <v>0.70400582425898695</v>
      </c>
      <c r="T9" s="17">
        <v>0.75583412532779504</v>
      </c>
      <c r="U9" s="17">
        <v>0.78705873645777602</v>
      </c>
      <c r="V9" s="17">
        <v>0.75534246604903799</v>
      </c>
      <c r="W9" s="17">
        <v>0.76838968946201602</v>
      </c>
      <c r="X9" s="17">
        <v>0.70678082200064196</v>
      </c>
      <c r="Y9" s="17">
        <v>0.78589292399592403</v>
      </c>
      <c r="Z9" s="17">
        <v>0.83806579559226602</v>
      </c>
      <c r="AA9" s="17">
        <v>0.73547669138937799</v>
      </c>
      <c r="AB9" s="17">
        <v>0.793558663211965</v>
      </c>
      <c r="AC9" s="17">
        <v>0.80293423840822098</v>
      </c>
      <c r="AD9" s="17"/>
      <c r="AE9" s="17">
        <v>0.71043928727119299</v>
      </c>
      <c r="AF9" s="17">
        <v>0.75489333477696396</v>
      </c>
      <c r="AG9" s="17">
        <v>0.76295717437933097</v>
      </c>
      <c r="AH9" s="17">
        <v>0.80804935988216098</v>
      </c>
      <c r="AI9" s="17">
        <v>0.79183543407886503</v>
      </c>
      <c r="AJ9" s="17">
        <v>0.71745170422761495</v>
      </c>
      <c r="AK9" s="17">
        <v>0.73541083610553803</v>
      </c>
      <c r="AL9" s="17">
        <v>0.82201916752916504</v>
      </c>
      <c r="AM9" s="17">
        <v>0.764292761561158</v>
      </c>
      <c r="AN9" s="17">
        <v>0.70271380111610504</v>
      </c>
      <c r="AO9" s="17">
        <v>0.74297826497920505</v>
      </c>
      <c r="AP9" s="17">
        <v>0.76596247339090595</v>
      </c>
      <c r="AQ9" s="17"/>
      <c r="AR9" s="17">
        <v>0.74716950646005698</v>
      </c>
      <c r="AS9" s="17">
        <v>0.74104686157125799</v>
      </c>
      <c r="AT9" s="17">
        <v>0.76356346378927198</v>
      </c>
      <c r="AU9" s="17">
        <v>0.76761514583562596</v>
      </c>
      <c r="AV9" s="17">
        <v>0.88284977142718501</v>
      </c>
      <c r="AW9" s="17"/>
      <c r="AX9" s="17">
        <v>0.76087078719916001</v>
      </c>
      <c r="AY9" s="17">
        <v>0.70577959028437498</v>
      </c>
      <c r="AZ9" s="17">
        <v>0.74577898106169505</v>
      </c>
      <c r="BA9" s="17"/>
      <c r="BB9" s="17">
        <v>0.75984693159368399</v>
      </c>
      <c r="BC9" s="17">
        <v>0.73571705172781898</v>
      </c>
      <c r="BD9" s="17">
        <v>0.87498644836048101</v>
      </c>
      <c r="BE9" s="17">
        <v>0.798133677844866</v>
      </c>
      <c r="BF9" s="17">
        <v>0.62298776229703801</v>
      </c>
    </row>
    <row r="10" spans="2:58" ht="28.8" x14ac:dyDescent="0.3">
      <c r="B10" s="18" t="s">
        <v>172</v>
      </c>
      <c r="C10" s="17">
        <v>0.17826478637385501</v>
      </c>
      <c r="D10" s="17">
        <v>0.19356837460499901</v>
      </c>
      <c r="E10" s="17">
        <v>0.163302136116976</v>
      </c>
      <c r="F10" s="17"/>
      <c r="G10" s="17">
        <v>0.23127108288932099</v>
      </c>
      <c r="H10" s="17">
        <v>0.28390240709574499</v>
      </c>
      <c r="I10" s="17">
        <v>0.178952110064589</v>
      </c>
      <c r="J10" s="17">
        <v>0.169575662979045</v>
      </c>
      <c r="K10" s="17">
        <v>0.12960450172617999</v>
      </c>
      <c r="L10" s="17">
        <v>0.10112723755802799</v>
      </c>
      <c r="M10" s="17"/>
      <c r="N10" s="17">
        <v>0.1103589937083</v>
      </c>
      <c r="O10" s="17">
        <v>0.23869364570503601</v>
      </c>
      <c r="P10" s="17">
        <v>0.17938267486970699</v>
      </c>
      <c r="Q10" s="17">
        <v>0.21539368240421999</v>
      </c>
      <c r="R10" s="17">
        <v>0.16553236329930901</v>
      </c>
      <c r="S10" s="17">
        <v>0.18101844170180001</v>
      </c>
      <c r="T10" s="17">
        <v>0.17476477533604601</v>
      </c>
      <c r="U10" s="17">
        <v>0.15758661568921001</v>
      </c>
      <c r="V10" s="17">
        <v>0.19732721443286899</v>
      </c>
      <c r="W10" s="17">
        <v>0.19339689440024099</v>
      </c>
      <c r="X10" s="17">
        <v>0.22754504903716899</v>
      </c>
      <c r="Y10" s="17">
        <v>0.1428940737745</v>
      </c>
      <c r="Z10" s="17">
        <v>0.12498491444384</v>
      </c>
      <c r="AA10" s="17">
        <v>0.209635081279993</v>
      </c>
      <c r="AB10" s="17">
        <v>0.15779173252530901</v>
      </c>
      <c r="AC10" s="17">
        <v>0.177210618888794</v>
      </c>
      <c r="AD10" s="17"/>
      <c r="AE10" s="17">
        <v>0.224002459770378</v>
      </c>
      <c r="AF10" s="17">
        <v>0.166114709489634</v>
      </c>
      <c r="AG10" s="17">
        <v>0.16641562017452499</v>
      </c>
      <c r="AH10" s="17">
        <v>0.15159933296414799</v>
      </c>
      <c r="AI10" s="17">
        <v>0.164549815966893</v>
      </c>
      <c r="AJ10" s="17">
        <v>0.169442772558135</v>
      </c>
      <c r="AK10" s="17">
        <v>0.174251750787073</v>
      </c>
      <c r="AL10" s="17">
        <v>9.2147777092327202E-2</v>
      </c>
      <c r="AM10" s="17">
        <v>0.16994304798771001</v>
      </c>
      <c r="AN10" s="17">
        <v>0.227862815620169</v>
      </c>
      <c r="AO10" s="17">
        <v>0.19468597806009699</v>
      </c>
      <c r="AP10" s="17">
        <v>0.167245506186535</v>
      </c>
      <c r="AQ10" s="17"/>
      <c r="AR10" s="17">
        <v>0.17419442232263499</v>
      </c>
      <c r="AS10" s="17">
        <v>0.18423002860440699</v>
      </c>
      <c r="AT10" s="17">
        <v>0.18205497432294401</v>
      </c>
      <c r="AU10" s="17">
        <v>0.18568563388117801</v>
      </c>
      <c r="AV10" s="17">
        <v>3.8513399792968701E-2</v>
      </c>
      <c r="AW10" s="17"/>
      <c r="AX10" s="17">
        <v>0.16370140299434</v>
      </c>
      <c r="AY10" s="17">
        <v>0.25844807635633599</v>
      </c>
      <c r="AZ10" s="17">
        <v>0.180720917936112</v>
      </c>
      <c r="BA10" s="17"/>
      <c r="BB10" s="17">
        <v>0.18272639864416701</v>
      </c>
      <c r="BC10" s="17">
        <v>0.160878109067145</v>
      </c>
      <c r="BD10" s="17">
        <v>8.7327804894651501E-2</v>
      </c>
      <c r="BE10" s="17">
        <v>0.12099291424820501</v>
      </c>
      <c r="BF10" s="17">
        <v>0.24124548409244101</v>
      </c>
    </row>
    <row r="11" spans="2:58" x14ac:dyDescent="0.3">
      <c r="B11" s="18" t="s">
        <v>86</v>
      </c>
      <c r="C11" s="19">
        <v>7.1222846673538898E-2</v>
      </c>
      <c r="D11" s="19">
        <v>5.4713269897345498E-2</v>
      </c>
      <c r="E11" s="19">
        <v>8.7890377996923702E-2</v>
      </c>
      <c r="F11" s="19"/>
      <c r="G11" s="19">
        <v>0.17340058274325601</v>
      </c>
      <c r="H11" s="19">
        <v>0.101848756129242</v>
      </c>
      <c r="I11" s="19">
        <v>8.4291006384139597E-2</v>
      </c>
      <c r="J11" s="19">
        <v>5.7031036061868601E-2</v>
      </c>
      <c r="K11" s="19">
        <v>5.4601294218861E-2</v>
      </c>
      <c r="L11" s="19">
        <v>0</v>
      </c>
      <c r="M11" s="19"/>
      <c r="N11" s="19">
        <v>0</v>
      </c>
      <c r="O11" s="19">
        <v>0.22976553571458999</v>
      </c>
      <c r="P11" s="19">
        <v>0.143061653475443</v>
      </c>
      <c r="Q11" s="19">
        <v>0.10953474758072899</v>
      </c>
      <c r="R11" s="19">
        <v>0.12776470796306799</v>
      </c>
      <c r="S11" s="19">
        <v>0.114975734039213</v>
      </c>
      <c r="T11" s="19">
        <v>6.9401099336159303E-2</v>
      </c>
      <c r="U11" s="19">
        <v>5.5354647853014097E-2</v>
      </c>
      <c r="V11" s="19">
        <v>4.7330319518093703E-2</v>
      </c>
      <c r="W11" s="19">
        <v>3.8213416137743497E-2</v>
      </c>
      <c r="X11" s="19">
        <v>6.5674128962189396E-2</v>
      </c>
      <c r="Y11" s="19">
        <v>7.12130022295763E-2</v>
      </c>
      <c r="Z11" s="19">
        <v>3.6949289963894703E-2</v>
      </c>
      <c r="AA11" s="19">
        <v>5.4888227330630097E-2</v>
      </c>
      <c r="AB11" s="19">
        <v>4.8649604262726499E-2</v>
      </c>
      <c r="AC11" s="19">
        <v>1.98551427029845E-2</v>
      </c>
      <c r="AD11" s="19"/>
      <c r="AE11" s="19">
        <v>6.5558252958429097E-2</v>
      </c>
      <c r="AF11" s="19">
        <v>7.8991955733402106E-2</v>
      </c>
      <c r="AG11" s="19">
        <v>7.0627205446144106E-2</v>
      </c>
      <c r="AH11" s="19">
        <v>4.03513071536915E-2</v>
      </c>
      <c r="AI11" s="19">
        <v>4.3614749954242797E-2</v>
      </c>
      <c r="AJ11" s="19">
        <v>0.11310552321425001</v>
      </c>
      <c r="AK11" s="19">
        <v>9.0337413107389297E-2</v>
      </c>
      <c r="AL11" s="19">
        <v>8.5833055378507495E-2</v>
      </c>
      <c r="AM11" s="19">
        <v>6.5764190451132395E-2</v>
      </c>
      <c r="AN11" s="19">
        <v>6.9423383263725699E-2</v>
      </c>
      <c r="AO11" s="19">
        <v>6.23357569606975E-2</v>
      </c>
      <c r="AP11" s="19">
        <v>6.6792020422558995E-2</v>
      </c>
      <c r="AQ11" s="19"/>
      <c r="AR11" s="19">
        <v>7.8636071217308395E-2</v>
      </c>
      <c r="AS11" s="19">
        <v>7.4723109824335193E-2</v>
      </c>
      <c r="AT11" s="19">
        <v>5.4381561887784299E-2</v>
      </c>
      <c r="AU11" s="19">
        <v>4.6699220283196202E-2</v>
      </c>
      <c r="AV11" s="19">
        <v>7.8636828779846499E-2</v>
      </c>
      <c r="AW11" s="19"/>
      <c r="AX11" s="19">
        <v>7.5427809806500296E-2</v>
      </c>
      <c r="AY11" s="19">
        <v>3.5772333359288901E-2</v>
      </c>
      <c r="AZ11" s="19">
        <v>7.3500101002193299E-2</v>
      </c>
      <c r="BA11" s="19"/>
      <c r="BB11" s="19">
        <v>5.74266697621496E-2</v>
      </c>
      <c r="BC11" s="19">
        <v>0.103404839205035</v>
      </c>
      <c r="BD11" s="19">
        <v>3.7685746744867799E-2</v>
      </c>
      <c r="BE11" s="19">
        <v>8.0873407906929401E-2</v>
      </c>
      <c r="BF11" s="19">
        <v>0.13576675361052101</v>
      </c>
    </row>
    <row r="12" spans="2:58" x14ac:dyDescent="0.3">
      <c r="B12" s="16"/>
    </row>
    <row r="13" spans="2:58" x14ac:dyDescent="0.3">
      <c r="B13" t="s">
        <v>91</v>
      </c>
    </row>
    <row r="14" spans="2:58" x14ac:dyDescent="0.3">
      <c r="B14" t="s">
        <v>92</v>
      </c>
    </row>
    <row r="16" spans="2:58" x14ac:dyDescent="0.3">
      <c r="B1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171</v>
      </c>
      <c r="C9" s="17">
        <v>0.66857364245812301</v>
      </c>
      <c r="D9" s="17">
        <v>0.68374180020354502</v>
      </c>
      <c r="E9" s="17">
        <v>0.65372721875387896</v>
      </c>
      <c r="F9" s="17"/>
      <c r="G9" s="17">
        <v>0.42237868383350002</v>
      </c>
      <c r="H9" s="17">
        <v>0.66547782817499401</v>
      </c>
      <c r="I9" s="17">
        <v>0.641282427065478</v>
      </c>
      <c r="J9" s="17">
        <v>0.69586877409932202</v>
      </c>
      <c r="K9" s="17">
        <v>0.67049224118107098</v>
      </c>
      <c r="L9" s="17">
        <v>0.77901332952609004</v>
      </c>
      <c r="M9" s="17"/>
      <c r="N9" s="17">
        <v>0.62226691903022202</v>
      </c>
      <c r="O9" s="17">
        <v>0.54047285310280102</v>
      </c>
      <c r="P9" s="17">
        <v>0.62531893447817199</v>
      </c>
      <c r="Q9" s="17">
        <v>0.62592450534342003</v>
      </c>
      <c r="R9" s="17">
        <v>0.58284388103544404</v>
      </c>
      <c r="S9" s="17">
        <v>0.58872304308797396</v>
      </c>
      <c r="T9" s="17">
        <v>0.61030449339942405</v>
      </c>
      <c r="U9" s="17">
        <v>0.603853067572239</v>
      </c>
      <c r="V9" s="17">
        <v>0.66476069494780898</v>
      </c>
      <c r="W9" s="17">
        <v>0.62641703137517002</v>
      </c>
      <c r="X9" s="17">
        <v>0.69608764394795497</v>
      </c>
      <c r="Y9" s="17">
        <v>0.65612488517541701</v>
      </c>
      <c r="Z9" s="17">
        <v>0.73182961776990596</v>
      </c>
      <c r="AA9" s="17">
        <v>0.74776160500925704</v>
      </c>
      <c r="AB9" s="17">
        <v>0.732566726745013</v>
      </c>
      <c r="AC9" s="17">
        <v>0.807578042616511</v>
      </c>
      <c r="AD9" s="17"/>
      <c r="AE9" s="17">
        <v>0.70266341236606</v>
      </c>
      <c r="AF9" s="17">
        <v>0.67844059792412303</v>
      </c>
      <c r="AG9" s="17">
        <v>0.65492687714575903</v>
      </c>
      <c r="AH9" s="17">
        <v>0.69607284296299499</v>
      </c>
      <c r="AI9" s="17">
        <v>0.66252091257353796</v>
      </c>
      <c r="AJ9" s="17">
        <v>0.64714689877217102</v>
      </c>
      <c r="AK9" s="17">
        <v>0.68371621154913298</v>
      </c>
      <c r="AL9" s="17">
        <v>0.66566005678075102</v>
      </c>
      <c r="AM9" s="17">
        <v>0.62733033546264405</v>
      </c>
      <c r="AN9" s="17">
        <v>0.61806348113515197</v>
      </c>
      <c r="AO9" s="17">
        <v>0.75021121928493695</v>
      </c>
      <c r="AP9" s="17">
        <v>0.629997547747286</v>
      </c>
      <c r="AQ9" s="17"/>
      <c r="AR9" s="17">
        <v>0.62432357054454601</v>
      </c>
      <c r="AS9" s="17">
        <v>0.68770187402054495</v>
      </c>
      <c r="AT9" s="17">
        <v>0.68127209406438205</v>
      </c>
      <c r="AU9" s="17">
        <v>0.67929315460126405</v>
      </c>
      <c r="AV9" s="17">
        <v>0.70793520049771197</v>
      </c>
      <c r="AW9" s="17"/>
      <c r="AX9" s="17">
        <v>0.66755890859357103</v>
      </c>
      <c r="AY9" s="17">
        <v>0.72173575734131801</v>
      </c>
      <c r="AZ9" s="17">
        <v>0.64466321503977497</v>
      </c>
      <c r="BA9" s="17"/>
      <c r="BB9" s="17">
        <v>0.68505599302335396</v>
      </c>
      <c r="BC9" s="17">
        <v>0.60593104763702199</v>
      </c>
      <c r="BD9" s="17">
        <v>0.75750869053898995</v>
      </c>
      <c r="BE9" s="17">
        <v>0.63805045526967297</v>
      </c>
      <c r="BF9" s="17">
        <v>0.62344785419113302</v>
      </c>
    </row>
    <row r="10" spans="2:58" ht="28.8" x14ac:dyDescent="0.3">
      <c r="B10" s="18" t="s">
        <v>172</v>
      </c>
      <c r="C10" s="17">
        <v>0.25321082495144298</v>
      </c>
      <c r="D10" s="17">
        <v>0.26823811186324897</v>
      </c>
      <c r="E10" s="17">
        <v>0.238674260622909</v>
      </c>
      <c r="F10" s="17"/>
      <c r="G10" s="17">
        <v>0.51670720286282001</v>
      </c>
      <c r="H10" s="17">
        <v>0.25973892148003003</v>
      </c>
      <c r="I10" s="17">
        <v>0.26172000497887998</v>
      </c>
      <c r="J10" s="17">
        <v>0.23615615800196399</v>
      </c>
      <c r="K10" s="17">
        <v>0.26571635097149299</v>
      </c>
      <c r="L10" s="17">
        <v>0.22098667047390999</v>
      </c>
      <c r="M10" s="17"/>
      <c r="N10" s="17">
        <v>0.26423433541621999</v>
      </c>
      <c r="O10" s="17">
        <v>0.23455835419887799</v>
      </c>
      <c r="P10" s="17">
        <v>0.28728354752317797</v>
      </c>
      <c r="Q10" s="17">
        <v>0.27321684380762401</v>
      </c>
      <c r="R10" s="17">
        <v>0.24743547769312199</v>
      </c>
      <c r="S10" s="17">
        <v>0.32511682579437801</v>
      </c>
      <c r="T10" s="17">
        <v>0.30189706937551503</v>
      </c>
      <c r="U10" s="17">
        <v>0.302999729079033</v>
      </c>
      <c r="V10" s="17">
        <v>0.26097766902195701</v>
      </c>
      <c r="W10" s="17">
        <v>0.330563903417677</v>
      </c>
      <c r="X10" s="17">
        <v>0.22667181354320101</v>
      </c>
      <c r="Y10" s="17">
        <v>0.280425531331913</v>
      </c>
      <c r="Z10" s="17">
        <v>0.23853479066779401</v>
      </c>
      <c r="AA10" s="17">
        <v>0.19448751331927799</v>
      </c>
      <c r="AB10" s="17">
        <v>0.20276998602993801</v>
      </c>
      <c r="AC10" s="17">
        <v>0.17506841358533801</v>
      </c>
      <c r="AD10" s="17"/>
      <c r="AE10" s="17">
        <v>0.24652342910026201</v>
      </c>
      <c r="AF10" s="17">
        <v>0.24773680468404499</v>
      </c>
      <c r="AG10" s="17">
        <v>0.23225187940370101</v>
      </c>
      <c r="AH10" s="17">
        <v>0.21949121651742601</v>
      </c>
      <c r="AI10" s="17">
        <v>0.25376674346923001</v>
      </c>
      <c r="AJ10" s="17">
        <v>0.25096817801400101</v>
      </c>
      <c r="AK10" s="17">
        <v>0.24002503845883899</v>
      </c>
      <c r="AL10" s="17">
        <v>0.24548923450841201</v>
      </c>
      <c r="AM10" s="17">
        <v>0.29726886686395498</v>
      </c>
      <c r="AN10" s="17">
        <v>0.30257265977715497</v>
      </c>
      <c r="AO10" s="17">
        <v>0.20013455867626201</v>
      </c>
      <c r="AP10" s="17">
        <v>0.29471078479371399</v>
      </c>
      <c r="AQ10" s="17"/>
      <c r="AR10" s="17">
        <v>0.29819088321263798</v>
      </c>
      <c r="AS10" s="17">
        <v>0.23451718766722299</v>
      </c>
      <c r="AT10" s="17">
        <v>0.23440918622874801</v>
      </c>
      <c r="AU10" s="17">
        <v>0.26486673137340999</v>
      </c>
      <c r="AV10" s="17">
        <v>0.19243068436861499</v>
      </c>
      <c r="AW10" s="17"/>
      <c r="AX10" s="17">
        <v>0.24706184035532799</v>
      </c>
      <c r="AY10" s="17">
        <v>0.22989313655969101</v>
      </c>
      <c r="AZ10" s="17">
        <v>0.307295118352305</v>
      </c>
      <c r="BA10" s="17"/>
      <c r="BB10" s="17">
        <v>0.24560125275196301</v>
      </c>
      <c r="BC10" s="17">
        <v>0.28088054990947198</v>
      </c>
      <c r="BD10" s="17">
        <v>0.16587819267288301</v>
      </c>
      <c r="BE10" s="17">
        <v>0.28485541949247301</v>
      </c>
      <c r="BF10" s="17">
        <v>0.272607103797252</v>
      </c>
    </row>
    <row r="11" spans="2:58" x14ac:dyDescent="0.3">
      <c r="B11" s="18" t="s">
        <v>86</v>
      </c>
      <c r="C11" s="19">
        <v>7.8215532590434206E-2</v>
      </c>
      <c r="D11" s="19">
        <v>4.8020087933205301E-2</v>
      </c>
      <c r="E11" s="19">
        <v>0.107598520623213</v>
      </c>
      <c r="F11" s="19"/>
      <c r="G11" s="19">
        <v>6.0914113303680399E-2</v>
      </c>
      <c r="H11" s="19">
        <v>7.4783250344975294E-2</v>
      </c>
      <c r="I11" s="19">
        <v>9.6997567955642697E-2</v>
      </c>
      <c r="J11" s="19">
        <v>6.7975067898714395E-2</v>
      </c>
      <c r="K11" s="19">
        <v>6.3791407847436393E-2</v>
      </c>
      <c r="L11" s="19">
        <v>0</v>
      </c>
      <c r="M11" s="19"/>
      <c r="N11" s="19">
        <v>0.113498745553558</v>
      </c>
      <c r="O11" s="19">
        <v>0.22496879269832001</v>
      </c>
      <c r="P11" s="19">
        <v>8.7397517998649601E-2</v>
      </c>
      <c r="Q11" s="19">
        <v>0.100858650848956</v>
      </c>
      <c r="R11" s="19">
        <v>0.16972064127143499</v>
      </c>
      <c r="S11" s="19">
        <v>8.6160131117648198E-2</v>
      </c>
      <c r="T11" s="19">
        <v>8.7798437225060796E-2</v>
      </c>
      <c r="U11" s="19">
        <v>9.3147203348727906E-2</v>
      </c>
      <c r="V11" s="19">
        <v>7.4261636030234293E-2</v>
      </c>
      <c r="W11" s="19">
        <v>4.3019065207152901E-2</v>
      </c>
      <c r="X11" s="19">
        <v>7.7240542508844698E-2</v>
      </c>
      <c r="Y11" s="19">
        <v>6.3449583492670006E-2</v>
      </c>
      <c r="Z11" s="19">
        <v>2.9635591562300601E-2</v>
      </c>
      <c r="AA11" s="19">
        <v>5.7750881671465498E-2</v>
      </c>
      <c r="AB11" s="19">
        <v>6.4663287225049396E-2</v>
      </c>
      <c r="AC11" s="19">
        <v>1.73535437981506E-2</v>
      </c>
      <c r="AD11" s="19"/>
      <c r="AE11" s="19">
        <v>5.0813158533677301E-2</v>
      </c>
      <c r="AF11" s="19">
        <v>7.3822597391831904E-2</v>
      </c>
      <c r="AG11" s="19">
        <v>0.112821243450539</v>
      </c>
      <c r="AH11" s="19">
        <v>8.4435940519579006E-2</v>
      </c>
      <c r="AI11" s="19">
        <v>8.3712343957231705E-2</v>
      </c>
      <c r="AJ11" s="19">
        <v>0.101884923213828</v>
      </c>
      <c r="AK11" s="19">
        <v>7.6258749992028696E-2</v>
      </c>
      <c r="AL11" s="19">
        <v>8.8850708710837001E-2</v>
      </c>
      <c r="AM11" s="19">
        <v>7.5400797673400896E-2</v>
      </c>
      <c r="AN11" s="19">
        <v>7.9363859087693098E-2</v>
      </c>
      <c r="AO11" s="19">
        <v>4.9654222038801203E-2</v>
      </c>
      <c r="AP11" s="19">
        <v>7.52916674590004E-2</v>
      </c>
      <c r="AQ11" s="19"/>
      <c r="AR11" s="19">
        <v>7.7485546242815395E-2</v>
      </c>
      <c r="AS11" s="19">
        <v>7.7780938312232706E-2</v>
      </c>
      <c r="AT11" s="19">
        <v>8.4318719706870104E-2</v>
      </c>
      <c r="AU11" s="19">
        <v>5.58401140253258E-2</v>
      </c>
      <c r="AV11" s="19">
        <v>9.9634115133672596E-2</v>
      </c>
      <c r="AW11" s="19"/>
      <c r="AX11" s="19">
        <v>8.5379251051100197E-2</v>
      </c>
      <c r="AY11" s="19">
        <v>4.8371106098990903E-2</v>
      </c>
      <c r="AZ11" s="19">
        <v>4.8041666607919302E-2</v>
      </c>
      <c r="BA11" s="19"/>
      <c r="BB11" s="19">
        <v>6.9342754224683806E-2</v>
      </c>
      <c r="BC11" s="19">
        <v>0.113188402453506</v>
      </c>
      <c r="BD11" s="19">
        <v>7.6613116788127003E-2</v>
      </c>
      <c r="BE11" s="19">
        <v>7.7094125237854194E-2</v>
      </c>
      <c r="BF11" s="19">
        <v>0.103945042011615</v>
      </c>
    </row>
    <row r="12" spans="2:58" x14ac:dyDescent="0.3">
      <c r="B12" s="16"/>
    </row>
    <row r="13" spans="2:58" x14ac:dyDescent="0.3">
      <c r="B13" t="s">
        <v>91</v>
      </c>
    </row>
    <row r="14" spans="2:58" x14ac:dyDescent="0.3">
      <c r="B14" t="s">
        <v>92</v>
      </c>
    </row>
    <row r="16" spans="2:58" x14ac:dyDescent="0.3">
      <c r="B1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J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184</v>
      </c>
      <c r="E2" s="26"/>
      <c r="F2" s="26"/>
      <c r="G2" s="26"/>
      <c r="H2" s="26"/>
      <c r="I2" s="26"/>
      <c r="J2" s="26"/>
    </row>
    <row r="6" spans="2:10" ht="49.95" customHeight="1" x14ac:dyDescent="0.3">
      <c r="B6" s="23" t="s">
        <v>15</v>
      </c>
      <c r="C6" s="23" t="s">
        <v>164</v>
      </c>
      <c r="D6" s="23" t="s">
        <v>165</v>
      </c>
      <c r="E6" s="23" t="s">
        <v>166</v>
      </c>
      <c r="F6" s="23" t="s">
        <v>167</v>
      </c>
      <c r="G6" s="23" t="s">
        <v>168</v>
      </c>
      <c r="H6" s="23" t="s">
        <v>169</v>
      </c>
      <c r="I6" s="23" t="s">
        <v>170</v>
      </c>
    </row>
    <row r="7" spans="2:10" ht="28.8" x14ac:dyDescent="0.3">
      <c r="B7" s="18" t="s">
        <v>181</v>
      </c>
      <c r="C7" s="17">
        <v>0.486076195353072</v>
      </c>
      <c r="D7" s="17">
        <v>0.20942000626985999</v>
      </c>
      <c r="E7" s="17">
        <v>0.105853844655138</v>
      </c>
      <c r="F7" s="17">
        <v>0.25186402609925002</v>
      </c>
      <c r="G7" s="17">
        <v>0.29370977214951399</v>
      </c>
      <c r="H7" s="17">
        <v>0.34478052793141201</v>
      </c>
      <c r="I7" s="17">
        <v>0.45900504969362199</v>
      </c>
    </row>
    <row r="8" spans="2:10" ht="28.8" x14ac:dyDescent="0.3">
      <c r="B8" s="18" t="s">
        <v>182</v>
      </c>
      <c r="C8" s="17">
        <v>0.31672467757130002</v>
      </c>
      <c r="D8" s="17">
        <v>0.41572992583641</v>
      </c>
      <c r="E8" s="17">
        <v>0.21711458418166901</v>
      </c>
      <c r="F8" s="17">
        <v>0.39302142105920201</v>
      </c>
      <c r="G8" s="17">
        <v>0.402523954365262</v>
      </c>
      <c r="H8" s="17">
        <v>0.37881233173110901</v>
      </c>
      <c r="I8" s="17">
        <v>0.32735176375163499</v>
      </c>
    </row>
    <row r="9" spans="2:10" ht="28.8" x14ac:dyDescent="0.3">
      <c r="B9" s="18" t="s">
        <v>183</v>
      </c>
      <c r="C9" s="17">
        <v>0.14658343574970401</v>
      </c>
      <c r="D9" s="17">
        <v>0.314613102281185</v>
      </c>
      <c r="E9" s="17">
        <v>0.59734287869265001</v>
      </c>
      <c r="F9" s="17">
        <v>0.26911970206047597</v>
      </c>
      <c r="G9" s="17">
        <v>0.21200943941161299</v>
      </c>
      <c r="H9" s="17">
        <v>0.20715502412387299</v>
      </c>
      <c r="I9" s="17">
        <v>0.14397368191388599</v>
      </c>
    </row>
    <row r="10" spans="2:10" x14ac:dyDescent="0.3">
      <c r="B10" s="18" t="s">
        <v>86</v>
      </c>
      <c r="C10" s="17">
        <v>5.0615691325923397E-2</v>
      </c>
      <c r="D10" s="17">
        <v>6.0236965612545497E-2</v>
      </c>
      <c r="E10" s="17">
        <v>7.9688692470543707E-2</v>
      </c>
      <c r="F10" s="17">
        <v>8.5994850781071594E-2</v>
      </c>
      <c r="G10" s="17">
        <v>9.1756834073611196E-2</v>
      </c>
      <c r="H10" s="17">
        <v>6.9252116213605802E-2</v>
      </c>
      <c r="I10" s="17">
        <v>6.9669504640856E-2</v>
      </c>
    </row>
    <row r="11" spans="2:10" x14ac:dyDescent="0.3">
      <c r="B11" s="16"/>
      <c r="C11" s="16"/>
      <c r="D11" s="16"/>
      <c r="E11" s="16"/>
      <c r="F11" s="16"/>
      <c r="G11" s="16"/>
      <c r="H11" s="16"/>
      <c r="I11" s="16"/>
    </row>
    <row r="12" spans="2:10" x14ac:dyDescent="0.3">
      <c r="B12" t="s">
        <v>91</v>
      </c>
    </row>
    <row r="13" spans="2:10" x14ac:dyDescent="0.3">
      <c r="B13" t="s">
        <v>92</v>
      </c>
    </row>
    <row r="17" spans="2:2" x14ac:dyDescent="0.3">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181</v>
      </c>
      <c r="C9" s="17">
        <v>0.486076195353072</v>
      </c>
      <c r="D9" s="17">
        <v>0.46642122438143202</v>
      </c>
      <c r="E9" s="17">
        <v>0.50472476169011904</v>
      </c>
      <c r="F9" s="17"/>
      <c r="G9" s="17">
        <v>0.52062509443001104</v>
      </c>
      <c r="H9" s="17">
        <v>0.52866275658782802</v>
      </c>
      <c r="I9" s="17">
        <v>0.44447119713974298</v>
      </c>
      <c r="J9" s="17">
        <v>0.50827678894243</v>
      </c>
      <c r="K9" s="17">
        <v>0.51160545143575797</v>
      </c>
      <c r="L9" s="17">
        <v>0.51227863335854995</v>
      </c>
      <c r="M9" s="17"/>
      <c r="N9" s="17">
        <v>0.38554257381516599</v>
      </c>
      <c r="O9" s="17">
        <v>0.30780651532415598</v>
      </c>
      <c r="P9" s="17">
        <v>0.42580996817086197</v>
      </c>
      <c r="Q9" s="17">
        <v>0.51964930718869295</v>
      </c>
      <c r="R9" s="17">
        <v>0.45400820127334102</v>
      </c>
      <c r="S9" s="17">
        <v>0.466518245557489</v>
      </c>
      <c r="T9" s="17">
        <v>0.41478822792572201</v>
      </c>
      <c r="U9" s="17">
        <v>0.45802770007792798</v>
      </c>
      <c r="V9" s="17">
        <v>0.40994059581539699</v>
      </c>
      <c r="W9" s="17">
        <v>0.41484276903206702</v>
      </c>
      <c r="X9" s="17">
        <v>0.51281242302188201</v>
      </c>
      <c r="Y9" s="17">
        <v>0.54729675355356</v>
      </c>
      <c r="Z9" s="17">
        <v>0.55908678992259797</v>
      </c>
      <c r="AA9" s="17">
        <v>0.48410046684561497</v>
      </c>
      <c r="AB9" s="17">
        <v>0.55463437135988503</v>
      </c>
      <c r="AC9" s="17">
        <v>0.56293339270627996</v>
      </c>
      <c r="AD9" s="17"/>
      <c r="AE9" s="17">
        <v>0.498259578573786</v>
      </c>
      <c r="AF9" s="17">
        <v>0.47932765065697402</v>
      </c>
      <c r="AG9" s="17">
        <v>0.49997768843512902</v>
      </c>
      <c r="AH9" s="17">
        <v>0.47919744395701502</v>
      </c>
      <c r="AI9" s="17">
        <v>0.46975573475904597</v>
      </c>
      <c r="AJ9" s="17">
        <v>0.46094016929325499</v>
      </c>
      <c r="AK9" s="17">
        <v>0.48286628838300599</v>
      </c>
      <c r="AL9" s="17">
        <v>0.49316804668429998</v>
      </c>
      <c r="AM9" s="17">
        <v>0.49314600986242801</v>
      </c>
      <c r="AN9" s="17">
        <v>0.48841395325166898</v>
      </c>
      <c r="AO9" s="17">
        <v>0.48823328512504899</v>
      </c>
      <c r="AP9" s="17">
        <v>0.51847175385293298</v>
      </c>
      <c r="AQ9" s="17"/>
      <c r="AR9" s="17">
        <v>0.45231542637476502</v>
      </c>
      <c r="AS9" s="17">
        <v>0.51351492775032803</v>
      </c>
      <c r="AT9" s="17">
        <v>0.46439325390092401</v>
      </c>
      <c r="AU9" s="17">
        <v>0.499371511460802</v>
      </c>
      <c r="AV9" s="17">
        <v>0.45562390787888202</v>
      </c>
      <c r="AW9" s="17"/>
      <c r="AX9" s="17">
        <v>0.48260407817544798</v>
      </c>
      <c r="AY9" s="17">
        <v>0.52974836413242599</v>
      </c>
      <c r="AZ9" s="17">
        <v>0.50034706544623098</v>
      </c>
      <c r="BA9" s="17"/>
      <c r="BB9" s="17">
        <v>0.50219941698359805</v>
      </c>
      <c r="BC9" s="17">
        <v>0.40250524452368902</v>
      </c>
      <c r="BD9" s="17">
        <v>0.350509008568195</v>
      </c>
      <c r="BE9" s="17">
        <v>0.54027847829150699</v>
      </c>
      <c r="BF9" s="17">
        <v>0.45239282884520299</v>
      </c>
    </row>
    <row r="10" spans="2:58" ht="28.8" x14ac:dyDescent="0.3">
      <c r="B10" s="18" t="s">
        <v>182</v>
      </c>
      <c r="C10" s="17">
        <v>0.31672467757130002</v>
      </c>
      <c r="D10" s="17">
        <v>0.31139185428503602</v>
      </c>
      <c r="E10" s="17">
        <v>0.32269449815937901</v>
      </c>
      <c r="F10" s="17"/>
      <c r="G10" s="17">
        <v>0.36054172451424599</v>
      </c>
      <c r="H10" s="17">
        <v>0.24642067920560301</v>
      </c>
      <c r="I10" s="17">
        <v>0.34944551777963201</v>
      </c>
      <c r="J10" s="17">
        <v>0.31292759896269801</v>
      </c>
      <c r="K10" s="17">
        <v>0.26746407156032997</v>
      </c>
      <c r="L10" s="17">
        <v>0.38042740956955201</v>
      </c>
      <c r="M10" s="17"/>
      <c r="N10" s="17">
        <v>0.32863618858482602</v>
      </c>
      <c r="O10" s="17">
        <v>0.29086995280133099</v>
      </c>
      <c r="P10" s="17">
        <v>0.33591756190914401</v>
      </c>
      <c r="Q10" s="17">
        <v>0.30964106351364201</v>
      </c>
      <c r="R10" s="17">
        <v>0.33458274508368602</v>
      </c>
      <c r="S10" s="17">
        <v>0.32824809801497901</v>
      </c>
      <c r="T10" s="17">
        <v>0.36258895591803503</v>
      </c>
      <c r="U10" s="17">
        <v>0.27741567976196202</v>
      </c>
      <c r="V10" s="17">
        <v>0.374190648910531</v>
      </c>
      <c r="W10" s="17">
        <v>0.32711022424401898</v>
      </c>
      <c r="X10" s="17">
        <v>0.29915074696925997</v>
      </c>
      <c r="Y10" s="17">
        <v>0.28972362114364503</v>
      </c>
      <c r="Z10" s="17">
        <v>0.28153470737870501</v>
      </c>
      <c r="AA10" s="17">
        <v>0.30644802906827801</v>
      </c>
      <c r="AB10" s="17">
        <v>0.29223095851591002</v>
      </c>
      <c r="AC10" s="17">
        <v>0.321307096999292</v>
      </c>
      <c r="AD10" s="17"/>
      <c r="AE10" s="17">
        <v>0.32612752683213198</v>
      </c>
      <c r="AF10" s="17">
        <v>0.36058545607084802</v>
      </c>
      <c r="AG10" s="17">
        <v>0.33975372502553502</v>
      </c>
      <c r="AH10" s="17">
        <v>0.34568200947884598</v>
      </c>
      <c r="AI10" s="17">
        <v>0.35917006364695198</v>
      </c>
      <c r="AJ10" s="17">
        <v>0.279708530425267</v>
      </c>
      <c r="AK10" s="17">
        <v>0.28415819281257998</v>
      </c>
      <c r="AL10" s="17">
        <v>0.30035149465946898</v>
      </c>
      <c r="AM10" s="17">
        <v>0.28288138991009198</v>
      </c>
      <c r="AN10" s="17">
        <v>0.30616789203939898</v>
      </c>
      <c r="AO10" s="17">
        <v>0.30937604193069301</v>
      </c>
      <c r="AP10" s="17">
        <v>0.22263088837553299</v>
      </c>
      <c r="AQ10" s="17"/>
      <c r="AR10" s="17">
        <v>0.30919991411351799</v>
      </c>
      <c r="AS10" s="17">
        <v>0.31704623210732302</v>
      </c>
      <c r="AT10" s="17">
        <v>0.32747563255891998</v>
      </c>
      <c r="AU10" s="17">
        <v>0.30976906724172498</v>
      </c>
      <c r="AV10" s="17">
        <v>0.34273718257230401</v>
      </c>
      <c r="AW10" s="17"/>
      <c r="AX10" s="17">
        <v>0.328485354001751</v>
      </c>
      <c r="AY10" s="17">
        <v>0.29691201269903</v>
      </c>
      <c r="AZ10" s="17">
        <v>0.29364748766967003</v>
      </c>
      <c r="BA10" s="17"/>
      <c r="BB10" s="17">
        <v>0.306201919497052</v>
      </c>
      <c r="BC10" s="17">
        <v>0.38221991450084303</v>
      </c>
      <c r="BD10" s="17">
        <v>0.370219888683121</v>
      </c>
      <c r="BE10" s="17">
        <v>0.31975167500215901</v>
      </c>
      <c r="BF10" s="17">
        <v>0.29868397047853001</v>
      </c>
    </row>
    <row r="11" spans="2:58" ht="28.8" x14ac:dyDescent="0.3">
      <c r="B11" s="18" t="s">
        <v>183</v>
      </c>
      <c r="C11" s="17">
        <v>0.14658343574970401</v>
      </c>
      <c r="D11" s="17">
        <v>0.18254889027010501</v>
      </c>
      <c r="E11" s="17">
        <v>0.110875861137988</v>
      </c>
      <c r="F11" s="17"/>
      <c r="G11" s="17">
        <v>5.7919067752062799E-2</v>
      </c>
      <c r="H11" s="17">
        <v>0.16884543821527201</v>
      </c>
      <c r="I11" s="17">
        <v>0.14517771573794899</v>
      </c>
      <c r="J11" s="17">
        <v>0.136921148039546</v>
      </c>
      <c r="K11" s="17">
        <v>0.178448351292402</v>
      </c>
      <c r="L11" s="17">
        <v>7.1995729440994999E-2</v>
      </c>
      <c r="M11" s="17"/>
      <c r="N11" s="17">
        <v>0.14300341162020899</v>
      </c>
      <c r="O11" s="17">
        <v>0.26370446346114601</v>
      </c>
      <c r="P11" s="17">
        <v>0.178299788576705</v>
      </c>
      <c r="Q11" s="17">
        <v>0.119675272523855</v>
      </c>
      <c r="R11" s="17">
        <v>0.12872876328719299</v>
      </c>
      <c r="S11" s="17">
        <v>0.133833919310823</v>
      </c>
      <c r="T11" s="17">
        <v>0.14568443823031199</v>
      </c>
      <c r="U11" s="17">
        <v>0.213665630767817</v>
      </c>
      <c r="V11" s="17">
        <v>0.16156754311207999</v>
      </c>
      <c r="W11" s="17">
        <v>0.19435402660138901</v>
      </c>
      <c r="X11" s="17">
        <v>0.151615546703319</v>
      </c>
      <c r="Y11" s="17">
        <v>0.122313831749601</v>
      </c>
      <c r="Z11" s="17">
        <v>0.129751328296379</v>
      </c>
      <c r="AA11" s="17">
        <v>0.16693918015289699</v>
      </c>
      <c r="AB11" s="17">
        <v>0.13504309829997799</v>
      </c>
      <c r="AC11" s="17">
        <v>0.111796551785659</v>
      </c>
      <c r="AD11" s="17"/>
      <c r="AE11" s="17">
        <v>0.13825787017115801</v>
      </c>
      <c r="AF11" s="17">
        <v>0.123390209045233</v>
      </c>
      <c r="AG11" s="17">
        <v>9.8054033569782401E-2</v>
      </c>
      <c r="AH11" s="17">
        <v>0.11631773433902801</v>
      </c>
      <c r="AI11" s="17">
        <v>0.14738027557666</v>
      </c>
      <c r="AJ11" s="17">
        <v>0.16636112171661599</v>
      </c>
      <c r="AK11" s="17">
        <v>0.173476536406246</v>
      </c>
      <c r="AL11" s="17">
        <v>0.15419473764209901</v>
      </c>
      <c r="AM11" s="17">
        <v>0.167738613956081</v>
      </c>
      <c r="AN11" s="17">
        <v>0.170334252357459</v>
      </c>
      <c r="AO11" s="17">
        <v>0.164743410176872</v>
      </c>
      <c r="AP11" s="17">
        <v>0.18430415639473699</v>
      </c>
      <c r="AQ11" s="17"/>
      <c r="AR11" s="17">
        <v>0.17242704917174001</v>
      </c>
      <c r="AS11" s="17">
        <v>0.124628205843759</v>
      </c>
      <c r="AT11" s="17">
        <v>0.16929309572124501</v>
      </c>
      <c r="AU11" s="17">
        <v>0.14452822142230901</v>
      </c>
      <c r="AV11" s="17">
        <v>0.12127095139907899</v>
      </c>
      <c r="AW11" s="17"/>
      <c r="AX11" s="17">
        <v>0.13436814802727901</v>
      </c>
      <c r="AY11" s="17">
        <v>0.14281580755305201</v>
      </c>
      <c r="AZ11" s="17">
        <v>0.16415955304062399</v>
      </c>
      <c r="BA11" s="17"/>
      <c r="BB11" s="17">
        <v>0.14159001412879799</v>
      </c>
      <c r="BC11" s="17">
        <v>0.13777004696303899</v>
      </c>
      <c r="BD11" s="17">
        <v>0.25920142860683798</v>
      </c>
      <c r="BE11" s="17">
        <v>0.106813303379276</v>
      </c>
      <c r="BF11" s="17">
        <v>0.20327464872829601</v>
      </c>
    </row>
    <row r="12" spans="2:58" x14ac:dyDescent="0.3">
      <c r="B12" s="18" t="s">
        <v>86</v>
      </c>
      <c r="C12" s="19">
        <v>5.0615691325923397E-2</v>
      </c>
      <c r="D12" s="19">
        <v>3.96380310634264E-2</v>
      </c>
      <c r="E12" s="19">
        <v>6.1704879012514598E-2</v>
      </c>
      <c r="F12" s="19"/>
      <c r="G12" s="19">
        <v>6.0914113303680399E-2</v>
      </c>
      <c r="H12" s="19">
        <v>5.6071125991296801E-2</v>
      </c>
      <c r="I12" s="19">
        <v>6.0905569342675998E-2</v>
      </c>
      <c r="J12" s="19">
        <v>4.1874464055326403E-2</v>
      </c>
      <c r="K12" s="19">
        <v>4.2482125711509298E-2</v>
      </c>
      <c r="L12" s="19">
        <v>3.52982276309034E-2</v>
      </c>
      <c r="M12" s="19"/>
      <c r="N12" s="19">
        <v>0.142817825979799</v>
      </c>
      <c r="O12" s="19">
        <v>0.13761906841336699</v>
      </c>
      <c r="P12" s="19">
        <v>5.9972681343288897E-2</v>
      </c>
      <c r="Q12" s="19">
        <v>5.1034356773809797E-2</v>
      </c>
      <c r="R12" s="19">
        <v>8.2680290355778993E-2</v>
      </c>
      <c r="S12" s="19">
        <v>7.1399737116708398E-2</v>
      </c>
      <c r="T12" s="19">
        <v>7.6938377925931403E-2</v>
      </c>
      <c r="U12" s="19">
        <v>5.0890989392293001E-2</v>
      </c>
      <c r="V12" s="19">
        <v>5.4301212161991401E-2</v>
      </c>
      <c r="W12" s="19">
        <v>6.3692980122525597E-2</v>
      </c>
      <c r="X12" s="19">
        <v>3.6421283305539003E-2</v>
      </c>
      <c r="Y12" s="19">
        <v>4.0665793553193899E-2</v>
      </c>
      <c r="Z12" s="19">
        <v>2.9627174402317699E-2</v>
      </c>
      <c r="AA12" s="19">
        <v>4.25123239332105E-2</v>
      </c>
      <c r="AB12" s="19">
        <v>1.8091571824226899E-2</v>
      </c>
      <c r="AC12" s="19">
        <v>3.9629585087689904E-3</v>
      </c>
      <c r="AD12" s="19"/>
      <c r="AE12" s="19">
        <v>3.7355024422923599E-2</v>
      </c>
      <c r="AF12" s="19">
        <v>3.6696684226944297E-2</v>
      </c>
      <c r="AG12" s="19">
        <v>6.2214552969553402E-2</v>
      </c>
      <c r="AH12" s="19">
        <v>5.8802812225110801E-2</v>
      </c>
      <c r="AI12" s="19">
        <v>2.3693926017341299E-2</v>
      </c>
      <c r="AJ12" s="19">
        <v>9.2990178564862705E-2</v>
      </c>
      <c r="AK12" s="19">
        <v>5.9498982398168303E-2</v>
      </c>
      <c r="AL12" s="19">
        <v>5.2285721014131398E-2</v>
      </c>
      <c r="AM12" s="19">
        <v>5.6233986271399201E-2</v>
      </c>
      <c r="AN12" s="19">
        <v>3.5083902351472199E-2</v>
      </c>
      <c r="AO12" s="19">
        <v>3.7647262767386197E-2</v>
      </c>
      <c r="AP12" s="19">
        <v>7.4593201376797494E-2</v>
      </c>
      <c r="AQ12" s="19"/>
      <c r="AR12" s="19">
        <v>6.6057610339976605E-2</v>
      </c>
      <c r="AS12" s="19">
        <v>4.4810634298589502E-2</v>
      </c>
      <c r="AT12" s="19">
        <v>3.8838017818911399E-2</v>
      </c>
      <c r="AU12" s="19">
        <v>4.6331199875163799E-2</v>
      </c>
      <c r="AV12" s="19">
        <v>8.03679581497352E-2</v>
      </c>
      <c r="AW12" s="19"/>
      <c r="AX12" s="19">
        <v>5.4542419795521699E-2</v>
      </c>
      <c r="AY12" s="19">
        <v>3.05238156154919E-2</v>
      </c>
      <c r="AZ12" s="19">
        <v>4.1845893843475701E-2</v>
      </c>
      <c r="BA12" s="19"/>
      <c r="BB12" s="19">
        <v>5.0008649390550802E-2</v>
      </c>
      <c r="BC12" s="19">
        <v>7.7504794012428005E-2</v>
      </c>
      <c r="BD12" s="19">
        <v>2.0069674141845802E-2</v>
      </c>
      <c r="BE12" s="19">
        <v>3.3156543327058301E-2</v>
      </c>
      <c r="BF12" s="19">
        <v>4.5648551947970198E-2</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181</v>
      </c>
      <c r="C9" s="17">
        <v>0.20942000626985999</v>
      </c>
      <c r="D9" s="17">
        <v>0.20665990735707199</v>
      </c>
      <c r="E9" s="17">
        <v>0.212600555110524</v>
      </c>
      <c r="F9" s="17"/>
      <c r="G9" s="17">
        <v>0.28488755888950701</v>
      </c>
      <c r="H9" s="17">
        <v>0.28000157555413602</v>
      </c>
      <c r="I9" s="17">
        <v>0.21910197915183899</v>
      </c>
      <c r="J9" s="17">
        <v>0.17286638941480201</v>
      </c>
      <c r="K9" s="17">
        <v>0.22420990255005099</v>
      </c>
      <c r="L9" s="17">
        <v>0.30133512820039199</v>
      </c>
      <c r="M9" s="17"/>
      <c r="N9" s="17">
        <v>0.26179354287614498</v>
      </c>
      <c r="O9" s="17">
        <v>0.23062949239290501</v>
      </c>
      <c r="P9" s="17">
        <v>0.19287389365215599</v>
      </c>
      <c r="Q9" s="17">
        <v>0.30740832263539702</v>
      </c>
      <c r="R9" s="17">
        <v>0.20767006417949199</v>
      </c>
      <c r="S9" s="17">
        <v>0.23171900467218901</v>
      </c>
      <c r="T9" s="17">
        <v>0.16097194317684499</v>
      </c>
      <c r="U9" s="17">
        <v>0.250125233332471</v>
      </c>
      <c r="V9" s="17">
        <v>0.17660565453978599</v>
      </c>
      <c r="W9" s="17">
        <v>0.15966156630268699</v>
      </c>
      <c r="X9" s="17">
        <v>0.15552703874919699</v>
      </c>
      <c r="Y9" s="17">
        <v>0.19485335406367901</v>
      </c>
      <c r="Z9" s="17">
        <v>0.190447162453801</v>
      </c>
      <c r="AA9" s="17">
        <v>0.18020068919262</v>
      </c>
      <c r="AB9" s="17">
        <v>0.304034826642608</v>
      </c>
      <c r="AC9" s="17">
        <v>0.24033674625607801</v>
      </c>
      <c r="AD9" s="17"/>
      <c r="AE9" s="17">
        <v>0.25550747525914302</v>
      </c>
      <c r="AF9" s="17">
        <v>0.18645614292336499</v>
      </c>
      <c r="AG9" s="17">
        <v>0.18534169979275</v>
      </c>
      <c r="AH9" s="17">
        <v>0.211021703183183</v>
      </c>
      <c r="AI9" s="17">
        <v>0.22280570803611899</v>
      </c>
      <c r="AJ9" s="17">
        <v>0.213780116126251</v>
      </c>
      <c r="AK9" s="17">
        <v>0.243862132924938</v>
      </c>
      <c r="AL9" s="17">
        <v>0.23714228162252499</v>
      </c>
      <c r="AM9" s="17">
        <v>0.20377968556869699</v>
      </c>
      <c r="AN9" s="17">
        <v>0.16491064571462399</v>
      </c>
      <c r="AO9" s="17">
        <v>0.21986863599965101</v>
      </c>
      <c r="AP9" s="17">
        <v>0.11688673391477</v>
      </c>
      <c r="AQ9" s="17"/>
      <c r="AR9" s="17">
        <v>0.200957585368087</v>
      </c>
      <c r="AS9" s="17">
        <v>0.20643510865155301</v>
      </c>
      <c r="AT9" s="17">
        <v>0.24464448057230501</v>
      </c>
      <c r="AU9" s="17">
        <v>0.18179639037790801</v>
      </c>
      <c r="AV9" s="17">
        <v>0.167781710556275</v>
      </c>
      <c r="AW9" s="17"/>
      <c r="AX9" s="17">
        <v>0.20131731779790499</v>
      </c>
      <c r="AY9" s="17">
        <v>0.30344259769750798</v>
      </c>
      <c r="AZ9" s="17">
        <v>0.18796055132964701</v>
      </c>
      <c r="BA9" s="17"/>
      <c r="BB9" s="17">
        <v>0.21408167918009999</v>
      </c>
      <c r="BC9" s="17">
        <v>0.187327052341416</v>
      </c>
      <c r="BD9" s="17">
        <v>0.139395809515862</v>
      </c>
      <c r="BE9" s="17">
        <v>0.21748951947362899</v>
      </c>
      <c r="BF9" s="17">
        <v>0.20789358648037001</v>
      </c>
    </row>
    <row r="10" spans="2:58" ht="28.8" x14ac:dyDescent="0.3">
      <c r="B10" s="18" t="s">
        <v>182</v>
      </c>
      <c r="C10" s="17">
        <v>0.41572992583641</v>
      </c>
      <c r="D10" s="17">
        <v>0.39514120390114699</v>
      </c>
      <c r="E10" s="17">
        <v>0.436170309714491</v>
      </c>
      <c r="F10" s="17"/>
      <c r="G10" s="17">
        <v>0.39735297459173702</v>
      </c>
      <c r="H10" s="17">
        <v>0.335112325161737</v>
      </c>
      <c r="I10" s="17">
        <v>0.41582711460514599</v>
      </c>
      <c r="J10" s="17">
        <v>0.44698411124098703</v>
      </c>
      <c r="K10" s="17">
        <v>0.38698073710457798</v>
      </c>
      <c r="L10" s="17">
        <v>0.356765616475473</v>
      </c>
      <c r="M10" s="17"/>
      <c r="N10" s="17">
        <v>0.485029637435755</v>
      </c>
      <c r="O10" s="17">
        <v>0.29722451294164298</v>
      </c>
      <c r="P10" s="17">
        <v>0.30831712066177203</v>
      </c>
      <c r="Q10" s="17">
        <v>0.42775098473713602</v>
      </c>
      <c r="R10" s="17">
        <v>0.364696194064484</v>
      </c>
      <c r="S10" s="17">
        <v>0.39974974016473502</v>
      </c>
      <c r="T10" s="17">
        <v>0.49572013100649598</v>
      </c>
      <c r="U10" s="17">
        <v>0.36963332349478001</v>
      </c>
      <c r="V10" s="17">
        <v>0.38633134164282401</v>
      </c>
      <c r="W10" s="17">
        <v>0.40907758894750001</v>
      </c>
      <c r="X10" s="17">
        <v>0.46023461442494001</v>
      </c>
      <c r="Y10" s="17">
        <v>0.38711344822996202</v>
      </c>
      <c r="Z10" s="17">
        <v>0.49927293018352198</v>
      </c>
      <c r="AA10" s="17">
        <v>0.47035191368567297</v>
      </c>
      <c r="AB10" s="17">
        <v>0.48557551933355902</v>
      </c>
      <c r="AC10" s="17">
        <v>0.410477551895715</v>
      </c>
      <c r="AD10" s="17"/>
      <c r="AE10" s="17">
        <v>0.38186246843458299</v>
      </c>
      <c r="AF10" s="17">
        <v>0.43382339580659002</v>
      </c>
      <c r="AG10" s="17">
        <v>0.41763625878907001</v>
      </c>
      <c r="AH10" s="17">
        <v>0.44487021403656402</v>
      </c>
      <c r="AI10" s="17">
        <v>0.43446542420704198</v>
      </c>
      <c r="AJ10" s="17">
        <v>0.35750672891062901</v>
      </c>
      <c r="AK10" s="17">
        <v>0.411859954631901</v>
      </c>
      <c r="AL10" s="17">
        <v>0.37479038660776298</v>
      </c>
      <c r="AM10" s="17">
        <v>0.37581783523670298</v>
      </c>
      <c r="AN10" s="17">
        <v>0.48073191201826698</v>
      </c>
      <c r="AO10" s="17">
        <v>0.40299340766060598</v>
      </c>
      <c r="AP10" s="17">
        <v>0.57134383108331399</v>
      </c>
      <c r="AQ10" s="17"/>
      <c r="AR10" s="17">
        <v>0.41068919175756902</v>
      </c>
      <c r="AS10" s="17">
        <v>0.43200649310308697</v>
      </c>
      <c r="AT10" s="17">
        <v>0.40516584330469002</v>
      </c>
      <c r="AU10" s="17">
        <v>0.39172291644896301</v>
      </c>
      <c r="AV10" s="17">
        <v>0.23146136537605</v>
      </c>
      <c r="AW10" s="17"/>
      <c r="AX10" s="17">
        <v>0.426429844426579</v>
      </c>
      <c r="AY10" s="17">
        <v>0.38544215242109198</v>
      </c>
      <c r="AZ10" s="17">
        <v>0.41346978911464799</v>
      </c>
      <c r="BA10" s="17"/>
      <c r="BB10" s="17">
        <v>0.41447338676533302</v>
      </c>
      <c r="BC10" s="17">
        <v>0.38818368625319</v>
      </c>
      <c r="BD10" s="17">
        <v>0.419413157738105</v>
      </c>
      <c r="BE10" s="17">
        <v>0.41214865035230902</v>
      </c>
      <c r="BF10" s="17">
        <v>0.46185195751979402</v>
      </c>
    </row>
    <row r="11" spans="2:58" ht="28.8" x14ac:dyDescent="0.3">
      <c r="B11" s="18" t="s">
        <v>183</v>
      </c>
      <c r="C11" s="17">
        <v>0.314613102281185</v>
      </c>
      <c r="D11" s="17">
        <v>0.36097621953492398</v>
      </c>
      <c r="E11" s="17">
        <v>0.26883309747773099</v>
      </c>
      <c r="F11" s="17"/>
      <c r="G11" s="17">
        <v>0.25684535321507501</v>
      </c>
      <c r="H11" s="17">
        <v>0.32134381445550098</v>
      </c>
      <c r="I11" s="17">
        <v>0.29536553396471799</v>
      </c>
      <c r="J11" s="17">
        <v>0.32306169493987003</v>
      </c>
      <c r="K11" s="17">
        <v>0.34389048367026298</v>
      </c>
      <c r="L11" s="17">
        <v>0.34189925532413601</v>
      </c>
      <c r="M11" s="17"/>
      <c r="N11" s="17">
        <v>0.25317681968809902</v>
      </c>
      <c r="O11" s="17">
        <v>0.39294525000453701</v>
      </c>
      <c r="P11" s="17">
        <v>0.42055291839115899</v>
      </c>
      <c r="Q11" s="17">
        <v>0.172336192452751</v>
      </c>
      <c r="R11" s="17">
        <v>0.31942417008535401</v>
      </c>
      <c r="S11" s="17">
        <v>0.32107309086091701</v>
      </c>
      <c r="T11" s="17">
        <v>0.29371268102206399</v>
      </c>
      <c r="U11" s="17">
        <v>0.30247483486377802</v>
      </c>
      <c r="V11" s="17">
        <v>0.37313780460599899</v>
      </c>
      <c r="W11" s="17">
        <v>0.35919574827859302</v>
      </c>
      <c r="X11" s="17">
        <v>0.31315141296781002</v>
      </c>
      <c r="Y11" s="17">
        <v>0.36520351226957498</v>
      </c>
      <c r="Z11" s="17">
        <v>0.29017772717764401</v>
      </c>
      <c r="AA11" s="17">
        <v>0.31502111007463901</v>
      </c>
      <c r="AB11" s="17">
        <v>0.183138386480798</v>
      </c>
      <c r="AC11" s="17">
        <v>0.32284416829305801</v>
      </c>
      <c r="AD11" s="17"/>
      <c r="AE11" s="17">
        <v>0.32792879043098</v>
      </c>
      <c r="AF11" s="17">
        <v>0.32601333509144897</v>
      </c>
      <c r="AG11" s="17">
        <v>0.34923199259170901</v>
      </c>
      <c r="AH11" s="17">
        <v>0.24992842037360999</v>
      </c>
      <c r="AI11" s="17">
        <v>0.30551491502880401</v>
      </c>
      <c r="AJ11" s="17">
        <v>0.32899202952687301</v>
      </c>
      <c r="AK11" s="17">
        <v>0.26687582959890899</v>
      </c>
      <c r="AL11" s="17">
        <v>0.31666061528721201</v>
      </c>
      <c r="AM11" s="17">
        <v>0.37369869710293502</v>
      </c>
      <c r="AN11" s="17">
        <v>0.28116161126147099</v>
      </c>
      <c r="AO11" s="17">
        <v>0.31910624603547</v>
      </c>
      <c r="AP11" s="17">
        <v>0.28405917607650999</v>
      </c>
      <c r="AQ11" s="17"/>
      <c r="AR11" s="17">
        <v>0.33402919923536301</v>
      </c>
      <c r="AS11" s="17">
        <v>0.29772224371516798</v>
      </c>
      <c r="AT11" s="17">
        <v>0.30582302986074</v>
      </c>
      <c r="AU11" s="17">
        <v>0.33376004804237402</v>
      </c>
      <c r="AV11" s="17">
        <v>0.481778261356196</v>
      </c>
      <c r="AW11" s="17"/>
      <c r="AX11" s="17">
        <v>0.30543002856673501</v>
      </c>
      <c r="AY11" s="17">
        <v>0.26214798639727699</v>
      </c>
      <c r="AZ11" s="17">
        <v>0.354473837666682</v>
      </c>
      <c r="BA11" s="17"/>
      <c r="BB11" s="17">
        <v>0.31459725650603798</v>
      </c>
      <c r="BC11" s="17">
        <v>0.32862261012482702</v>
      </c>
      <c r="BD11" s="17">
        <v>0.404840968300266</v>
      </c>
      <c r="BE11" s="17">
        <v>0.30524646436212899</v>
      </c>
      <c r="BF11" s="17">
        <v>0.28616853438746598</v>
      </c>
    </row>
    <row r="12" spans="2:58" x14ac:dyDescent="0.3">
      <c r="B12" s="18" t="s">
        <v>86</v>
      </c>
      <c r="C12" s="19">
        <v>6.0236965612545497E-2</v>
      </c>
      <c r="D12" s="19">
        <v>3.7222669206856997E-2</v>
      </c>
      <c r="E12" s="19">
        <v>8.2396037697253302E-2</v>
      </c>
      <c r="F12" s="19"/>
      <c r="G12" s="19">
        <v>6.0914113303680399E-2</v>
      </c>
      <c r="H12" s="19">
        <v>6.3542284828626394E-2</v>
      </c>
      <c r="I12" s="19">
        <v>6.9705372278297095E-2</v>
      </c>
      <c r="J12" s="19">
        <v>5.70878044043414E-2</v>
      </c>
      <c r="K12" s="19">
        <v>4.4918876675107397E-2</v>
      </c>
      <c r="L12" s="19">
        <v>0</v>
      </c>
      <c r="M12" s="19"/>
      <c r="N12" s="19">
        <v>0</v>
      </c>
      <c r="O12" s="19">
        <v>7.9200744660914799E-2</v>
      </c>
      <c r="P12" s="19">
        <v>7.8256067294913495E-2</v>
      </c>
      <c r="Q12" s="19">
        <v>9.2504500174715995E-2</v>
      </c>
      <c r="R12" s="19">
        <v>0.108209571670671</v>
      </c>
      <c r="S12" s="19">
        <v>4.7458164302158101E-2</v>
      </c>
      <c r="T12" s="19">
        <v>4.9595244794594401E-2</v>
      </c>
      <c r="U12" s="19">
        <v>7.7766608308970198E-2</v>
      </c>
      <c r="V12" s="19">
        <v>6.3925199211389797E-2</v>
      </c>
      <c r="W12" s="19">
        <v>7.2065096471219794E-2</v>
      </c>
      <c r="X12" s="19">
        <v>7.10869338580528E-2</v>
      </c>
      <c r="Y12" s="19">
        <v>5.2829685436783902E-2</v>
      </c>
      <c r="Z12" s="19">
        <v>2.0102180185033399E-2</v>
      </c>
      <c r="AA12" s="19">
        <v>3.4426287047068703E-2</v>
      </c>
      <c r="AB12" s="19">
        <v>2.7251267543034599E-2</v>
      </c>
      <c r="AC12" s="19">
        <v>2.6341533555149298E-2</v>
      </c>
      <c r="AD12" s="19"/>
      <c r="AE12" s="19">
        <v>3.4701265875293701E-2</v>
      </c>
      <c r="AF12" s="19">
        <v>5.3707126178595299E-2</v>
      </c>
      <c r="AG12" s="19">
        <v>4.7790048826471303E-2</v>
      </c>
      <c r="AH12" s="19">
        <v>9.4179662406643203E-2</v>
      </c>
      <c r="AI12" s="19">
        <v>3.7213952728035099E-2</v>
      </c>
      <c r="AJ12" s="19">
        <v>9.9721125436247102E-2</v>
      </c>
      <c r="AK12" s="19">
        <v>7.7402082844252096E-2</v>
      </c>
      <c r="AL12" s="19">
        <v>7.1406716482500701E-2</v>
      </c>
      <c r="AM12" s="19">
        <v>4.6703782091666E-2</v>
      </c>
      <c r="AN12" s="19">
        <v>7.3195831005638506E-2</v>
      </c>
      <c r="AO12" s="19">
        <v>5.8031710304271997E-2</v>
      </c>
      <c r="AP12" s="19">
        <v>2.7710258925406302E-2</v>
      </c>
      <c r="AQ12" s="19"/>
      <c r="AR12" s="19">
        <v>5.4324023638980701E-2</v>
      </c>
      <c r="AS12" s="19">
        <v>6.3836154530191702E-2</v>
      </c>
      <c r="AT12" s="19">
        <v>4.43666462622654E-2</v>
      </c>
      <c r="AU12" s="19">
        <v>9.2720645130755897E-2</v>
      </c>
      <c r="AV12" s="19">
        <v>0.118978662711479</v>
      </c>
      <c r="AW12" s="19"/>
      <c r="AX12" s="19">
        <v>6.6822809208780906E-2</v>
      </c>
      <c r="AY12" s="19">
        <v>4.89672634841231E-2</v>
      </c>
      <c r="AZ12" s="19">
        <v>4.4095821889022599E-2</v>
      </c>
      <c r="BA12" s="19"/>
      <c r="BB12" s="19">
        <v>5.6847677548528597E-2</v>
      </c>
      <c r="BC12" s="19">
        <v>9.5866651280567594E-2</v>
      </c>
      <c r="BD12" s="19">
        <v>3.6350064445767799E-2</v>
      </c>
      <c r="BE12" s="19">
        <v>6.5115365811933196E-2</v>
      </c>
      <c r="BF12" s="19">
        <v>4.4085921612370099E-2</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181</v>
      </c>
      <c r="C9" s="17">
        <v>0.105853844655138</v>
      </c>
      <c r="D9" s="17">
        <v>0.13103326113832101</v>
      </c>
      <c r="E9" s="17">
        <v>8.0861415379592294E-2</v>
      </c>
      <c r="F9" s="17"/>
      <c r="G9" s="17">
        <v>0.188665949736085</v>
      </c>
      <c r="H9" s="17">
        <v>0.16077582049152001</v>
      </c>
      <c r="I9" s="17">
        <v>9.9118049208844802E-2</v>
      </c>
      <c r="J9" s="17">
        <v>9.4219959199299902E-2</v>
      </c>
      <c r="K9" s="17">
        <v>0.107173328261569</v>
      </c>
      <c r="L9" s="17">
        <v>0.19026516996561599</v>
      </c>
      <c r="M9" s="17"/>
      <c r="N9" s="17">
        <v>0</v>
      </c>
      <c r="O9" s="17">
        <v>9.5190295105439804E-2</v>
      </c>
      <c r="P9" s="17">
        <v>5.21210041630117E-2</v>
      </c>
      <c r="Q9" s="17">
        <v>6.2128029215012801E-2</v>
      </c>
      <c r="R9" s="17">
        <v>0.113426176342049</v>
      </c>
      <c r="S9" s="17">
        <v>0.130772150769873</v>
      </c>
      <c r="T9" s="17">
        <v>0.10944139348956899</v>
      </c>
      <c r="U9" s="17">
        <v>0.100731213090727</v>
      </c>
      <c r="V9" s="17">
        <v>8.2735761651841197E-2</v>
      </c>
      <c r="W9" s="17">
        <v>7.7832836840097799E-2</v>
      </c>
      <c r="X9" s="17">
        <v>9.2117417370154303E-2</v>
      </c>
      <c r="Y9" s="17">
        <v>9.6364416330698394E-2</v>
      </c>
      <c r="Z9" s="17">
        <v>0.103128593545997</v>
      </c>
      <c r="AA9" s="17">
        <v>7.8418041456448095E-2</v>
      </c>
      <c r="AB9" s="17">
        <v>0.166902051220296</v>
      </c>
      <c r="AC9" s="17">
        <v>0.150087919810246</v>
      </c>
      <c r="AD9" s="17"/>
      <c r="AE9" s="17">
        <v>0.15648162402636101</v>
      </c>
      <c r="AF9" s="17">
        <v>8.6568782513029199E-2</v>
      </c>
      <c r="AG9" s="17">
        <v>8.5156969713759301E-2</v>
      </c>
      <c r="AH9" s="17">
        <v>9.5181515930437097E-2</v>
      </c>
      <c r="AI9" s="17">
        <v>9.5764461745370802E-2</v>
      </c>
      <c r="AJ9" s="17">
        <v>9.5294811245208694E-2</v>
      </c>
      <c r="AK9" s="17">
        <v>0.132941520924868</v>
      </c>
      <c r="AL9" s="17">
        <v>8.1373734509845405E-2</v>
      </c>
      <c r="AM9" s="17">
        <v>0.10322644098936699</v>
      </c>
      <c r="AN9" s="17">
        <v>0.100742740170573</v>
      </c>
      <c r="AO9" s="17">
        <v>7.0484422447959896E-2</v>
      </c>
      <c r="AP9" s="17">
        <v>0.139931726200797</v>
      </c>
      <c r="AQ9" s="17"/>
      <c r="AR9" s="17">
        <v>0.11432850240126501</v>
      </c>
      <c r="AS9" s="17">
        <v>0.10147548722282</v>
      </c>
      <c r="AT9" s="17">
        <v>0.11676774659321899</v>
      </c>
      <c r="AU9" s="17">
        <v>5.9781837847122203E-2</v>
      </c>
      <c r="AV9" s="17">
        <v>0.104046255460452</v>
      </c>
      <c r="AW9" s="17"/>
      <c r="AX9" s="17">
        <v>9.3250035832233E-2</v>
      </c>
      <c r="AY9" s="17">
        <v>0.172681010690797</v>
      </c>
      <c r="AZ9" s="17">
        <v>0.13390735432391099</v>
      </c>
      <c r="BA9" s="17"/>
      <c r="BB9" s="17">
        <v>0.111792908030351</v>
      </c>
      <c r="BC9" s="17">
        <v>7.4182897754165894E-2</v>
      </c>
      <c r="BD9" s="17">
        <v>5.7134058114057501E-2</v>
      </c>
      <c r="BE9" s="17">
        <v>9.1354445803171203E-2</v>
      </c>
      <c r="BF9" s="17">
        <v>0.12624926414309701</v>
      </c>
    </row>
    <row r="10" spans="2:58" ht="28.8" x14ac:dyDescent="0.3">
      <c r="B10" s="18" t="s">
        <v>182</v>
      </c>
      <c r="C10" s="17">
        <v>0.21711458418166901</v>
      </c>
      <c r="D10" s="17">
        <v>0.23548737949433499</v>
      </c>
      <c r="E10" s="17">
        <v>0.19915728405368299</v>
      </c>
      <c r="F10" s="17"/>
      <c r="G10" s="17">
        <v>0.26196883746442301</v>
      </c>
      <c r="H10" s="17">
        <v>0.24000043524488501</v>
      </c>
      <c r="I10" s="17">
        <v>0.22704924380796099</v>
      </c>
      <c r="J10" s="17">
        <v>0.199557015766543</v>
      </c>
      <c r="K10" s="17">
        <v>0.21581071411556799</v>
      </c>
      <c r="L10" s="17">
        <v>0.25724659080634299</v>
      </c>
      <c r="M10" s="17"/>
      <c r="N10" s="17">
        <v>0.250921612788434</v>
      </c>
      <c r="O10" s="17">
        <v>4.7080485929378101E-2</v>
      </c>
      <c r="P10" s="17">
        <v>0.150108720904887</v>
      </c>
      <c r="Q10" s="17">
        <v>0.18950406510385701</v>
      </c>
      <c r="R10" s="17">
        <v>0.18494269348422801</v>
      </c>
      <c r="S10" s="17">
        <v>0.20490658222289901</v>
      </c>
      <c r="T10" s="17">
        <v>0.18354124795037899</v>
      </c>
      <c r="U10" s="17">
        <v>0.25132726705057901</v>
      </c>
      <c r="V10" s="17">
        <v>0.29884843864750099</v>
      </c>
      <c r="W10" s="17">
        <v>0.215032195656015</v>
      </c>
      <c r="X10" s="17">
        <v>0.21338868532844099</v>
      </c>
      <c r="Y10" s="17">
        <v>0.20740301755266</v>
      </c>
      <c r="Z10" s="17">
        <v>0.16979088482885801</v>
      </c>
      <c r="AA10" s="17">
        <v>0.23084524543000101</v>
      </c>
      <c r="AB10" s="17">
        <v>0.23599740755388299</v>
      </c>
      <c r="AC10" s="17">
        <v>0.28619063842913001</v>
      </c>
      <c r="AD10" s="17"/>
      <c r="AE10" s="17">
        <v>0.27682693242837397</v>
      </c>
      <c r="AF10" s="17">
        <v>0.181415243826757</v>
      </c>
      <c r="AG10" s="17">
        <v>0.25527534981429401</v>
      </c>
      <c r="AH10" s="17">
        <v>0.19282214952024801</v>
      </c>
      <c r="AI10" s="17">
        <v>0.211334054816815</v>
      </c>
      <c r="AJ10" s="17">
        <v>0.20797487064548201</v>
      </c>
      <c r="AK10" s="17">
        <v>0.183710385997396</v>
      </c>
      <c r="AL10" s="17">
        <v>0.27762228222303498</v>
      </c>
      <c r="AM10" s="17">
        <v>0.19607534198670301</v>
      </c>
      <c r="AN10" s="17">
        <v>0.21399666258831099</v>
      </c>
      <c r="AO10" s="17">
        <v>0.20648831999028899</v>
      </c>
      <c r="AP10" s="17">
        <v>0.21836210067582201</v>
      </c>
      <c r="AQ10" s="17"/>
      <c r="AR10" s="17">
        <v>0.19152807179846201</v>
      </c>
      <c r="AS10" s="17">
        <v>0.238460865568664</v>
      </c>
      <c r="AT10" s="17">
        <v>0.220825698526086</v>
      </c>
      <c r="AU10" s="17">
        <v>0.18845463234923099</v>
      </c>
      <c r="AV10" s="17">
        <v>9.6354031016818997E-2</v>
      </c>
      <c r="AW10" s="17"/>
      <c r="AX10" s="17">
        <v>0.21292776910797401</v>
      </c>
      <c r="AY10" s="17">
        <v>0.26240756163585599</v>
      </c>
      <c r="AZ10" s="17">
        <v>0.19780765425678901</v>
      </c>
      <c r="BA10" s="17"/>
      <c r="BB10" s="17">
        <v>0.22679842751336801</v>
      </c>
      <c r="BC10" s="17">
        <v>0.20400160063397599</v>
      </c>
      <c r="BD10" s="17">
        <v>0.183068438247807</v>
      </c>
      <c r="BE10" s="17">
        <v>0.22099791159183399</v>
      </c>
      <c r="BF10" s="17">
        <v>0.16428159839383699</v>
      </c>
    </row>
    <row r="11" spans="2:58" ht="28.8" x14ac:dyDescent="0.3">
      <c r="B11" s="18" t="s">
        <v>183</v>
      </c>
      <c r="C11" s="17">
        <v>0.59734287869265001</v>
      </c>
      <c r="D11" s="17">
        <v>0.57536815785967699</v>
      </c>
      <c r="E11" s="17">
        <v>0.618535403501561</v>
      </c>
      <c r="F11" s="17"/>
      <c r="G11" s="17">
        <v>0.43053203174374899</v>
      </c>
      <c r="H11" s="17">
        <v>0.52584853826904399</v>
      </c>
      <c r="I11" s="17">
        <v>0.57511801777548499</v>
      </c>
      <c r="J11" s="17">
        <v>0.63665677194428905</v>
      </c>
      <c r="K11" s="17">
        <v>0.61332978012888995</v>
      </c>
      <c r="L11" s="17">
        <v>0.55248823922804102</v>
      </c>
      <c r="M11" s="17"/>
      <c r="N11" s="17">
        <v>0.63557964165800795</v>
      </c>
      <c r="O11" s="17">
        <v>0.67888501326345296</v>
      </c>
      <c r="P11" s="17">
        <v>0.64566176559846</v>
      </c>
      <c r="Q11" s="17">
        <v>0.60719619244809897</v>
      </c>
      <c r="R11" s="17">
        <v>0.59911371348018305</v>
      </c>
      <c r="S11" s="17">
        <v>0.56742500833684095</v>
      </c>
      <c r="T11" s="17">
        <v>0.62638742978928197</v>
      </c>
      <c r="U11" s="17">
        <v>0.56263995459740901</v>
      </c>
      <c r="V11" s="17">
        <v>0.52987024968246599</v>
      </c>
      <c r="W11" s="17">
        <v>0.61736093203506504</v>
      </c>
      <c r="X11" s="17">
        <v>0.63933390349158803</v>
      </c>
      <c r="Y11" s="17">
        <v>0.61649720101597505</v>
      </c>
      <c r="Z11" s="17">
        <v>0.63045158576235905</v>
      </c>
      <c r="AA11" s="17">
        <v>0.66039814052044499</v>
      </c>
      <c r="AB11" s="17">
        <v>0.52453961285263495</v>
      </c>
      <c r="AC11" s="17">
        <v>0.54470098103570996</v>
      </c>
      <c r="AD11" s="17"/>
      <c r="AE11" s="17">
        <v>0.51081133053461303</v>
      </c>
      <c r="AF11" s="17">
        <v>0.65309553420175603</v>
      </c>
      <c r="AG11" s="17">
        <v>0.57493291331395002</v>
      </c>
      <c r="AH11" s="17">
        <v>0.62358779058137004</v>
      </c>
      <c r="AI11" s="17">
        <v>0.64928673348357102</v>
      </c>
      <c r="AJ11" s="17">
        <v>0.57716358491076203</v>
      </c>
      <c r="AK11" s="17">
        <v>0.57255664395532602</v>
      </c>
      <c r="AL11" s="17">
        <v>0.57985655861424001</v>
      </c>
      <c r="AM11" s="17">
        <v>0.61786081789681702</v>
      </c>
      <c r="AN11" s="17">
        <v>0.62818935385790198</v>
      </c>
      <c r="AO11" s="17">
        <v>0.60833719369115502</v>
      </c>
      <c r="AP11" s="17">
        <v>0.58271533365506101</v>
      </c>
      <c r="AQ11" s="17"/>
      <c r="AR11" s="17">
        <v>0.62017757754502401</v>
      </c>
      <c r="AS11" s="17">
        <v>0.58183380638726201</v>
      </c>
      <c r="AT11" s="17">
        <v>0.58379495792757696</v>
      </c>
      <c r="AU11" s="17">
        <v>0.65072679995680904</v>
      </c>
      <c r="AV11" s="17">
        <v>0.63985005812348295</v>
      </c>
      <c r="AW11" s="17"/>
      <c r="AX11" s="17">
        <v>0.60583814159792104</v>
      </c>
      <c r="AY11" s="17">
        <v>0.52320676519176001</v>
      </c>
      <c r="AZ11" s="17">
        <v>0.59185334156944502</v>
      </c>
      <c r="BA11" s="17"/>
      <c r="BB11" s="17">
        <v>0.58200174115965198</v>
      </c>
      <c r="BC11" s="17">
        <v>0.64489649237813296</v>
      </c>
      <c r="BD11" s="17">
        <v>0.68920993463008495</v>
      </c>
      <c r="BE11" s="17">
        <v>0.61012498768828305</v>
      </c>
      <c r="BF11" s="17">
        <v>0.61930557423684196</v>
      </c>
    </row>
    <row r="12" spans="2:58" x14ac:dyDescent="0.3">
      <c r="B12" s="18" t="s">
        <v>86</v>
      </c>
      <c r="C12" s="19">
        <v>7.9688692470543707E-2</v>
      </c>
      <c r="D12" s="19">
        <v>5.8111201507666001E-2</v>
      </c>
      <c r="E12" s="19">
        <v>0.10144589706516401</v>
      </c>
      <c r="F12" s="19"/>
      <c r="G12" s="19">
        <v>0.118833181055743</v>
      </c>
      <c r="H12" s="19">
        <v>7.3375205994550705E-2</v>
      </c>
      <c r="I12" s="19">
        <v>9.8714689207708803E-2</v>
      </c>
      <c r="J12" s="19">
        <v>6.9566253089868302E-2</v>
      </c>
      <c r="K12" s="19">
        <v>6.3686177493972498E-2</v>
      </c>
      <c r="L12" s="19">
        <v>0</v>
      </c>
      <c r="M12" s="19"/>
      <c r="N12" s="19">
        <v>0.113498745553558</v>
      </c>
      <c r="O12" s="19">
        <v>0.17884420570173001</v>
      </c>
      <c r="P12" s="19">
        <v>0.15210850933364101</v>
      </c>
      <c r="Q12" s="19">
        <v>0.14117171323303099</v>
      </c>
      <c r="R12" s="19">
        <v>0.10251741669354</v>
      </c>
      <c r="S12" s="19">
        <v>9.68962586703873E-2</v>
      </c>
      <c r="T12" s="19">
        <v>8.0629928770770298E-2</v>
      </c>
      <c r="U12" s="19">
        <v>8.5301565261283893E-2</v>
      </c>
      <c r="V12" s="19">
        <v>8.8545550018192407E-2</v>
      </c>
      <c r="W12" s="19">
        <v>8.9774035468822705E-2</v>
      </c>
      <c r="X12" s="19">
        <v>5.5159993809816503E-2</v>
      </c>
      <c r="Y12" s="19">
        <v>7.9735365100666103E-2</v>
      </c>
      <c r="Z12" s="19">
        <v>9.6628935862786494E-2</v>
      </c>
      <c r="AA12" s="19">
        <v>3.0338572593105701E-2</v>
      </c>
      <c r="AB12" s="19">
        <v>7.2560928373186104E-2</v>
      </c>
      <c r="AC12" s="19">
        <v>1.9020460724914201E-2</v>
      </c>
      <c r="AD12" s="19"/>
      <c r="AE12" s="19">
        <v>5.5880113010651503E-2</v>
      </c>
      <c r="AF12" s="19">
        <v>7.8920439458457795E-2</v>
      </c>
      <c r="AG12" s="19">
        <v>8.4634767157996699E-2</v>
      </c>
      <c r="AH12" s="19">
        <v>8.8408543967944106E-2</v>
      </c>
      <c r="AI12" s="19">
        <v>4.3614749954242797E-2</v>
      </c>
      <c r="AJ12" s="19">
        <v>0.11956673319854701</v>
      </c>
      <c r="AK12" s="19">
        <v>0.110791449122409</v>
      </c>
      <c r="AL12" s="19">
        <v>6.1147424652879902E-2</v>
      </c>
      <c r="AM12" s="19">
        <v>8.2837399127113506E-2</v>
      </c>
      <c r="AN12" s="19">
        <v>5.70712433832141E-2</v>
      </c>
      <c r="AO12" s="19">
        <v>0.11469006387059601</v>
      </c>
      <c r="AP12" s="19">
        <v>5.8990839468320497E-2</v>
      </c>
      <c r="AQ12" s="19"/>
      <c r="AR12" s="19">
        <v>7.3965848255249003E-2</v>
      </c>
      <c r="AS12" s="19">
        <v>7.8229840821254198E-2</v>
      </c>
      <c r="AT12" s="19">
        <v>7.8611596953117993E-2</v>
      </c>
      <c r="AU12" s="19">
        <v>0.101036729846837</v>
      </c>
      <c r="AV12" s="19">
        <v>0.15974965539924599</v>
      </c>
      <c r="AW12" s="19"/>
      <c r="AX12" s="19">
        <v>8.7984053461871506E-2</v>
      </c>
      <c r="AY12" s="19">
        <v>4.1704662481586899E-2</v>
      </c>
      <c r="AZ12" s="19">
        <v>7.6431649849854899E-2</v>
      </c>
      <c r="BA12" s="19"/>
      <c r="BB12" s="19">
        <v>7.9406923296630003E-2</v>
      </c>
      <c r="BC12" s="19">
        <v>7.6919009233724397E-2</v>
      </c>
      <c r="BD12" s="19">
        <v>7.0587569008050396E-2</v>
      </c>
      <c r="BE12" s="19">
        <v>7.7522654916710995E-2</v>
      </c>
      <c r="BF12" s="19">
        <v>9.0163563226224402E-2</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181</v>
      </c>
      <c r="C9" s="17">
        <v>0.25186402609925002</v>
      </c>
      <c r="D9" s="17">
        <v>0.26936740180714702</v>
      </c>
      <c r="E9" s="17">
        <v>0.23484630692119299</v>
      </c>
      <c r="F9" s="17"/>
      <c r="G9" s="17">
        <v>0.25885510930080102</v>
      </c>
      <c r="H9" s="17">
        <v>0.29934292146622399</v>
      </c>
      <c r="I9" s="17">
        <v>0.24820291179804399</v>
      </c>
      <c r="J9" s="17">
        <v>0.232563070401619</v>
      </c>
      <c r="K9" s="17">
        <v>0.26306324677010601</v>
      </c>
      <c r="L9" s="17">
        <v>0.44618709278769297</v>
      </c>
      <c r="M9" s="17"/>
      <c r="N9" s="17">
        <v>0.49032102313813403</v>
      </c>
      <c r="O9" s="17">
        <v>0.188609920571847</v>
      </c>
      <c r="P9" s="17">
        <v>0.18458744776823799</v>
      </c>
      <c r="Q9" s="17">
        <v>0.21996113174981899</v>
      </c>
      <c r="R9" s="17">
        <v>0.282187996537553</v>
      </c>
      <c r="S9" s="17">
        <v>0.24662473604167801</v>
      </c>
      <c r="T9" s="17">
        <v>0.235925999002849</v>
      </c>
      <c r="U9" s="17">
        <v>0.24682391278761001</v>
      </c>
      <c r="V9" s="17">
        <v>0.26678360474507401</v>
      </c>
      <c r="W9" s="17">
        <v>0.18727399443804299</v>
      </c>
      <c r="X9" s="17">
        <v>0.253675596313374</v>
      </c>
      <c r="Y9" s="17">
        <v>0.224571091490915</v>
      </c>
      <c r="Z9" s="17">
        <v>0.298914728056418</v>
      </c>
      <c r="AA9" s="17">
        <v>0.19480803915377301</v>
      </c>
      <c r="AB9" s="17">
        <v>0.28997918632951503</v>
      </c>
      <c r="AC9" s="17">
        <v>0.31519425293865799</v>
      </c>
      <c r="AD9" s="17"/>
      <c r="AE9" s="17">
        <v>0.29639736985242998</v>
      </c>
      <c r="AF9" s="17">
        <v>0.23101144505957499</v>
      </c>
      <c r="AG9" s="17">
        <v>0.26436549520658797</v>
      </c>
      <c r="AH9" s="17">
        <v>0.22639453260130299</v>
      </c>
      <c r="AI9" s="17">
        <v>0.22861166140495001</v>
      </c>
      <c r="AJ9" s="17">
        <v>0.20383013408821599</v>
      </c>
      <c r="AK9" s="17">
        <v>0.25243576103835902</v>
      </c>
      <c r="AL9" s="17">
        <v>0.29084011296099199</v>
      </c>
      <c r="AM9" s="17">
        <v>0.27277366383110202</v>
      </c>
      <c r="AN9" s="17">
        <v>0.27514562838617501</v>
      </c>
      <c r="AO9" s="17">
        <v>0.220290183434939</v>
      </c>
      <c r="AP9" s="17">
        <v>0.22871172225049199</v>
      </c>
      <c r="AQ9" s="17"/>
      <c r="AR9" s="17">
        <v>0.26749677154131601</v>
      </c>
      <c r="AS9" s="17">
        <v>0.26199291302519501</v>
      </c>
      <c r="AT9" s="17">
        <v>0.20780783359550301</v>
      </c>
      <c r="AU9" s="17">
        <v>0.279356495459683</v>
      </c>
      <c r="AV9" s="17">
        <v>8.5821374949442794E-2</v>
      </c>
      <c r="AW9" s="17"/>
      <c r="AX9" s="17">
        <v>0.233721914864881</v>
      </c>
      <c r="AY9" s="17">
        <v>0.35156417708360399</v>
      </c>
      <c r="AZ9" s="17">
        <v>0.27341515099916303</v>
      </c>
      <c r="BA9" s="17"/>
      <c r="BB9" s="17">
        <v>0.26204064329689902</v>
      </c>
      <c r="BC9" s="17">
        <v>0.19387056675292499</v>
      </c>
      <c r="BD9" s="17">
        <v>0.182363848035897</v>
      </c>
      <c r="BE9" s="17">
        <v>0.25947788910846598</v>
      </c>
      <c r="BF9" s="17">
        <v>0.253775536431184</v>
      </c>
    </row>
    <row r="10" spans="2:58" ht="28.8" x14ac:dyDescent="0.3">
      <c r="B10" s="18" t="s">
        <v>182</v>
      </c>
      <c r="C10" s="17">
        <v>0.39302142105920201</v>
      </c>
      <c r="D10" s="17">
        <v>0.38188930924015901</v>
      </c>
      <c r="E10" s="17">
        <v>0.40295329254621198</v>
      </c>
      <c r="F10" s="17"/>
      <c r="G10" s="17">
        <v>0.33763840356041402</v>
      </c>
      <c r="H10" s="17">
        <v>0.33883132321997</v>
      </c>
      <c r="I10" s="17">
        <v>0.39081258416276698</v>
      </c>
      <c r="J10" s="17">
        <v>0.421058752151445</v>
      </c>
      <c r="K10" s="17">
        <v>0.35665112480785499</v>
      </c>
      <c r="L10" s="17">
        <v>0.38708143132115702</v>
      </c>
      <c r="M10" s="17"/>
      <c r="N10" s="17">
        <v>0.366861150882067</v>
      </c>
      <c r="O10" s="17">
        <v>0.26312691146482498</v>
      </c>
      <c r="P10" s="17">
        <v>0.32951918257766699</v>
      </c>
      <c r="Q10" s="17">
        <v>0.450144571714445</v>
      </c>
      <c r="R10" s="17">
        <v>0.323870869233783</v>
      </c>
      <c r="S10" s="17">
        <v>0.36382840627014301</v>
      </c>
      <c r="T10" s="17">
        <v>0.40425983430979801</v>
      </c>
      <c r="U10" s="17">
        <v>0.37123741437323399</v>
      </c>
      <c r="V10" s="17">
        <v>0.42784005094849098</v>
      </c>
      <c r="W10" s="17">
        <v>0.42078758219177798</v>
      </c>
      <c r="X10" s="17">
        <v>0.38985056143119501</v>
      </c>
      <c r="Y10" s="17">
        <v>0.377788543660246</v>
      </c>
      <c r="Z10" s="17">
        <v>0.35681719632773001</v>
      </c>
      <c r="AA10" s="17">
        <v>0.45376092816449798</v>
      </c>
      <c r="AB10" s="17">
        <v>0.44820430340398698</v>
      </c>
      <c r="AC10" s="17">
        <v>0.419277107786517</v>
      </c>
      <c r="AD10" s="17"/>
      <c r="AE10" s="17">
        <v>0.35660215228693298</v>
      </c>
      <c r="AF10" s="17">
        <v>0.44963279755471902</v>
      </c>
      <c r="AG10" s="17">
        <v>0.44758300718261002</v>
      </c>
      <c r="AH10" s="17">
        <v>0.40949235646897503</v>
      </c>
      <c r="AI10" s="17">
        <v>0.39467682644070301</v>
      </c>
      <c r="AJ10" s="17">
        <v>0.38001820369948502</v>
      </c>
      <c r="AK10" s="17">
        <v>0.38508491684713902</v>
      </c>
      <c r="AL10" s="17">
        <v>0.32382861722704698</v>
      </c>
      <c r="AM10" s="17">
        <v>0.33615482945277497</v>
      </c>
      <c r="AN10" s="17">
        <v>0.36764611852369</v>
      </c>
      <c r="AO10" s="17">
        <v>0.45650592348356001</v>
      </c>
      <c r="AP10" s="17">
        <v>0.45032072962894798</v>
      </c>
      <c r="AQ10" s="17"/>
      <c r="AR10" s="17">
        <v>0.37401514302393701</v>
      </c>
      <c r="AS10" s="17">
        <v>0.39337863699710701</v>
      </c>
      <c r="AT10" s="17">
        <v>0.41382158090278298</v>
      </c>
      <c r="AU10" s="17">
        <v>0.39152126721779301</v>
      </c>
      <c r="AV10" s="17">
        <v>0.487481159983363</v>
      </c>
      <c r="AW10" s="17"/>
      <c r="AX10" s="17">
        <v>0.40853771841380099</v>
      </c>
      <c r="AY10" s="17">
        <v>0.37906479505399698</v>
      </c>
      <c r="AZ10" s="17">
        <v>0.34954102499407902</v>
      </c>
      <c r="BA10" s="17"/>
      <c r="BB10" s="17">
        <v>0.39859473163619602</v>
      </c>
      <c r="BC10" s="17">
        <v>0.40712833179864799</v>
      </c>
      <c r="BD10" s="17">
        <v>0.33208865089659501</v>
      </c>
      <c r="BE10" s="17">
        <v>0.44849076978105001</v>
      </c>
      <c r="BF10" s="17">
        <v>0.30036504664358898</v>
      </c>
    </row>
    <row r="11" spans="2:58" ht="28.8" x14ac:dyDescent="0.3">
      <c r="B11" s="18" t="s">
        <v>183</v>
      </c>
      <c r="C11" s="17">
        <v>0.26911970206047597</v>
      </c>
      <c r="D11" s="17">
        <v>0.29486516911488497</v>
      </c>
      <c r="E11" s="17">
        <v>0.24388639757893399</v>
      </c>
      <c r="F11" s="17"/>
      <c r="G11" s="17">
        <v>0.34259237383510499</v>
      </c>
      <c r="H11" s="17">
        <v>0.25131564798626999</v>
      </c>
      <c r="I11" s="17">
        <v>0.26680152192128698</v>
      </c>
      <c r="J11" s="17">
        <v>0.267689291737989</v>
      </c>
      <c r="K11" s="17">
        <v>0.31176234398480002</v>
      </c>
      <c r="L11" s="17">
        <v>0.106388579678261</v>
      </c>
      <c r="M11" s="17"/>
      <c r="N11" s="17">
        <v>0.142817825979799</v>
      </c>
      <c r="O11" s="17">
        <v>0.377515233038279</v>
      </c>
      <c r="P11" s="17">
        <v>0.30456933785614099</v>
      </c>
      <c r="Q11" s="17">
        <v>0.18956225047997599</v>
      </c>
      <c r="R11" s="17">
        <v>0.261239467009999</v>
      </c>
      <c r="S11" s="17">
        <v>0.29656903366871401</v>
      </c>
      <c r="T11" s="17">
        <v>0.27725150041931002</v>
      </c>
      <c r="U11" s="17">
        <v>0.28692773728965798</v>
      </c>
      <c r="V11" s="17">
        <v>0.229792571643088</v>
      </c>
      <c r="W11" s="17">
        <v>0.29767463788349702</v>
      </c>
      <c r="X11" s="17">
        <v>0.26512542876503298</v>
      </c>
      <c r="Y11" s="17">
        <v>0.31720453879041199</v>
      </c>
      <c r="Z11" s="17">
        <v>0.28533779144499799</v>
      </c>
      <c r="AA11" s="17">
        <v>0.30550227294340998</v>
      </c>
      <c r="AB11" s="17">
        <v>0.20232004363900299</v>
      </c>
      <c r="AC11" s="17">
        <v>0.24080875163260701</v>
      </c>
      <c r="AD11" s="17"/>
      <c r="AE11" s="17">
        <v>0.28750168987374902</v>
      </c>
      <c r="AF11" s="17">
        <v>0.23809564882443299</v>
      </c>
      <c r="AG11" s="17">
        <v>0.202984827099494</v>
      </c>
      <c r="AH11" s="17">
        <v>0.238168317266642</v>
      </c>
      <c r="AI11" s="17">
        <v>0.318710423299848</v>
      </c>
      <c r="AJ11" s="17">
        <v>0.30711372827793998</v>
      </c>
      <c r="AK11" s="17">
        <v>0.25460692703242499</v>
      </c>
      <c r="AL11" s="17">
        <v>0.27821284585876999</v>
      </c>
      <c r="AM11" s="17">
        <v>0.34006393729611301</v>
      </c>
      <c r="AN11" s="17">
        <v>0.25012235875445099</v>
      </c>
      <c r="AO11" s="17">
        <v>0.21551796073842799</v>
      </c>
      <c r="AP11" s="17">
        <v>0.26981581796945903</v>
      </c>
      <c r="AQ11" s="17"/>
      <c r="AR11" s="17">
        <v>0.27707135716599401</v>
      </c>
      <c r="AS11" s="17">
        <v>0.25586305771722501</v>
      </c>
      <c r="AT11" s="17">
        <v>0.30312049770430799</v>
      </c>
      <c r="AU11" s="17">
        <v>0.20975878663517</v>
      </c>
      <c r="AV11" s="17">
        <v>0.32768763205801898</v>
      </c>
      <c r="AW11" s="17"/>
      <c r="AX11" s="17">
        <v>0.26150618892446398</v>
      </c>
      <c r="AY11" s="17">
        <v>0.23154057730564601</v>
      </c>
      <c r="AZ11" s="17">
        <v>0.30482932717484901</v>
      </c>
      <c r="BA11" s="17"/>
      <c r="BB11" s="17">
        <v>0.26105091656738699</v>
      </c>
      <c r="BC11" s="17">
        <v>0.28240291896676201</v>
      </c>
      <c r="BD11" s="17">
        <v>0.34712615843466399</v>
      </c>
      <c r="BE11" s="17">
        <v>0.222203539815817</v>
      </c>
      <c r="BF11" s="17">
        <v>0.33786193526199698</v>
      </c>
    </row>
    <row r="12" spans="2:58" x14ac:dyDescent="0.3">
      <c r="B12" s="18" t="s">
        <v>86</v>
      </c>
      <c r="C12" s="19">
        <v>8.5994850781071594E-2</v>
      </c>
      <c r="D12" s="19">
        <v>5.3878119837808901E-2</v>
      </c>
      <c r="E12" s="19">
        <v>0.118314002953661</v>
      </c>
      <c r="F12" s="19"/>
      <c r="G12" s="19">
        <v>6.0914113303680399E-2</v>
      </c>
      <c r="H12" s="19">
        <v>0.11051010732753599</v>
      </c>
      <c r="I12" s="19">
        <v>9.4182982117901201E-2</v>
      </c>
      <c r="J12" s="19">
        <v>7.8688885708947498E-2</v>
      </c>
      <c r="K12" s="19">
        <v>6.8523284437238804E-2</v>
      </c>
      <c r="L12" s="19">
        <v>6.0342896212889102E-2</v>
      </c>
      <c r="M12" s="19"/>
      <c r="N12" s="19">
        <v>0</v>
      </c>
      <c r="O12" s="19">
        <v>0.170747934925049</v>
      </c>
      <c r="P12" s="19">
        <v>0.18132403179795401</v>
      </c>
      <c r="Q12" s="19">
        <v>0.14033204605576099</v>
      </c>
      <c r="R12" s="19">
        <v>0.132701667218665</v>
      </c>
      <c r="S12" s="19">
        <v>9.2977824019465097E-2</v>
      </c>
      <c r="T12" s="19">
        <v>8.2562666268042997E-2</v>
      </c>
      <c r="U12" s="19">
        <v>9.5010935549498104E-2</v>
      </c>
      <c r="V12" s="19">
        <v>7.5583772663347801E-2</v>
      </c>
      <c r="W12" s="19">
        <v>9.4263785486682294E-2</v>
      </c>
      <c r="X12" s="19">
        <v>9.13484134903981E-2</v>
      </c>
      <c r="Y12" s="19">
        <v>8.0435826058426599E-2</v>
      </c>
      <c r="Z12" s="19">
        <v>5.8930284170854698E-2</v>
      </c>
      <c r="AA12" s="19">
        <v>4.5928759738319502E-2</v>
      </c>
      <c r="AB12" s="19">
        <v>5.94964666274947E-2</v>
      </c>
      <c r="AC12" s="19">
        <v>2.4719887642217799E-2</v>
      </c>
      <c r="AD12" s="19"/>
      <c r="AE12" s="19">
        <v>5.9498787986887902E-2</v>
      </c>
      <c r="AF12" s="19">
        <v>8.1260108561272595E-2</v>
      </c>
      <c r="AG12" s="19">
        <v>8.5066670511308506E-2</v>
      </c>
      <c r="AH12" s="19">
        <v>0.12594479366307901</v>
      </c>
      <c r="AI12" s="19">
        <v>5.8001088854498298E-2</v>
      </c>
      <c r="AJ12" s="19">
        <v>0.109037933934358</v>
      </c>
      <c r="AK12" s="19">
        <v>0.10787239508207599</v>
      </c>
      <c r="AL12" s="19">
        <v>0.107118423953192</v>
      </c>
      <c r="AM12" s="19">
        <v>5.1007569420010598E-2</v>
      </c>
      <c r="AN12" s="19">
        <v>0.107085894335683</v>
      </c>
      <c r="AO12" s="19">
        <v>0.107685932343073</v>
      </c>
      <c r="AP12" s="19">
        <v>5.1151730151101901E-2</v>
      </c>
      <c r="AQ12" s="19"/>
      <c r="AR12" s="19">
        <v>8.1416728268753097E-2</v>
      </c>
      <c r="AS12" s="19">
        <v>8.8765392260473197E-2</v>
      </c>
      <c r="AT12" s="19">
        <v>7.5250087797406495E-2</v>
      </c>
      <c r="AU12" s="19">
        <v>0.119363450687354</v>
      </c>
      <c r="AV12" s="19">
        <v>9.9009833009174805E-2</v>
      </c>
      <c r="AW12" s="19"/>
      <c r="AX12" s="19">
        <v>9.6234177796854004E-2</v>
      </c>
      <c r="AY12" s="19">
        <v>3.7830450556753402E-2</v>
      </c>
      <c r="AZ12" s="19">
        <v>7.2214496831908406E-2</v>
      </c>
      <c r="BA12" s="19"/>
      <c r="BB12" s="19">
        <v>7.8313708499518395E-2</v>
      </c>
      <c r="BC12" s="19">
        <v>0.11659818248166499</v>
      </c>
      <c r="BD12" s="19">
        <v>0.138421342632844</v>
      </c>
      <c r="BE12" s="19">
        <v>6.9827801294667494E-2</v>
      </c>
      <c r="BF12" s="19">
        <v>0.10799748166323</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181</v>
      </c>
      <c r="C9" s="17">
        <v>0.29370977214951399</v>
      </c>
      <c r="D9" s="17">
        <v>0.29632195766041802</v>
      </c>
      <c r="E9" s="17">
        <v>0.29168103467144801</v>
      </c>
      <c r="F9" s="17"/>
      <c r="G9" s="17">
        <v>0.196103323388929</v>
      </c>
      <c r="H9" s="17">
        <v>0.333984410159403</v>
      </c>
      <c r="I9" s="17">
        <v>0.27853742318721098</v>
      </c>
      <c r="J9" s="17">
        <v>0.30139394731274499</v>
      </c>
      <c r="K9" s="17">
        <v>0.291063561293746</v>
      </c>
      <c r="L9" s="17">
        <v>0.30151695927612598</v>
      </c>
      <c r="M9" s="17"/>
      <c r="N9" s="17">
        <v>0.10791820116822499</v>
      </c>
      <c r="O9" s="17">
        <v>0.25221828980211702</v>
      </c>
      <c r="P9" s="17">
        <v>0.256157800295786</v>
      </c>
      <c r="Q9" s="17">
        <v>0.24312112472894901</v>
      </c>
      <c r="R9" s="17">
        <v>0.31270850317274201</v>
      </c>
      <c r="S9" s="17">
        <v>0.27352421992835302</v>
      </c>
      <c r="T9" s="17">
        <v>0.30779979213623399</v>
      </c>
      <c r="U9" s="17">
        <v>0.24833510130043099</v>
      </c>
      <c r="V9" s="17">
        <v>0.25732535653940503</v>
      </c>
      <c r="W9" s="17">
        <v>0.33458181292838102</v>
      </c>
      <c r="X9" s="17">
        <v>0.32759870887452303</v>
      </c>
      <c r="Y9" s="17">
        <v>0.236550054134232</v>
      </c>
      <c r="Z9" s="17">
        <v>0.370252347245002</v>
      </c>
      <c r="AA9" s="17">
        <v>0.28119331304297401</v>
      </c>
      <c r="AB9" s="17">
        <v>0.29515646038601301</v>
      </c>
      <c r="AC9" s="17">
        <v>0.34398149588313798</v>
      </c>
      <c r="AD9" s="17"/>
      <c r="AE9" s="17">
        <v>0.32543986358503302</v>
      </c>
      <c r="AF9" s="17">
        <v>0.23903690508264799</v>
      </c>
      <c r="AG9" s="17">
        <v>0.29878820274995699</v>
      </c>
      <c r="AH9" s="17">
        <v>0.29633688255340002</v>
      </c>
      <c r="AI9" s="17">
        <v>0.28064568058525002</v>
      </c>
      <c r="AJ9" s="17">
        <v>0.29514634407759299</v>
      </c>
      <c r="AK9" s="17">
        <v>0.29797258606345101</v>
      </c>
      <c r="AL9" s="17">
        <v>0.303028442193227</v>
      </c>
      <c r="AM9" s="17">
        <v>0.25591251176305402</v>
      </c>
      <c r="AN9" s="17">
        <v>0.32608891341742602</v>
      </c>
      <c r="AO9" s="17">
        <v>0.341587036834755</v>
      </c>
      <c r="AP9" s="17">
        <v>0.32563281475993999</v>
      </c>
      <c r="AQ9" s="17"/>
      <c r="AR9" s="17">
        <v>0.269505142004487</v>
      </c>
      <c r="AS9" s="17">
        <v>0.30801524840511801</v>
      </c>
      <c r="AT9" s="17">
        <v>0.27092788277666002</v>
      </c>
      <c r="AU9" s="17">
        <v>0.35305082323514603</v>
      </c>
      <c r="AV9" s="17">
        <v>0.351529454229705</v>
      </c>
      <c r="AW9" s="17"/>
      <c r="AX9" s="17">
        <v>0.28650310240259003</v>
      </c>
      <c r="AY9" s="17">
        <v>0.31624621456322699</v>
      </c>
      <c r="AZ9" s="17">
        <v>0.31666098670545401</v>
      </c>
      <c r="BA9" s="17"/>
      <c r="BB9" s="17">
        <v>0.30692155350255201</v>
      </c>
      <c r="BC9" s="17">
        <v>0.241325963824183</v>
      </c>
      <c r="BD9" s="17">
        <v>0.235248820072927</v>
      </c>
      <c r="BE9" s="17">
        <v>0.27089910378872001</v>
      </c>
      <c r="BF9" s="17">
        <v>0.29045309964877197</v>
      </c>
    </row>
    <row r="10" spans="2:58" ht="28.8" x14ac:dyDescent="0.3">
      <c r="B10" s="18" t="s">
        <v>182</v>
      </c>
      <c r="C10" s="17">
        <v>0.402523954365262</v>
      </c>
      <c r="D10" s="17">
        <v>0.38656201292891601</v>
      </c>
      <c r="E10" s="17">
        <v>0.41930427771696699</v>
      </c>
      <c r="F10" s="17"/>
      <c r="G10" s="17">
        <v>0.11765469252073101</v>
      </c>
      <c r="H10" s="17">
        <v>0.40122770759399801</v>
      </c>
      <c r="I10" s="17">
        <v>0.38265731795244001</v>
      </c>
      <c r="J10" s="17">
        <v>0.43650418995290402</v>
      </c>
      <c r="K10" s="17">
        <v>0.36345183687126598</v>
      </c>
      <c r="L10" s="17">
        <v>0.48640723380270501</v>
      </c>
      <c r="M10" s="17"/>
      <c r="N10" s="17">
        <v>0.52540623359011795</v>
      </c>
      <c r="O10" s="17">
        <v>0.25862292814001597</v>
      </c>
      <c r="P10" s="17">
        <v>0.374005924599985</v>
      </c>
      <c r="Q10" s="17">
        <v>0.39244250490631</v>
      </c>
      <c r="R10" s="17">
        <v>0.36479806924457098</v>
      </c>
      <c r="S10" s="17">
        <v>0.34700077332614199</v>
      </c>
      <c r="T10" s="17">
        <v>0.35419983573483599</v>
      </c>
      <c r="U10" s="17">
        <v>0.39721533580177998</v>
      </c>
      <c r="V10" s="17">
        <v>0.45283790643272598</v>
      </c>
      <c r="W10" s="17">
        <v>0.38074894125641801</v>
      </c>
      <c r="X10" s="17">
        <v>0.37972992058551203</v>
      </c>
      <c r="Y10" s="17">
        <v>0.47059247936541598</v>
      </c>
      <c r="Z10" s="17">
        <v>0.41433235161651399</v>
      </c>
      <c r="AA10" s="17">
        <v>0.43984914751257398</v>
      </c>
      <c r="AB10" s="17">
        <v>0.47660520701856701</v>
      </c>
      <c r="AC10" s="17">
        <v>0.42296022316568099</v>
      </c>
      <c r="AD10" s="17"/>
      <c r="AE10" s="17">
        <v>0.43188846550804499</v>
      </c>
      <c r="AF10" s="17">
        <v>0.46818468490085902</v>
      </c>
      <c r="AG10" s="17">
        <v>0.42817309908238999</v>
      </c>
      <c r="AH10" s="17">
        <v>0.398093137885276</v>
      </c>
      <c r="AI10" s="17">
        <v>0.41775161707028602</v>
      </c>
      <c r="AJ10" s="17">
        <v>0.341361196047826</v>
      </c>
      <c r="AK10" s="17">
        <v>0.37116173691209497</v>
      </c>
      <c r="AL10" s="17">
        <v>0.40272900636942</v>
      </c>
      <c r="AM10" s="17">
        <v>0.42222701748471803</v>
      </c>
      <c r="AN10" s="17">
        <v>0.35181771901749598</v>
      </c>
      <c r="AO10" s="17">
        <v>0.36695010667854799</v>
      </c>
      <c r="AP10" s="17">
        <v>0.29620220875525399</v>
      </c>
      <c r="AQ10" s="17"/>
      <c r="AR10" s="17">
        <v>0.38786411598432702</v>
      </c>
      <c r="AS10" s="17">
        <v>0.41331357955215903</v>
      </c>
      <c r="AT10" s="17">
        <v>0.41501636223775801</v>
      </c>
      <c r="AU10" s="17">
        <v>0.36349096881071702</v>
      </c>
      <c r="AV10" s="17">
        <v>0.332581085231476</v>
      </c>
      <c r="AW10" s="17"/>
      <c r="AX10" s="17">
        <v>0.40203057082569499</v>
      </c>
      <c r="AY10" s="17">
        <v>0.41219444633716901</v>
      </c>
      <c r="AZ10" s="17">
        <v>0.40397009477004497</v>
      </c>
      <c r="BA10" s="17"/>
      <c r="BB10" s="17">
        <v>0.402593498961202</v>
      </c>
      <c r="BC10" s="17">
        <v>0.40986507218530099</v>
      </c>
      <c r="BD10" s="17">
        <v>0.49445593211386502</v>
      </c>
      <c r="BE10" s="17">
        <v>0.43548642810336502</v>
      </c>
      <c r="BF10" s="17">
        <v>0.34123148330890801</v>
      </c>
    </row>
    <row r="11" spans="2:58" ht="28.8" x14ac:dyDescent="0.3">
      <c r="B11" s="18" t="s">
        <v>183</v>
      </c>
      <c r="C11" s="17">
        <v>0.21200943941161299</v>
      </c>
      <c r="D11" s="17">
        <v>0.25284565628647598</v>
      </c>
      <c r="E11" s="17">
        <v>0.17055943693107001</v>
      </c>
      <c r="F11" s="17"/>
      <c r="G11" s="17">
        <v>0.56740880303459695</v>
      </c>
      <c r="H11" s="17">
        <v>0.16781280405294299</v>
      </c>
      <c r="I11" s="17">
        <v>0.23679276380793499</v>
      </c>
      <c r="J11" s="17">
        <v>0.17567139758756301</v>
      </c>
      <c r="K11" s="17">
        <v>0.27488019544498299</v>
      </c>
      <c r="L11" s="17">
        <v>0.122389303553854</v>
      </c>
      <c r="M11" s="17"/>
      <c r="N11" s="17">
        <v>0.36667556524165701</v>
      </c>
      <c r="O11" s="17">
        <v>0.33605212180314598</v>
      </c>
      <c r="P11" s="17">
        <v>0.26007976507389002</v>
      </c>
      <c r="Q11" s="17">
        <v>0.27241553558201098</v>
      </c>
      <c r="R11" s="17">
        <v>0.224198570566293</v>
      </c>
      <c r="S11" s="17">
        <v>0.21187214205799401</v>
      </c>
      <c r="T11" s="17">
        <v>0.246390865684738</v>
      </c>
      <c r="U11" s="17">
        <v>0.23293588776508101</v>
      </c>
      <c r="V11" s="17">
        <v>0.16737551641072701</v>
      </c>
      <c r="W11" s="17">
        <v>0.22055702943047301</v>
      </c>
      <c r="X11" s="17">
        <v>0.208136107274486</v>
      </c>
      <c r="Y11" s="17">
        <v>0.194179975335766</v>
      </c>
      <c r="Z11" s="17">
        <v>0.17682711500266601</v>
      </c>
      <c r="AA11" s="17">
        <v>0.22093686161561599</v>
      </c>
      <c r="AB11" s="17">
        <v>0.148173576362646</v>
      </c>
      <c r="AC11" s="17">
        <v>0.20697615109967199</v>
      </c>
      <c r="AD11" s="17"/>
      <c r="AE11" s="17">
        <v>0.204866033340242</v>
      </c>
      <c r="AF11" s="17">
        <v>0.19515975946446401</v>
      </c>
      <c r="AG11" s="17">
        <v>0.17606524060953599</v>
      </c>
      <c r="AH11" s="17">
        <v>0.18332442693152501</v>
      </c>
      <c r="AI11" s="17">
        <v>0.210314252734812</v>
      </c>
      <c r="AJ11" s="17">
        <v>0.25504455676313997</v>
      </c>
      <c r="AK11" s="17">
        <v>0.211724886183177</v>
      </c>
      <c r="AL11" s="17">
        <v>0.23639219516596299</v>
      </c>
      <c r="AM11" s="17">
        <v>0.231312227995288</v>
      </c>
      <c r="AN11" s="17">
        <v>0.21743403674312101</v>
      </c>
      <c r="AO11" s="17">
        <v>0.19559115875795899</v>
      </c>
      <c r="AP11" s="17">
        <v>0.28405917607650999</v>
      </c>
      <c r="AQ11" s="17"/>
      <c r="AR11" s="17">
        <v>0.240237333909775</v>
      </c>
      <c r="AS11" s="17">
        <v>0.18853762375595101</v>
      </c>
      <c r="AT11" s="17">
        <v>0.22510721296522801</v>
      </c>
      <c r="AU11" s="17">
        <v>0.233779717167511</v>
      </c>
      <c r="AV11" s="17">
        <v>0.216811567085121</v>
      </c>
      <c r="AW11" s="17"/>
      <c r="AX11" s="17">
        <v>0.21001270371335801</v>
      </c>
      <c r="AY11" s="17">
        <v>0.22348524674869699</v>
      </c>
      <c r="AZ11" s="17">
        <v>0.20332161446380201</v>
      </c>
      <c r="BA11" s="17"/>
      <c r="BB11" s="17">
        <v>0.20590094988020999</v>
      </c>
      <c r="BC11" s="17">
        <v>0.22579179861069501</v>
      </c>
      <c r="BD11" s="17">
        <v>0.18489545458276599</v>
      </c>
      <c r="BE11" s="17">
        <v>0.181517923802684</v>
      </c>
      <c r="BF11" s="17">
        <v>0.27667760959853599</v>
      </c>
    </row>
    <row r="12" spans="2:58" x14ac:dyDescent="0.3">
      <c r="B12" s="18" t="s">
        <v>86</v>
      </c>
      <c r="C12" s="19">
        <v>9.1756834073611196E-2</v>
      </c>
      <c r="D12" s="19">
        <v>6.4270373124189401E-2</v>
      </c>
      <c r="E12" s="19">
        <v>0.118455250680514</v>
      </c>
      <c r="F12" s="19"/>
      <c r="G12" s="19">
        <v>0.118833181055743</v>
      </c>
      <c r="H12" s="19">
        <v>9.6975078193656403E-2</v>
      </c>
      <c r="I12" s="19">
        <v>0.102012495052414</v>
      </c>
      <c r="J12" s="19">
        <v>8.6430465146789398E-2</v>
      </c>
      <c r="K12" s="19">
        <v>7.06044063900053E-2</v>
      </c>
      <c r="L12" s="19">
        <v>8.9686503367314999E-2</v>
      </c>
      <c r="M12" s="19"/>
      <c r="N12" s="19">
        <v>0</v>
      </c>
      <c r="O12" s="19">
        <v>0.153106660254721</v>
      </c>
      <c r="P12" s="19">
        <v>0.109756510030339</v>
      </c>
      <c r="Q12" s="19">
        <v>9.2020834782730307E-2</v>
      </c>
      <c r="R12" s="19">
        <v>9.8294857016394205E-2</v>
      </c>
      <c r="S12" s="19">
        <v>0.16760286468751201</v>
      </c>
      <c r="T12" s="19">
        <v>9.1609506444191593E-2</v>
      </c>
      <c r="U12" s="19">
        <v>0.121513675132709</v>
      </c>
      <c r="V12" s="19">
        <v>0.122461220617142</v>
      </c>
      <c r="W12" s="19">
        <v>6.4112216384728304E-2</v>
      </c>
      <c r="X12" s="19">
        <v>8.4535263265478597E-2</v>
      </c>
      <c r="Y12" s="19">
        <v>9.8677491164586795E-2</v>
      </c>
      <c r="Z12" s="19">
        <v>3.8588186135817597E-2</v>
      </c>
      <c r="AA12" s="19">
        <v>5.8020677828835701E-2</v>
      </c>
      <c r="AB12" s="19">
        <v>8.0064756232774897E-2</v>
      </c>
      <c r="AC12" s="19">
        <v>2.6082129851508502E-2</v>
      </c>
      <c r="AD12" s="19"/>
      <c r="AE12" s="19">
        <v>3.7805637566679602E-2</v>
      </c>
      <c r="AF12" s="19">
        <v>9.7618650552028702E-2</v>
      </c>
      <c r="AG12" s="19">
        <v>9.6973457558117704E-2</v>
      </c>
      <c r="AH12" s="19">
        <v>0.122245552629799</v>
      </c>
      <c r="AI12" s="19">
        <v>9.1288449609651698E-2</v>
      </c>
      <c r="AJ12" s="19">
        <v>0.10844790311144099</v>
      </c>
      <c r="AK12" s="19">
        <v>0.119140790841277</v>
      </c>
      <c r="AL12" s="19">
        <v>5.7850356271389701E-2</v>
      </c>
      <c r="AM12" s="19">
        <v>9.0548242756940095E-2</v>
      </c>
      <c r="AN12" s="19">
        <v>0.104659330821957</v>
      </c>
      <c r="AO12" s="19">
        <v>9.5871697728737701E-2</v>
      </c>
      <c r="AP12" s="19">
        <v>9.41058004082969E-2</v>
      </c>
      <c r="AQ12" s="19"/>
      <c r="AR12" s="19">
        <v>0.102393408101412</v>
      </c>
      <c r="AS12" s="19">
        <v>9.01335482867721E-2</v>
      </c>
      <c r="AT12" s="19">
        <v>8.8948542020354196E-2</v>
      </c>
      <c r="AU12" s="19">
        <v>4.9678490786626103E-2</v>
      </c>
      <c r="AV12" s="19">
        <v>9.9077893453698204E-2</v>
      </c>
      <c r="AW12" s="19"/>
      <c r="AX12" s="19">
        <v>0.10145362305835701</v>
      </c>
      <c r="AY12" s="19">
        <v>4.8074092350906303E-2</v>
      </c>
      <c r="AZ12" s="19">
        <v>7.6047304060700094E-2</v>
      </c>
      <c r="BA12" s="19"/>
      <c r="BB12" s="19">
        <v>8.4583997656036095E-2</v>
      </c>
      <c r="BC12" s="19">
        <v>0.12301716537982101</v>
      </c>
      <c r="BD12" s="19">
        <v>8.5399793230441903E-2</v>
      </c>
      <c r="BE12" s="19">
        <v>0.112096544305231</v>
      </c>
      <c r="BF12" s="19">
        <v>9.1637807443783706E-2</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181</v>
      </c>
      <c r="C9" s="17">
        <v>0.34478052793141201</v>
      </c>
      <c r="D9" s="17">
        <v>0.34324904378997301</v>
      </c>
      <c r="E9" s="17">
        <v>0.34700132893256802</v>
      </c>
      <c r="F9" s="17"/>
      <c r="G9" s="17">
        <v>0.529127315370583</v>
      </c>
      <c r="H9" s="17">
        <v>0.37721271991682698</v>
      </c>
      <c r="I9" s="17">
        <v>0.35411282864018201</v>
      </c>
      <c r="J9" s="17">
        <v>0.30828224585640401</v>
      </c>
      <c r="K9" s="17">
        <v>0.37397352873780998</v>
      </c>
      <c r="L9" s="17">
        <v>0.518258396704804</v>
      </c>
      <c r="M9" s="17"/>
      <c r="N9" s="17">
        <v>0.23166723210724599</v>
      </c>
      <c r="O9" s="17">
        <v>0.31201108867216198</v>
      </c>
      <c r="P9" s="17">
        <v>0.25947853570635598</v>
      </c>
      <c r="Q9" s="17">
        <v>0.39861773924528598</v>
      </c>
      <c r="R9" s="17">
        <v>0.34340107031352701</v>
      </c>
      <c r="S9" s="17">
        <v>0.35055636620451902</v>
      </c>
      <c r="T9" s="17">
        <v>0.301214741092037</v>
      </c>
      <c r="U9" s="17">
        <v>0.33468532717765098</v>
      </c>
      <c r="V9" s="17">
        <v>0.29545538942793698</v>
      </c>
      <c r="W9" s="17">
        <v>0.31213090674723998</v>
      </c>
      <c r="X9" s="17">
        <v>0.35385202184311998</v>
      </c>
      <c r="Y9" s="17">
        <v>0.358861536070336</v>
      </c>
      <c r="Z9" s="17">
        <v>0.339381876661705</v>
      </c>
      <c r="AA9" s="17">
        <v>0.28833875263509201</v>
      </c>
      <c r="AB9" s="17">
        <v>0.42951951370976299</v>
      </c>
      <c r="AC9" s="17">
        <v>0.41969790003444901</v>
      </c>
      <c r="AD9" s="17"/>
      <c r="AE9" s="17">
        <v>0.42022471008304602</v>
      </c>
      <c r="AF9" s="17">
        <v>0.34046472811487699</v>
      </c>
      <c r="AG9" s="17">
        <v>0.35022987968021602</v>
      </c>
      <c r="AH9" s="17">
        <v>0.34248667126253401</v>
      </c>
      <c r="AI9" s="17">
        <v>0.314335724486416</v>
      </c>
      <c r="AJ9" s="17">
        <v>0.30460021687935002</v>
      </c>
      <c r="AK9" s="17">
        <v>0.35337514220829502</v>
      </c>
      <c r="AL9" s="17">
        <v>0.29942240155057998</v>
      </c>
      <c r="AM9" s="17">
        <v>0.32645160839925202</v>
      </c>
      <c r="AN9" s="17">
        <v>0.33993898273288298</v>
      </c>
      <c r="AO9" s="17">
        <v>0.37151771203383699</v>
      </c>
      <c r="AP9" s="17">
        <v>0.27024743257094103</v>
      </c>
      <c r="AQ9" s="17"/>
      <c r="AR9" s="17">
        <v>0.33011975350762901</v>
      </c>
      <c r="AS9" s="17">
        <v>0.356602081911993</v>
      </c>
      <c r="AT9" s="17">
        <v>0.32256583868083899</v>
      </c>
      <c r="AU9" s="17">
        <v>0.38209717463895398</v>
      </c>
      <c r="AV9" s="17">
        <v>0.37081200875915599</v>
      </c>
      <c r="AW9" s="17"/>
      <c r="AX9" s="17">
        <v>0.34301342573472798</v>
      </c>
      <c r="AY9" s="17">
        <v>0.40252878373960799</v>
      </c>
      <c r="AZ9" s="17">
        <v>0.30048675030663602</v>
      </c>
      <c r="BA9" s="17"/>
      <c r="BB9" s="17">
        <v>0.35796632978661203</v>
      </c>
      <c r="BC9" s="17">
        <v>0.265393973285868</v>
      </c>
      <c r="BD9" s="17">
        <v>0.26332637147538401</v>
      </c>
      <c r="BE9" s="17">
        <v>0.32902933525567901</v>
      </c>
      <c r="BF9" s="17">
        <v>0.37494959413036599</v>
      </c>
    </row>
    <row r="10" spans="2:58" ht="28.8" x14ac:dyDescent="0.3">
      <c r="B10" s="18" t="s">
        <v>182</v>
      </c>
      <c r="C10" s="17">
        <v>0.37881233173110901</v>
      </c>
      <c r="D10" s="17">
        <v>0.35817166438438403</v>
      </c>
      <c r="E10" s="17">
        <v>0.39923105945697401</v>
      </c>
      <c r="F10" s="17"/>
      <c r="G10" s="17">
        <v>0.35203950357367397</v>
      </c>
      <c r="H10" s="17">
        <v>0.32884400405513498</v>
      </c>
      <c r="I10" s="17">
        <v>0.371367648591162</v>
      </c>
      <c r="J10" s="17">
        <v>0.41373087534466502</v>
      </c>
      <c r="K10" s="17">
        <v>0.33874688179690698</v>
      </c>
      <c r="L10" s="17">
        <v>0.326311113820554</v>
      </c>
      <c r="M10" s="17"/>
      <c r="N10" s="17">
        <v>0.76833276789275395</v>
      </c>
      <c r="O10" s="17">
        <v>0.23199440288110201</v>
      </c>
      <c r="P10" s="17">
        <v>0.354444154188367</v>
      </c>
      <c r="Q10" s="17">
        <v>0.38857293719208102</v>
      </c>
      <c r="R10" s="17">
        <v>0.337283363171961</v>
      </c>
      <c r="S10" s="17">
        <v>0.301799223593197</v>
      </c>
      <c r="T10" s="17">
        <v>0.380254526369046</v>
      </c>
      <c r="U10" s="17">
        <v>0.38256429688442301</v>
      </c>
      <c r="V10" s="17">
        <v>0.461659685132916</v>
      </c>
      <c r="W10" s="17">
        <v>0.33538758045904299</v>
      </c>
      <c r="X10" s="17">
        <v>0.381165313644383</v>
      </c>
      <c r="Y10" s="17">
        <v>0.37880233663922602</v>
      </c>
      <c r="Z10" s="17">
        <v>0.44904142212797898</v>
      </c>
      <c r="AA10" s="17">
        <v>0.44564616086123798</v>
      </c>
      <c r="AB10" s="17">
        <v>0.355373384842673</v>
      </c>
      <c r="AC10" s="17">
        <v>0.37825254813260301</v>
      </c>
      <c r="AD10" s="17"/>
      <c r="AE10" s="17">
        <v>0.35087175623066802</v>
      </c>
      <c r="AF10" s="17">
        <v>0.38814117262063103</v>
      </c>
      <c r="AG10" s="17">
        <v>0.42365766427197799</v>
      </c>
      <c r="AH10" s="17">
        <v>0.44458317006310699</v>
      </c>
      <c r="AI10" s="17">
        <v>0.36821407822192698</v>
      </c>
      <c r="AJ10" s="17">
        <v>0.35126812067640301</v>
      </c>
      <c r="AK10" s="17">
        <v>0.34378734412031098</v>
      </c>
      <c r="AL10" s="17">
        <v>0.47861174217946401</v>
      </c>
      <c r="AM10" s="17">
        <v>0.36447695038655498</v>
      </c>
      <c r="AN10" s="17">
        <v>0.34681835968395902</v>
      </c>
      <c r="AO10" s="17">
        <v>0.305941077851</v>
      </c>
      <c r="AP10" s="17">
        <v>0.49002789318350898</v>
      </c>
      <c r="AQ10" s="17"/>
      <c r="AR10" s="17">
        <v>0.39147347256511</v>
      </c>
      <c r="AS10" s="17">
        <v>0.378615841457631</v>
      </c>
      <c r="AT10" s="17">
        <v>0.37330007883685101</v>
      </c>
      <c r="AU10" s="17">
        <v>0.295301370501586</v>
      </c>
      <c r="AV10" s="17">
        <v>0.44198460352732699</v>
      </c>
      <c r="AW10" s="17"/>
      <c r="AX10" s="17">
        <v>0.37645797536185999</v>
      </c>
      <c r="AY10" s="17">
        <v>0.327123694775111</v>
      </c>
      <c r="AZ10" s="17">
        <v>0.43401097070237998</v>
      </c>
      <c r="BA10" s="17"/>
      <c r="BB10" s="17">
        <v>0.37811629436000199</v>
      </c>
      <c r="BC10" s="17">
        <v>0.43189270127996199</v>
      </c>
      <c r="BD10" s="17">
        <v>0.26892166059296901</v>
      </c>
      <c r="BE10" s="17">
        <v>0.421850320449631</v>
      </c>
      <c r="BF10" s="17">
        <v>0.30838932539559299</v>
      </c>
    </row>
    <row r="11" spans="2:58" ht="28.8" x14ac:dyDescent="0.3">
      <c r="B11" s="18" t="s">
        <v>183</v>
      </c>
      <c r="C11" s="17">
        <v>0.20715502412387299</v>
      </c>
      <c r="D11" s="17">
        <v>0.248874698532288</v>
      </c>
      <c r="E11" s="17">
        <v>0.165808542418695</v>
      </c>
      <c r="F11" s="17"/>
      <c r="G11" s="17">
        <v>5.7919067752062799E-2</v>
      </c>
      <c r="H11" s="17">
        <v>0.18997970402700801</v>
      </c>
      <c r="I11" s="17">
        <v>0.20058801256223199</v>
      </c>
      <c r="J11" s="17">
        <v>0.21464105310998499</v>
      </c>
      <c r="K11" s="17">
        <v>0.23627574449036201</v>
      </c>
      <c r="L11" s="17">
        <v>0.120132261843739</v>
      </c>
      <c r="M11" s="17"/>
      <c r="N11" s="17">
        <v>0</v>
      </c>
      <c r="O11" s="17">
        <v>0.38019618727502102</v>
      </c>
      <c r="P11" s="17">
        <v>0.30234854366549702</v>
      </c>
      <c r="Q11" s="17">
        <v>9.4430524590773002E-2</v>
      </c>
      <c r="R11" s="17">
        <v>0.215556410473046</v>
      </c>
      <c r="S11" s="17">
        <v>0.24802769677993</v>
      </c>
      <c r="T11" s="17">
        <v>0.22746821408288101</v>
      </c>
      <c r="U11" s="17">
        <v>0.205665467256473</v>
      </c>
      <c r="V11" s="17">
        <v>0.142852604694583</v>
      </c>
      <c r="W11" s="17">
        <v>0.29198162137620198</v>
      </c>
      <c r="X11" s="17">
        <v>0.20766523099811701</v>
      </c>
      <c r="Y11" s="17">
        <v>0.20384751639753501</v>
      </c>
      <c r="Z11" s="17">
        <v>0.18158802121633699</v>
      </c>
      <c r="AA11" s="17">
        <v>0.226432794420492</v>
      </c>
      <c r="AB11" s="17">
        <v>0.16313343707701999</v>
      </c>
      <c r="AC11" s="17">
        <v>0.1821128744953</v>
      </c>
      <c r="AD11" s="17"/>
      <c r="AE11" s="17">
        <v>0.183454102987781</v>
      </c>
      <c r="AF11" s="17">
        <v>0.198845172412001</v>
      </c>
      <c r="AG11" s="17">
        <v>0.164731787940711</v>
      </c>
      <c r="AH11" s="17">
        <v>0.116590089368056</v>
      </c>
      <c r="AI11" s="17">
        <v>0.25057410595762603</v>
      </c>
      <c r="AJ11" s="17">
        <v>0.24238035295643201</v>
      </c>
      <c r="AK11" s="17">
        <v>0.230546027055028</v>
      </c>
      <c r="AL11" s="17">
        <v>0.190965503830509</v>
      </c>
      <c r="AM11" s="17">
        <v>0.23310255099816601</v>
      </c>
      <c r="AN11" s="17">
        <v>0.246077708909998</v>
      </c>
      <c r="AO11" s="17">
        <v>0.24727089001737601</v>
      </c>
      <c r="AP11" s="17">
        <v>0.21201441532014301</v>
      </c>
      <c r="AQ11" s="17"/>
      <c r="AR11" s="17">
        <v>0.20567140057827901</v>
      </c>
      <c r="AS11" s="17">
        <v>0.193348506211725</v>
      </c>
      <c r="AT11" s="17">
        <v>0.246593679698664</v>
      </c>
      <c r="AU11" s="17">
        <v>0.26770447271360898</v>
      </c>
      <c r="AV11" s="17">
        <v>8.8125494259818804E-2</v>
      </c>
      <c r="AW11" s="17"/>
      <c r="AX11" s="17">
        <v>0.20330199771784299</v>
      </c>
      <c r="AY11" s="17">
        <v>0.219483012946523</v>
      </c>
      <c r="AZ11" s="17">
        <v>0.199778135642316</v>
      </c>
      <c r="BA11" s="17"/>
      <c r="BB11" s="17">
        <v>0.19751836309627199</v>
      </c>
      <c r="BC11" s="17">
        <v>0.23562235951750901</v>
      </c>
      <c r="BD11" s="17">
        <v>0.409421081358812</v>
      </c>
      <c r="BE11" s="17">
        <v>0.201333586793355</v>
      </c>
      <c r="BF11" s="17">
        <v>0.20095737203764599</v>
      </c>
    </row>
    <row r="12" spans="2:58" x14ac:dyDescent="0.3">
      <c r="B12" s="18" t="s">
        <v>86</v>
      </c>
      <c r="C12" s="19">
        <v>6.9252116213605802E-2</v>
      </c>
      <c r="D12" s="19">
        <v>4.9704593293354998E-2</v>
      </c>
      <c r="E12" s="19">
        <v>8.7959069191762398E-2</v>
      </c>
      <c r="F12" s="19"/>
      <c r="G12" s="19">
        <v>6.0914113303680399E-2</v>
      </c>
      <c r="H12" s="19">
        <v>0.103963572001031</v>
      </c>
      <c r="I12" s="19">
        <v>7.3931510206423495E-2</v>
      </c>
      <c r="J12" s="19">
        <v>6.3345825688946103E-2</v>
      </c>
      <c r="K12" s="19">
        <v>5.1003844974921497E-2</v>
      </c>
      <c r="L12" s="19">
        <v>3.52982276309034E-2</v>
      </c>
      <c r="M12" s="19"/>
      <c r="N12" s="19">
        <v>0</v>
      </c>
      <c r="O12" s="19">
        <v>7.5798321171714006E-2</v>
      </c>
      <c r="P12" s="19">
        <v>8.3728766439780306E-2</v>
      </c>
      <c r="Q12" s="19">
        <v>0.118378798971861</v>
      </c>
      <c r="R12" s="19">
        <v>0.103759156041466</v>
      </c>
      <c r="S12" s="19">
        <v>9.9616713422353301E-2</v>
      </c>
      <c r="T12" s="19">
        <v>9.1062518456035593E-2</v>
      </c>
      <c r="U12" s="19">
        <v>7.7084908681452499E-2</v>
      </c>
      <c r="V12" s="19">
        <v>0.100032320744564</v>
      </c>
      <c r="W12" s="19">
        <v>6.0499891417515397E-2</v>
      </c>
      <c r="X12" s="19">
        <v>5.7317433514379901E-2</v>
      </c>
      <c r="Y12" s="19">
        <v>5.8488610892901999E-2</v>
      </c>
      <c r="Z12" s="19">
        <v>2.9988679993978501E-2</v>
      </c>
      <c r="AA12" s="19">
        <v>3.9582292083178899E-2</v>
      </c>
      <c r="AB12" s="19">
        <v>5.1973664370543599E-2</v>
      </c>
      <c r="AC12" s="19">
        <v>1.9936677337648302E-2</v>
      </c>
      <c r="AD12" s="19"/>
      <c r="AE12" s="19">
        <v>4.5449430698504802E-2</v>
      </c>
      <c r="AF12" s="19">
        <v>7.2548926852491702E-2</v>
      </c>
      <c r="AG12" s="19">
        <v>6.1380668107094499E-2</v>
      </c>
      <c r="AH12" s="19">
        <v>9.6340069306302595E-2</v>
      </c>
      <c r="AI12" s="19">
        <v>6.6876091334032106E-2</v>
      </c>
      <c r="AJ12" s="19">
        <v>0.10175130948781599</v>
      </c>
      <c r="AK12" s="19">
        <v>7.2291486616365502E-2</v>
      </c>
      <c r="AL12" s="19">
        <v>3.10003524394473E-2</v>
      </c>
      <c r="AM12" s="19">
        <v>7.5968890216027193E-2</v>
      </c>
      <c r="AN12" s="19">
        <v>6.7164948673159905E-2</v>
      </c>
      <c r="AO12" s="19">
        <v>7.5270320097787294E-2</v>
      </c>
      <c r="AP12" s="19">
        <v>2.7710258925406302E-2</v>
      </c>
      <c r="AQ12" s="19"/>
      <c r="AR12" s="19">
        <v>7.2735373348982502E-2</v>
      </c>
      <c r="AS12" s="19">
        <v>7.1433570418652004E-2</v>
      </c>
      <c r="AT12" s="19">
        <v>5.7540402783646097E-2</v>
      </c>
      <c r="AU12" s="19">
        <v>5.4896982145851397E-2</v>
      </c>
      <c r="AV12" s="19">
        <v>9.9077893453698204E-2</v>
      </c>
      <c r="AW12" s="19"/>
      <c r="AX12" s="19">
        <v>7.7226601185568802E-2</v>
      </c>
      <c r="AY12" s="19">
        <v>5.0864508538757999E-2</v>
      </c>
      <c r="AZ12" s="19">
        <v>6.5724143348667302E-2</v>
      </c>
      <c r="BA12" s="19"/>
      <c r="BB12" s="19">
        <v>6.6399012757114906E-2</v>
      </c>
      <c r="BC12" s="19">
        <v>6.7090965916660597E-2</v>
      </c>
      <c r="BD12" s="19">
        <v>5.8330886572835403E-2</v>
      </c>
      <c r="BE12" s="19">
        <v>4.7786757501335E-2</v>
      </c>
      <c r="BF12" s="19">
        <v>0.11570370843639501</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181</v>
      </c>
      <c r="C9" s="17">
        <v>0.45900504969362199</v>
      </c>
      <c r="D9" s="17">
        <v>0.46979001314588198</v>
      </c>
      <c r="E9" s="17">
        <v>0.44912544943256</v>
      </c>
      <c r="F9" s="17"/>
      <c r="G9" s="17">
        <v>0.304504085240211</v>
      </c>
      <c r="H9" s="17">
        <v>0.48271052901165701</v>
      </c>
      <c r="I9" s="17">
        <v>0.44402007442831398</v>
      </c>
      <c r="J9" s="17">
        <v>0.46461713227283602</v>
      </c>
      <c r="K9" s="17">
        <v>0.46821555667311299</v>
      </c>
      <c r="L9" s="17">
        <v>0.54264516043064404</v>
      </c>
      <c r="M9" s="17"/>
      <c r="N9" s="17">
        <v>0.37215253658444603</v>
      </c>
      <c r="O9" s="17">
        <v>0.37236727685022802</v>
      </c>
      <c r="P9" s="17">
        <v>0.37457096068228701</v>
      </c>
      <c r="Q9" s="17">
        <v>0.50567425719753301</v>
      </c>
      <c r="R9" s="17">
        <v>0.33579491827764602</v>
      </c>
      <c r="S9" s="17">
        <v>0.46187503743782798</v>
      </c>
      <c r="T9" s="17">
        <v>0.47600582544768499</v>
      </c>
      <c r="U9" s="17">
        <v>0.37841234513279698</v>
      </c>
      <c r="V9" s="17">
        <v>0.42547028379771201</v>
      </c>
      <c r="W9" s="17">
        <v>0.39747541917469598</v>
      </c>
      <c r="X9" s="17">
        <v>0.40757416110314498</v>
      </c>
      <c r="Y9" s="17">
        <v>0.51782773477018396</v>
      </c>
      <c r="Z9" s="17">
        <v>0.559786064236519</v>
      </c>
      <c r="AA9" s="17">
        <v>0.46737047691456302</v>
      </c>
      <c r="AB9" s="17">
        <v>0.49021685275136401</v>
      </c>
      <c r="AC9" s="17">
        <v>0.55246829792207897</v>
      </c>
      <c r="AD9" s="17"/>
      <c r="AE9" s="17">
        <v>0.479204038922669</v>
      </c>
      <c r="AF9" s="17">
        <v>0.45459777511796701</v>
      </c>
      <c r="AG9" s="17">
        <v>0.50727984305589002</v>
      </c>
      <c r="AH9" s="17">
        <v>0.444739869915179</v>
      </c>
      <c r="AI9" s="17">
        <v>0.47251464471864102</v>
      </c>
      <c r="AJ9" s="17">
        <v>0.41349803523262302</v>
      </c>
      <c r="AK9" s="17">
        <v>0.50140849019118405</v>
      </c>
      <c r="AL9" s="17">
        <v>0.379146513706971</v>
      </c>
      <c r="AM9" s="17">
        <v>0.37922339258390902</v>
      </c>
      <c r="AN9" s="17">
        <v>0.45735861702824798</v>
      </c>
      <c r="AO9" s="17">
        <v>0.50857110405713601</v>
      </c>
      <c r="AP9" s="17">
        <v>0.61152053760233804</v>
      </c>
      <c r="AQ9" s="17"/>
      <c r="AR9" s="17">
        <v>0.39516047593592502</v>
      </c>
      <c r="AS9" s="17">
        <v>0.48495682304123899</v>
      </c>
      <c r="AT9" s="17">
        <v>0.47011206951046502</v>
      </c>
      <c r="AU9" s="17">
        <v>0.52914541320534303</v>
      </c>
      <c r="AV9" s="17">
        <v>0.49060287644696798</v>
      </c>
      <c r="AW9" s="17"/>
      <c r="AX9" s="17">
        <v>0.46692265763629498</v>
      </c>
      <c r="AY9" s="17">
        <v>0.49792165841929797</v>
      </c>
      <c r="AZ9" s="17">
        <v>0.41442138107085802</v>
      </c>
      <c r="BA9" s="17"/>
      <c r="BB9" s="17">
        <v>0.47229070734218898</v>
      </c>
      <c r="BC9" s="17">
        <v>0.37579596612466998</v>
      </c>
      <c r="BD9" s="17">
        <v>0.50334962209805201</v>
      </c>
      <c r="BE9" s="17">
        <v>0.45199101452306301</v>
      </c>
      <c r="BF9" s="17">
        <v>0.45158606516194699</v>
      </c>
    </row>
    <row r="10" spans="2:58" ht="28.8" x14ac:dyDescent="0.3">
      <c r="B10" s="18" t="s">
        <v>182</v>
      </c>
      <c r="C10" s="17">
        <v>0.32735176375163499</v>
      </c>
      <c r="D10" s="17">
        <v>0.30819635061404599</v>
      </c>
      <c r="E10" s="17">
        <v>0.34618114510383802</v>
      </c>
      <c r="F10" s="17"/>
      <c r="G10" s="17">
        <v>0.58259377067565898</v>
      </c>
      <c r="H10" s="17">
        <v>0.28876045760519797</v>
      </c>
      <c r="I10" s="17">
        <v>0.31041263132598301</v>
      </c>
      <c r="J10" s="17">
        <v>0.35131366818950899</v>
      </c>
      <c r="K10" s="17">
        <v>0.318427489804535</v>
      </c>
      <c r="L10" s="17">
        <v>0.36194981749164101</v>
      </c>
      <c r="M10" s="17"/>
      <c r="N10" s="17">
        <v>0.51434871786199698</v>
      </c>
      <c r="O10" s="17">
        <v>0.19856250390377</v>
      </c>
      <c r="P10" s="17">
        <v>0.30386163070415501</v>
      </c>
      <c r="Q10" s="17">
        <v>0.26517226562144502</v>
      </c>
      <c r="R10" s="17">
        <v>0.39587805425656802</v>
      </c>
      <c r="S10" s="17">
        <v>0.26810667269657301</v>
      </c>
      <c r="T10" s="17">
        <v>0.34025187359971698</v>
      </c>
      <c r="U10" s="17">
        <v>0.37582776671150198</v>
      </c>
      <c r="V10" s="17">
        <v>0.34225095066717198</v>
      </c>
      <c r="W10" s="17">
        <v>0.38995181217178698</v>
      </c>
      <c r="X10" s="17">
        <v>0.41693030087129701</v>
      </c>
      <c r="Y10" s="17">
        <v>0.329655969803064</v>
      </c>
      <c r="Z10" s="17">
        <v>0.21723480979357601</v>
      </c>
      <c r="AA10" s="17">
        <v>0.34095170842169098</v>
      </c>
      <c r="AB10" s="17">
        <v>0.277063268525026</v>
      </c>
      <c r="AC10" s="17">
        <v>0.32224391266137697</v>
      </c>
      <c r="AD10" s="17"/>
      <c r="AE10" s="17">
        <v>0.333168056010819</v>
      </c>
      <c r="AF10" s="17">
        <v>0.332376856787574</v>
      </c>
      <c r="AG10" s="17">
        <v>0.31491995227853797</v>
      </c>
      <c r="AH10" s="17">
        <v>0.34372679463644101</v>
      </c>
      <c r="AI10" s="17">
        <v>0.31540857667588401</v>
      </c>
      <c r="AJ10" s="17">
        <v>0.282371888016759</v>
      </c>
      <c r="AK10" s="17">
        <v>0.319597281265253</v>
      </c>
      <c r="AL10" s="17">
        <v>0.34021355073766402</v>
      </c>
      <c r="AM10" s="17">
        <v>0.40278596390660298</v>
      </c>
      <c r="AN10" s="17">
        <v>0.33163267695604398</v>
      </c>
      <c r="AO10" s="17">
        <v>0.27878132156480001</v>
      </c>
      <c r="AP10" s="17">
        <v>0.21981559627438199</v>
      </c>
      <c r="AQ10" s="17"/>
      <c r="AR10" s="17">
        <v>0.35225656824104201</v>
      </c>
      <c r="AS10" s="17">
        <v>0.31986031531789699</v>
      </c>
      <c r="AT10" s="17">
        <v>0.31737119469396102</v>
      </c>
      <c r="AU10" s="17">
        <v>0.28745750664277903</v>
      </c>
      <c r="AV10" s="17">
        <v>0.327949850171108</v>
      </c>
      <c r="AW10" s="17"/>
      <c r="AX10" s="17">
        <v>0.32583884218937997</v>
      </c>
      <c r="AY10" s="17">
        <v>0.32050678404382399</v>
      </c>
      <c r="AZ10" s="17">
        <v>0.32655475564862002</v>
      </c>
      <c r="BA10" s="17"/>
      <c r="BB10" s="17">
        <v>0.322682658016122</v>
      </c>
      <c r="BC10" s="17">
        <v>0.37586268928757799</v>
      </c>
      <c r="BD10" s="17">
        <v>0.34894343745464201</v>
      </c>
      <c r="BE10" s="17">
        <v>0.33665425674746902</v>
      </c>
      <c r="BF10" s="17">
        <v>0.29219984458653098</v>
      </c>
    </row>
    <row r="11" spans="2:58" ht="28.8" x14ac:dyDescent="0.3">
      <c r="B11" s="18" t="s">
        <v>183</v>
      </c>
      <c r="C11" s="17">
        <v>0.14397368191388599</v>
      </c>
      <c r="D11" s="17">
        <v>0.17708234414027199</v>
      </c>
      <c r="E11" s="17">
        <v>0.111120438033358</v>
      </c>
      <c r="F11" s="17"/>
      <c r="G11" s="17">
        <v>5.1988030780450202E-2</v>
      </c>
      <c r="H11" s="17">
        <v>0.157730115127414</v>
      </c>
      <c r="I11" s="17">
        <v>0.156526473276207</v>
      </c>
      <c r="J11" s="17">
        <v>0.125515035243115</v>
      </c>
      <c r="K11" s="17">
        <v>0.166742984919791</v>
      </c>
      <c r="L11" s="17">
        <v>6.0106794446811301E-2</v>
      </c>
      <c r="M11" s="17"/>
      <c r="N11" s="17">
        <v>0.113498745553558</v>
      </c>
      <c r="O11" s="17">
        <v>0.28100256066914597</v>
      </c>
      <c r="P11" s="17">
        <v>0.23564402179095301</v>
      </c>
      <c r="Q11" s="17">
        <v>0.14393300332342801</v>
      </c>
      <c r="R11" s="17">
        <v>0.15667005463213601</v>
      </c>
      <c r="S11" s="17">
        <v>0.17338242501578499</v>
      </c>
      <c r="T11" s="17">
        <v>8.7586812088608093E-2</v>
      </c>
      <c r="U11" s="17">
        <v>0.17649850970407699</v>
      </c>
      <c r="V11" s="17">
        <v>0.15307205251349901</v>
      </c>
      <c r="W11" s="17">
        <v>0.14038809775116001</v>
      </c>
      <c r="X11" s="17">
        <v>0.12805229778214899</v>
      </c>
      <c r="Y11" s="17">
        <v>9.7847364429562905E-2</v>
      </c>
      <c r="Z11" s="17">
        <v>0.19242025054748799</v>
      </c>
      <c r="AA11" s="17">
        <v>0.14065320633808201</v>
      </c>
      <c r="AB11" s="17">
        <v>0.16539677899385499</v>
      </c>
      <c r="AC11" s="17">
        <v>0.10672686302847099</v>
      </c>
      <c r="AD11" s="17"/>
      <c r="AE11" s="17">
        <v>0.148246013228818</v>
      </c>
      <c r="AF11" s="17">
        <v>0.137996899498529</v>
      </c>
      <c r="AG11" s="17">
        <v>0.10604864202833</v>
      </c>
      <c r="AH11" s="17">
        <v>0.107752969448373</v>
      </c>
      <c r="AI11" s="17">
        <v>0.13896214926506101</v>
      </c>
      <c r="AJ11" s="17">
        <v>0.19747697405141801</v>
      </c>
      <c r="AK11" s="17">
        <v>0.11489559443384401</v>
      </c>
      <c r="AL11" s="17">
        <v>0.23082755990870499</v>
      </c>
      <c r="AM11" s="17">
        <v>0.150016268456032</v>
      </c>
      <c r="AN11" s="17">
        <v>0.145791104359702</v>
      </c>
      <c r="AO11" s="17">
        <v>0.14691295145880201</v>
      </c>
      <c r="AP11" s="17">
        <v>0.140953607197874</v>
      </c>
      <c r="AQ11" s="17"/>
      <c r="AR11" s="17">
        <v>0.18438179798464299</v>
      </c>
      <c r="AS11" s="17">
        <v>0.120369162700642</v>
      </c>
      <c r="AT11" s="17">
        <v>0.16235839979398001</v>
      </c>
      <c r="AU11" s="17">
        <v>0.116376143469655</v>
      </c>
      <c r="AV11" s="17">
        <v>4.2665146181439101E-2</v>
      </c>
      <c r="AW11" s="17"/>
      <c r="AX11" s="17">
        <v>0.13665554124419799</v>
      </c>
      <c r="AY11" s="17">
        <v>0.12668142048025599</v>
      </c>
      <c r="AZ11" s="17">
        <v>0.179633816617676</v>
      </c>
      <c r="BA11" s="17"/>
      <c r="BB11" s="17">
        <v>0.137979543474954</v>
      </c>
      <c r="BC11" s="17">
        <v>0.156955432181967</v>
      </c>
      <c r="BD11" s="17">
        <v>0.12763726630545999</v>
      </c>
      <c r="BE11" s="17">
        <v>0.14200162772569699</v>
      </c>
      <c r="BF11" s="17">
        <v>0.18021340770039099</v>
      </c>
    </row>
    <row r="12" spans="2:58" x14ac:dyDescent="0.3">
      <c r="B12" s="18" t="s">
        <v>86</v>
      </c>
      <c r="C12" s="19">
        <v>6.9669504640856E-2</v>
      </c>
      <c r="D12" s="19">
        <v>4.4931292099800402E-2</v>
      </c>
      <c r="E12" s="19">
        <v>9.3572967430244694E-2</v>
      </c>
      <c r="F12" s="19"/>
      <c r="G12" s="19">
        <v>6.0914113303680399E-2</v>
      </c>
      <c r="H12" s="19">
        <v>7.0798898255730394E-2</v>
      </c>
      <c r="I12" s="19">
        <v>8.9040820969495907E-2</v>
      </c>
      <c r="J12" s="19">
        <v>5.85541642945391E-2</v>
      </c>
      <c r="K12" s="19">
        <v>4.6613968602561499E-2</v>
      </c>
      <c r="L12" s="19">
        <v>3.52982276309034E-2</v>
      </c>
      <c r="M12" s="19"/>
      <c r="N12" s="19">
        <v>0</v>
      </c>
      <c r="O12" s="19">
        <v>0.148067658576856</v>
      </c>
      <c r="P12" s="19">
        <v>8.5923386822605294E-2</v>
      </c>
      <c r="Q12" s="19">
        <v>8.5220473857593806E-2</v>
      </c>
      <c r="R12" s="19">
        <v>0.11165697283365</v>
      </c>
      <c r="S12" s="19">
        <v>9.6635864849813402E-2</v>
      </c>
      <c r="T12" s="19">
        <v>9.6155488863990196E-2</v>
      </c>
      <c r="U12" s="19">
        <v>6.9261378451623806E-2</v>
      </c>
      <c r="V12" s="19">
        <v>7.9206713021617095E-2</v>
      </c>
      <c r="W12" s="19">
        <v>7.2184670902357695E-2</v>
      </c>
      <c r="X12" s="19">
        <v>4.7443240243408798E-2</v>
      </c>
      <c r="Y12" s="19">
        <v>5.4668930997189301E-2</v>
      </c>
      <c r="Z12" s="19">
        <v>3.0558875422416299E-2</v>
      </c>
      <c r="AA12" s="19">
        <v>5.1024608325663197E-2</v>
      </c>
      <c r="AB12" s="19">
        <v>6.7323099729754698E-2</v>
      </c>
      <c r="AC12" s="19">
        <v>1.85609263880725E-2</v>
      </c>
      <c r="AD12" s="19"/>
      <c r="AE12" s="19">
        <v>3.9381891837694097E-2</v>
      </c>
      <c r="AF12" s="19">
        <v>7.5028468595929904E-2</v>
      </c>
      <c r="AG12" s="19">
        <v>7.1751562637241903E-2</v>
      </c>
      <c r="AH12" s="19">
        <v>0.10378036600000801</v>
      </c>
      <c r="AI12" s="19">
        <v>7.3114629340415099E-2</v>
      </c>
      <c r="AJ12" s="19">
        <v>0.1066531026992</v>
      </c>
      <c r="AK12" s="19">
        <v>6.4098634109717903E-2</v>
      </c>
      <c r="AL12" s="19">
        <v>4.9812375646659399E-2</v>
      </c>
      <c r="AM12" s="19">
        <v>6.7974375053456396E-2</v>
      </c>
      <c r="AN12" s="19">
        <v>6.5217601656006804E-2</v>
      </c>
      <c r="AO12" s="19">
        <v>6.5734622919261396E-2</v>
      </c>
      <c r="AP12" s="19">
        <v>2.7710258925406302E-2</v>
      </c>
      <c r="AQ12" s="19"/>
      <c r="AR12" s="19">
        <v>6.8201157838390397E-2</v>
      </c>
      <c r="AS12" s="19">
        <v>7.4813698940222106E-2</v>
      </c>
      <c r="AT12" s="19">
        <v>5.0158336001594001E-2</v>
      </c>
      <c r="AU12" s="19">
        <v>6.7020936682222504E-2</v>
      </c>
      <c r="AV12" s="19">
        <v>0.138782127200484</v>
      </c>
      <c r="AW12" s="19"/>
      <c r="AX12" s="19">
        <v>7.0582958930126796E-2</v>
      </c>
      <c r="AY12" s="19">
        <v>5.48901370566224E-2</v>
      </c>
      <c r="AZ12" s="19">
        <v>7.9390046662846006E-2</v>
      </c>
      <c r="BA12" s="19"/>
      <c r="BB12" s="19">
        <v>6.7047091166735101E-2</v>
      </c>
      <c r="BC12" s="19">
        <v>9.1385912405785405E-2</v>
      </c>
      <c r="BD12" s="19">
        <v>2.0069674141845802E-2</v>
      </c>
      <c r="BE12" s="19">
        <v>6.9353101003771303E-2</v>
      </c>
      <c r="BF12" s="19">
        <v>7.6000682551130405E-2</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G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199</v>
      </c>
      <c r="E2" s="26"/>
      <c r="F2" s="26"/>
      <c r="G2" s="26"/>
    </row>
    <row r="6" spans="2:7" ht="49.95" customHeight="1" x14ac:dyDescent="0.3">
      <c r="B6" s="23" t="s">
        <v>15</v>
      </c>
      <c r="C6" s="23" t="s">
        <v>192</v>
      </c>
      <c r="D6" s="23" t="s">
        <v>193</v>
      </c>
      <c r="E6" s="23" t="s">
        <v>194</v>
      </c>
      <c r="F6" s="23" t="s">
        <v>195</v>
      </c>
    </row>
    <row r="7" spans="2:7" x14ac:dyDescent="0.3">
      <c r="B7" s="18" t="s">
        <v>196</v>
      </c>
      <c r="C7" s="17">
        <v>0.16715437748148401</v>
      </c>
      <c r="D7" s="17">
        <v>0.11060056653148601</v>
      </c>
      <c r="E7" s="17">
        <v>4.3861631267014901E-2</v>
      </c>
      <c r="F7" s="17">
        <v>0.19250528130022701</v>
      </c>
    </row>
    <row r="8" spans="2:7" x14ac:dyDescent="0.3">
      <c r="B8" s="18" t="s">
        <v>197</v>
      </c>
      <c r="C8" s="17">
        <v>0.30056655704886498</v>
      </c>
      <c r="D8" s="17">
        <v>0.23302339531375299</v>
      </c>
      <c r="E8" s="17">
        <v>0.107854489850126</v>
      </c>
      <c r="F8" s="17">
        <v>0.36781419332869603</v>
      </c>
    </row>
    <row r="9" spans="2:7" x14ac:dyDescent="0.3">
      <c r="B9" s="18" t="s">
        <v>198</v>
      </c>
      <c r="C9" s="17">
        <v>0.27354234114875697</v>
      </c>
      <c r="D9" s="17">
        <v>0.16277688976107799</v>
      </c>
      <c r="E9" s="17">
        <v>0.25440487605310103</v>
      </c>
      <c r="F9" s="17">
        <v>0.292574968617343</v>
      </c>
    </row>
    <row r="10" spans="2:7" x14ac:dyDescent="0.3">
      <c r="B10" s="18" t="s">
        <v>55</v>
      </c>
      <c r="C10" s="17">
        <v>0.18707164000235699</v>
      </c>
      <c r="D10" s="17">
        <v>0.26562283047419799</v>
      </c>
      <c r="E10" s="17">
        <v>0.33942792414103101</v>
      </c>
      <c r="F10" s="17">
        <v>0.100048429214854</v>
      </c>
    </row>
    <row r="11" spans="2:7" x14ac:dyDescent="0.3">
      <c r="B11" s="18" t="s">
        <v>56</v>
      </c>
      <c r="C11" s="17">
        <v>7.1665084318536298E-2</v>
      </c>
      <c r="D11" s="17">
        <v>0.227976317919485</v>
      </c>
      <c r="E11" s="17">
        <v>0.25445107868872702</v>
      </c>
      <c r="F11" s="17">
        <v>4.7057127538879202E-2</v>
      </c>
    </row>
    <row r="12" spans="2:7" x14ac:dyDescent="0.3">
      <c r="B12" s="16"/>
      <c r="C12" s="16"/>
      <c r="D12" s="16"/>
      <c r="E12" s="16"/>
      <c r="F12" s="16"/>
    </row>
    <row r="13" spans="2:7" x14ac:dyDescent="0.3">
      <c r="B13" t="s">
        <v>91</v>
      </c>
    </row>
    <row r="14" spans="2:7" x14ac:dyDescent="0.3">
      <c r="B14" t="s">
        <v>92</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196</v>
      </c>
      <c r="C9" s="17">
        <v>0.16715437748148401</v>
      </c>
      <c r="D9" s="17">
        <v>0.188631111895944</v>
      </c>
      <c r="E9" s="17">
        <v>0.14599048402498099</v>
      </c>
      <c r="F9" s="17"/>
      <c r="G9" s="17">
        <v>0.27639135483826399</v>
      </c>
      <c r="H9" s="17">
        <v>0.14820241925017999</v>
      </c>
      <c r="I9" s="17">
        <v>0.15842302222888699</v>
      </c>
      <c r="J9" s="17">
        <v>0.16167812552607499</v>
      </c>
      <c r="K9" s="17">
        <v>0.22092259861062799</v>
      </c>
      <c r="L9" s="17">
        <v>0.17192977433741</v>
      </c>
      <c r="M9" s="17"/>
      <c r="N9" s="17">
        <v>0</v>
      </c>
      <c r="O9" s="17">
        <v>0.171407503213416</v>
      </c>
      <c r="P9" s="17">
        <v>0.196456911655781</v>
      </c>
      <c r="Q9" s="17">
        <v>0.169340896747804</v>
      </c>
      <c r="R9" s="17">
        <v>0.15776004073872199</v>
      </c>
      <c r="S9" s="17">
        <v>0.12590333587942901</v>
      </c>
      <c r="T9" s="17">
        <v>0.16996274485357499</v>
      </c>
      <c r="U9" s="17">
        <v>0.19936400169393001</v>
      </c>
      <c r="V9" s="17">
        <v>0.150706030941895</v>
      </c>
      <c r="W9" s="17">
        <v>0.205764816776071</v>
      </c>
      <c r="X9" s="17">
        <v>0.14696010941743201</v>
      </c>
      <c r="Y9" s="17">
        <v>0.18794105337811701</v>
      </c>
      <c r="Z9" s="17">
        <v>7.5097251157876396E-2</v>
      </c>
      <c r="AA9" s="17">
        <v>0.18418123689860999</v>
      </c>
      <c r="AB9" s="17">
        <v>0.18814613277105399</v>
      </c>
      <c r="AC9" s="17">
        <v>0.197871644718662</v>
      </c>
      <c r="AD9" s="17"/>
      <c r="AE9" s="17">
        <v>0.164274101081329</v>
      </c>
      <c r="AF9" s="17">
        <v>0.12552233746045999</v>
      </c>
      <c r="AG9" s="17">
        <v>0.160127155514663</v>
      </c>
      <c r="AH9" s="17">
        <v>0.14092265337901499</v>
      </c>
      <c r="AI9" s="17">
        <v>0.13515914569307999</v>
      </c>
      <c r="AJ9" s="17">
        <v>0.131400503672883</v>
      </c>
      <c r="AK9" s="17">
        <v>0.19346138632380699</v>
      </c>
      <c r="AL9" s="17">
        <v>0.22530700399690701</v>
      </c>
      <c r="AM9" s="17">
        <v>0.223318462309855</v>
      </c>
      <c r="AN9" s="17">
        <v>0.199554217040394</v>
      </c>
      <c r="AO9" s="17">
        <v>0.13395418288472799</v>
      </c>
      <c r="AP9" s="17">
        <v>0.245373893519026</v>
      </c>
      <c r="AQ9" s="17"/>
      <c r="AR9" s="17">
        <v>0.16460998265393301</v>
      </c>
      <c r="AS9" s="17">
        <v>0.16053963596934301</v>
      </c>
      <c r="AT9" s="17">
        <v>0.18384826670302801</v>
      </c>
      <c r="AU9" s="17">
        <v>0.17169452839619601</v>
      </c>
      <c r="AV9" s="17">
        <v>0.214269870337639</v>
      </c>
      <c r="AW9" s="17"/>
      <c r="AX9" s="17">
        <v>0.16740898305722901</v>
      </c>
      <c r="AY9" s="17">
        <v>0.17315031491813301</v>
      </c>
      <c r="AZ9" s="17">
        <v>0.19463148351738399</v>
      </c>
      <c r="BA9" s="17"/>
      <c r="BB9" s="17">
        <v>0.16974135210029401</v>
      </c>
      <c r="BC9" s="17">
        <v>0.12799870360971799</v>
      </c>
      <c r="BD9" s="17">
        <v>0.28027237405094102</v>
      </c>
      <c r="BE9" s="17">
        <v>0.15236279073908901</v>
      </c>
      <c r="BF9" s="17">
        <v>0.18224907209097299</v>
      </c>
    </row>
    <row r="10" spans="2:58" x14ac:dyDescent="0.3">
      <c r="B10" s="18" t="s">
        <v>197</v>
      </c>
      <c r="C10" s="17">
        <v>0.30056655704886498</v>
      </c>
      <c r="D10" s="17">
        <v>0.30053834517400002</v>
      </c>
      <c r="E10" s="17">
        <v>0.29919940972825099</v>
      </c>
      <c r="F10" s="17"/>
      <c r="G10" s="17">
        <v>0.13895570926442299</v>
      </c>
      <c r="H10" s="17">
        <v>0.370457677208822</v>
      </c>
      <c r="I10" s="17">
        <v>0.28542891969462297</v>
      </c>
      <c r="J10" s="17">
        <v>0.32037095276300698</v>
      </c>
      <c r="K10" s="17">
        <v>0.24995561598631</v>
      </c>
      <c r="L10" s="17">
        <v>0.23008905354347101</v>
      </c>
      <c r="M10" s="17"/>
      <c r="N10" s="17">
        <v>0.60068001684643402</v>
      </c>
      <c r="O10" s="17">
        <v>0.205106480892152</v>
      </c>
      <c r="P10" s="17">
        <v>0.207885346595934</v>
      </c>
      <c r="Q10" s="17">
        <v>0.40746106069664301</v>
      </c>
      <c r="R10" s="17">
        <v>0.32548687701185702</v>
      </c>
      <c r="S10" s="17">
        <v>0.25286966661626398</v>
      </c>
      <c r="T10" s="17">
        <v>0.32103743986540301</v>
      </c>
      <c r="U10" s="17">
        <v>0.28505638311041798</v>
      </c>
      <c r="V10" s="17">
        <v>0.31908319137679902</v>
      </c>
      <c r="W10" s="17">
        <v>0.30509400162946898</v>
      </c>
      <c r="X10" s="17">
        <v>0.34196506440068097</v>
      </c>
      <c r="Y10" s="17">
        <v>0.36545529452874198</v>
      </c>
      <c r="Z10" s="17">
        <v>0.33265005402262099</v>
      </c>
      <c r="AA10" s="17">
        <v>0.35470952061026001</v>
      </c>
      <c r="AB10" s="17">
        <v>0.33745658181874399</v>
      </c>
      <c r="AC10" s="17">
        <v>0.191394739298096</v>
      </c>
      <c r="AD10" s="17"/>
      <c r="AE10" s="17">
        <v>0.30593827216448599</v>
      </c>
      <c r="AF10" s="17">
        <v>0.30183217405290902</v>
      </c>
      <c r="AG10" s="17">
        <v>0.24614683034823201</v>
      </c>
      <c r="AH10" s="17">
        <v>0.302768603661139</v>
      </c>
      <c r="AI10" s="17">
        <v>0.30028065690142602</v>
      </c>
      <c r="AJ10" s="17">
        <v>0.321269932192006</v>
      </c>
      <c r="AK10" s="17">
        <v>0.30615100648577898</v>
      </c>
      <c r="AL10" s="17">
        <v>0.27958087683764599</v>
      </c>
      <c r="AM10" s="17">
        <v>0.290186979037313</v>
      </c>
      <c r="AN10" s="17">
        <v>0.35182680557400298</v>
      </c>
      <c r="AO10" s="17">
        <v>0.36264606002212302</v>
      </c>
      <c r="AP10" s="17">
        <v>0.140630192283</v>
      </c>
      <c r="AQ10" s="17"/>
      <c r="AR10" s="17">
        <v>0.32167470219331701</v>
      </c>
      <c r="AS10" s="17">
        <v>0.29487733856550102</v>
      </c>
      <c r="AT10" s="17">
        <v>0.28106013506376099</v>
      </c>
      <c r="AU10" s="17">
        <v>0.32303501081067398</v>
      </c>
      <c r="AV10" s="17">
        <v>0.24770069117990301</v>
      </c>
      <c r="AW10" s="17"/>
      <c r="AX10" s="17">
        <v>0.312985141569461</v>
      </c>
      <c r="AY10" s="17">
        <v>0.24929633760327999</v>
      </c>
      <c r="AZ10" s="17">
        <v>0.306533906640513</v>
      </c>
      <c r="BA10" s="17"/>
      <c r="BB10" s="17">
        <v>0.28779877747999499</v>
      </c>
      <c r="BC10" s="17">
        <v>0.38348626674513397</v>
      </c>
      <c r="BD10" s="17">
        <v>0.29258480101185302</v>
      </c>
      <c r="BE10" s="17">
        <v>0.28100211601923197</v>
      </c>
      <c r="BF10" s="17">
        <v>0.31655718208276001</v>
      </c>
    </row>
    <row r="11" spans="2:58" x14ac:dyDescent="0.3">
      <c r="B11" s="18" t="s">
        <v>198</v>
      </c>
      <c r="C11" s="17">
        <v>0.27354234114875697</v>
      </c>
      <c r="D11" s="17">
        <v>0.25475281805584099</v>
      </c>
      <c r="E11" s="17">
        <v>0.29289564167120502</v>
      </c>
      <c r="F11" s="17"/>
      <c r="G11" s="17">
        <v>0.17476620755052899</v>
      </c>
      <c r="H11" s="17">
        <v>0.21641214785378801</v>
      </c>
      <c r="I11" s="17">
        <v>0.24911469860678001</v>
      </c>
      <c r="J11" s="17">
        <v>0.28613392319315301</v>
      </c>
      <c r="K11" s="17">
        <v>0.350005487446088</v>
      </c>
      <c r="L11" s="17">
        <v>0.35894449337418799</v>
      </c>
      <c r="M11" s="17"/>
      <c r="N11" s="17">
        <v>0.142817825979799</v>
      </c>
      <c r="O11" s="17">
        <v>0.35696158033523301</v>
      </c>
      <c r="P11" s="17">
        <v>0.33684659741753797</v>
      </c>
      <c r="Q11" s="17">
        <v>0.16785989052526801</v>
      </c>
      <c r="R11" s="17">
        <v>0.27719692509990901</v>
      </c>
      <c r="S11" s="17">
        <v>0.34037363946704602</v>
      </c>
      <c r="T11" s="17">
        <v>0.240274787558063</v>
      </c>
      <c r="U11" s="17">
        <v>0.26406900177993398</v>
      </c>
      <c r="V11" s="17">
        <v>0.308022584604913</v>
      </c>
      <c r="W11" s="17">
        <v>0.232159677774502</v>
      </c>
      <c r="X11" s="17">
        <v>0.24488835607156501</v>
      </c>
      <c r="Y11" s="17">
        <v>0.23067178237828501</v>
      </c>
      <c r="Z11" s="17">
        <v>0.35241556093297799</v>
      </c>
      <c r="AA11" s="17">
        <v>0.270489571573931</v>
      </c>
      <c r="AB11" s="17">
        <v>0.210063829332923</v>
      </c>
      <c r="AC11" s="17">
        <v>0.26028521619834599</v>
      </c>
      <c r="AD11" s="17"/>
      <c r="AE11" s="17">
        <v>0.21056339146501801</v>
      </c>
      <c r="AF11" s="17">
        <v>0.313722791350942</v>
      </c>
      <c r="AG11" s="17">
        <v>0.31381055600952301</v>
      </c>
      <c r="AH11" s="17">
        <v>0.32184840356076799</v>
      </c>
      <c r="AI11" s="17">
        <v>0.32543459605124803</v>
      </c>
      <c r="AJ11" s="17">
        <v>0.32160206687452197</v>
      </c>
      <c r="AK11" s="17">
        <v>0.27751183702222298</v>
      </c>
      <c r="AL11" s="17">
        <v>0.22333388724883199</v>
      </c>
      <c r="AM11" s="17">
        <v>0.233131588545194</v>
      </c>
      <c r="AN11" s="17">
        <v>0.18221998580196799</v>
      </c>
      <c r="AO11" s="17">
        <v>0.30419280228256301</v>
      </c>
      <c r="AP11" s="17">
        <v>0.30254989411093203</v>
      </c>
      <c r="AQ11" s="17"/>
      <c r="AR11" s="17">
        <v>0.26542471681233099</v>
      </c>
      <c r="AS11" s="17">
        <v>0.27819194320628599</v>
      </c>
      <c r="AT11" s="17">
        <v>0.269599382118276</v>
      </c>
      <c r="AU11" s="17">
        <v>0.29416236376418498</v>
      </c>
      <c r="AV11" s="17">
        <v>0.26273529048378502</v>
      </c>
      <c r="AW11" s="17"/>
      <c r="AX11" s="17">
        <v>0.30083551747838599</v>
      </c>
      <c r="AY11" s="17">
        <v>0.15435800175603701</v>
      </c>
      <c r="AZ11" s="17">
        <v>0.21920188151188499</v>
      </c>
      <c r="BA11" s="17"/>
      <c r="BB11" s="17">
        <v>0.27804200903638598</v>
      </c>
      <c r="BC11" s="17">
        <v>0.250513035866883</v>
      </c>
      <c r="BD11" s="17">
        <v>0.267673421379169</v>
      </c>
      <c r="BE11" s="17">
        <v>0.28817298861942198</v>
      </c>
      <c r="BF11" s="17">
        <v>0.24972567418340599</v>
      </c>
    </row>
    <row r="12" spans="2:58" x14ac:dyDescent="0.3">
      <c r="B12" s="18" t="s">
        <v>55</v>
      </c>
      <c r="C12" s="17">
        <v>0.18707164000235699</v>
      </c>
      <c r="D12" s="17">
        <v>0.168252263052658</v>
      </c>
      <c r="E12" s="17">
        <v>0.206282311967666</v>
      </c>
      <c r="F12" s="17"/>
      <c r="G12" s="17">
        <v>0.34252053085615197</v>
      </c>
      <c r="H12" s="17">
        <v>0.171103501469729</v>
      </c>
      <c r="I12" s="17">
        <v>0.22212206367602699</v>
      </c>
      <c r="J12" s="17">
        <v>0.180391929048589</v>
      </c>
      <c r="K12" s="17">
        <v>0.10635487233780901</v>
      </c>
      <c r="L12" s="17">
        <v>0.139265520085953</v>
      </c>
      <c r="M12" s="17"/>
      <c r="N12" s="17">
        <v>0.25650215717376601</v>
      </c>
      <c r="O12" s="17">
        <v>0.12978029954191</v>
      </c>
      <c r="P12" s="17">
        <v>0.18609023642116701</v>
      </c>
      <c r="Q12" s="17">
        <v>0.182827094467338</v>
      </c>
      <c r="R12" s="17">
        <v>0.20572507414081401</v>
      </c>
      <c r="S12" s="17">
        <v>0.22967462346728201</v>
      </c>
      <c r="T12" s="17">
        <v>0.24268343662526301</v>
      </c>
      <c r="U12" s="17">
        <v>0.192525804008847</v>
      </c>
      <c r="V12" s="17">
        <v>0.197407352782421</v>
      </c>
      <c r="W12" s="17">
        <v>0.20325562905213701</v>
      </c>
      <c r="X12" s="17">
        <v>0.19503310453344</v>
      </c>
      <c r="Y12" s="17">
        <v>0.14240420967801101</v>
      </c>
      <c r="Z12" s="17">
        <v>0.16827033853732001</v>
      </c>
      <c r="AA12" s="17">
        <v>0.13092472797447599</v>
      </c>
      <c r="AB12" s="17">
        <v>0.181115003006977</v>
      </c>
      <c r="AC12" s="17">
        <v>0.18621871651828301</v>
      </c>
      <c r="AD12" s="17"/>
      <c r="AE12" s="17">
        <v>0.18876221457112799</v>
      </c>
      <c r="AF12" s="17">
        <v>0.192483959140822</v>
      </c>
      <c r="AG12" s="17">
        <v>0.22345220634004601</v>
      </c>
      <c r="AH12" s="17">
        <v>0.18320776436851199</v>
      </c>
      <c r="AI12" s="17">
        <v>0.21543167533690499</v>
      </c>
      <c r="AJ12" s="17">
        <v>0.18072234844225901</v>
      </c>
      <c r="AK12" s="17">
        <v>0.178993222511659</v>
      </c>
      <c r="AL12" s="17">
        <v>0.18347183117063601</v>
      </c>
      <c r="AM12" s="17">
        <v>0.163580446051069</v>
      </c>
      <c r="AN12" s="17">
        <v>0.175748772443788</v>
      </c>
      <c r="AO12" s="17">
        <v>0.120560191922049</v>
      </c>
      <c r="AP12" s="17">
        <v>0.28016543954412798</v>
      </c>
      <c r="AQ12" s="17"/>
      <c r="AR12" s="17">
        <v>0.181625268076819</v>
      </c>
      <c r="AS12" s="17">
        <v>0.18969179305828601</v>
      </c>
      <c r="AT12" s="17">
        <v>0.189912385230946</v>
      </c>
      <c r="AU12" s="17">
        <v>0.15342660850367101</v>
      </c>
      <c r="AV12" s="17">
        <v>0.256799450497814</v>
      </c>
      <c r="AW12" s="17"/>
      <c r="AX12" s="17">
        <v>0.169264958584744</v>
      </c>
      <c r="AY12" s="17">
        <v>0.23750322792254799</v>
      </c>
      <c r="AZ12" s="17">
        <v>0.217856473109759</v>
      </c>
      <c r="BA12" s="17"/>
      <c r="BB12" s="17">
        <v>0.18044006484633501</v>
      </c>
      <c r="BC12" s="17">
        <v>0.209534485152539</v>
      </c>
      <c r="BD12" s="17">
        <v>0.13512054908091201</v>
      </c>
      <c r="BE12" s="17">
        <v>0.229570030043447</v>
      </c>
      <c r="BF12" s="17">
        <v>0.18644888626894901</v>
      </c>
    </row>
    <row r="13" spans="2:58" x14ac:dyDescent="0.3">
      <c r="B13" s="18" t="s">
        <v>56</v>
      </c>
      <c r="C13" s="19">
        <v>7.1665084318536298E-2</v>
      </c>
      <c r="D13" s="19">
        <v>8.7825461821557899E-2</v>
      </c>
      <c r="E13" s="19">
        <v>5.5632152607898798E-2</v>
      </c>
      <c r="F13" s="19"/>
      <c r="G13" s="19">
        <v>6.7366197490632301E-2</v>
      </c>
      <c r="H13" s="19">
        <v>9.3824254217481098E-2</v>
      </c>
      <c r="I13" s="19">
        <v>8.4911295793682007E-2</v>
      </c>
      <c r="J13" s="19">
        <v>5.1425069469176701E-2</v>
      </c>
      <c r="K13" s="19">
        <v>7.2761425619165307E-2</v>
      </c>
      <c r="L13" s="19">
        <v>9.9771158658977802E-2</v>
      </c>
      <c r="M13" s="19"/>
      <c r="N13" s="19">
        <v>0</v>
      </c>
      <c r="O13" s="19">
        <v>0.13674413601728899</v>
      </c>
      <c r="P13" s="19">
        <v>7.2720907909579593E-2</v>
      </c>
      <c r="Q13" s="19">
        <v>7.2511057562947803E-2</v>
      </c>
      <c r="R13" s="19">
        <v>3.3831083008699102E-2</v>
      </c>
      <c r="S13" s="19">
        <v>5.1178734569979401E-2</v>
      </c>
      <c r="T13" s="19">
        <v>2.6041591097695702E-2</v>
      </c>
      <c r="U13" s="19">
        <v>5.8984809406870703E-2</v>
      </c>
      <c r="V13" s="19">
        <v>2.4780840293971599E-2</v>
      </c>
      <c r="W13" s="19">
        <v>5.3725874767821001E-2</v>
      </c>
      <c r="X13" s="19">
        <v>7.1153365576882802E-2</v>
      </c>
      <c r="Y13" s="19">
        <v>7.3527660036845494E-2</v>
      </c>
      <c r="Z13" s="19">
        <v>7.1566795349204598E-2</v>
      </c>
      <c r="AA13" s="19">
        <v>5.9694942942722998E-2</v>
      </c>
      <c r="AB13" s="19">
        <v>8.3218453070302595E-2</v>
      </c>
      <c r="AC13" s="19">
        <v>0.164229683266613</v>
      </c>
      <c r="AD13" s="19"/>
      <c r="AE13" s="19">
        <v>0.130462020718038</v>
      </c>
      <c r="AF13" s="19">
        <v>6.6438737994865896E-2</v>
      </c>
      <c r="AG13" s="19">
        <v>5.6463251787536299E-2</v>
      </c>
      <c r="AH13" s="19">
        <v>5.1252575030564698E-2</v>
      </c>
      <c r="AI13" s="19">
        <v>2.3693926017341299E-2</v>
      </c>
      <c r="AJ13" s="19">
        <v>4.5005148818329697E-2</v>
      </c>
      <c r="AK13" s="19">
        <v>4.3882547656531198E-2</v>
      </c>
      <c r="AL13" s="19">
        <v>8.8306400745979494E-2</v>
      </c>
      <c r="AM13" s="19">
        <v>8.9782524056568599E-2</v>
      </c>
      <c r="AN13" s="19">
        <v>9.06502191398465E-2</v>
      </c>
      <c r="AO13" s="19">
        <v>7.8646762888538002E-2</v>
      </c>
      <c r="AP13" s="19">
        <v>3.1280580542914202E-2</v>
      </c>
      <c r="AQ13" s="19"/>
      <c r="AR13" s="19">
        <v>6.6665330263599901E-2</v>
      </c>
      <c r="AS13" s="19">
        <v>7.6699289200583304E-2</v>
      </c>
      <c r="AT13" s="19">
        <v>7.5579830883989105E-2</v>
      </c>
      <c r="AU13" s="19">
        <v>5.7681488525274403E-2</v>
      </c>
      <c r="AV13" s="19">
        <v>1.84946975008583E-2</v>
      </c>
      <c r="AW13" s="19"/>
      <c r="AX13" s="19">
        <v>4.9505399310179797E-2</v>
      </c>
      <c r="AY13" s="19">
        <v>0.185692117800002</v>
      </c>
      <c r="AZ13" s="19">
        <v>6.1776255220459403E-2</v>
      </c>
      <c r="BA13" s="19"/>
      <c r="BB13" s="19">
        <v>8.3977796536989599E-2</v>
      </c>
      <c r="BC13" s="19">
        <v>2.84675086257258E-2</v>
      </c>
      <c r="BD13" s="19">
        <v>2.4348854477124499E-2</v>
      </c>
      <c r="BE13" s="19">
        <v>4.8892074578809397E-2</v>
      </c>
      <c r="BF13" s="19">
        <v>6.5019185373912394E-2</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196</v>
      </c>
      <c r="C9" s="17">
        <v>0.11060056653148601</v>
      </c>
      <c r="D9" s="17">
        <v>0.125094394805083</v>
      </c>
      <c r="E9" s="17">
        <v>9.6313462569611097E-2</v>
      </c>
      <c r="F9" s="17"/>
      <c r="G9" s="17">
        <v>0.111916854618239</v>
      </c>
      <c r="H9" s="17">
        <v>0.15696472232415601</v>
      </c>
      <c r="I9" s="17">
        <v>0.12911820662569301</v>
      </c>
      <c r="J9" s="17">
        <v>9.7180733825999302E-2</v>
      </c>
      <c r="K9" s="17">
        <v>6.2367733391234803E-2</v>
      </c>
      <c r="L9" s="17">
        <v>7.6048542833876007E-2</v>
      </c>
      <c r="M9" s="17"/>
      <c r="N9" s="17">
        <v>0</v>
      </c>
      <c r="O9" s="17">
        <v>0.27703146105540399</v>
      </c>
      <c r="P9" s="17">
        <v>0.16062175097394801</v>
      </c>
      <c r="Q9" s="17">
        <v>9.6816784881654197E-2</v>
      </c>
      <c r="R9" s="17">
        <v>0.100619131263645</v>
      </c>
      <c r="S9" s="17">
        <v>0.107569399064303</v>
      </c>
      <c r="T9" s="17">
        <v>0.104759045907774</v>
      </c>
      <c r="U9" s="17">
        <v>0.108419041986053</v>
      </c>
      <c r="V9" s="17">
        <v>0.126871477832836</v>
      </c>
      <c r="W9" s="17">
        <v>0.14652403827839999</v>
      </c>
      <c r="X9" s="17">
        <v>9.2377769398806694E-2</v>
      </c>
      <c r="Y9" s="17">
        <v>0.102999568383922</v>
      </c>
      <c r="Z9" s="17">
        <v>7.7718012277994603E-2</v>
      </c>
      <c r="AA9" s="17">
        <v>8.4407725761737398E-2</v>
      </c>
      <c r="AB9" s="17">
        <v>8.3896919347830903E-2</v>
      </c>
      <c r="AC9" s="17">
        <v>0.123928752006173</v>
      </c>
      <c r="AD9" s="17"/>
      <c r="AE9" s="17">
        <v>0.112483985343536</v>
      </c>
      <c r="AF9" s="17">
        <v>9.9536655884582007E-2</v>
      </c>
      <c r="AG9" s="17">
        <v>9.2614414694461605E-2</v>
      </c>
      <c r="AH9" s="17">
        <v>0.112501830742734</v>
      </c>
      <c r="AI9" s="17">
        <v>9.5942243168194594E-2</v>
      </c>
      <c r="AJ9" s="17">
        <v>0.101010805322074</v>
      </c>
      <c r="AK9" s="17">
        <v>0.15864303510354699</v>
      </c>
      <c r="AL9" s="17">
        <v>0.10626514372717701</v>
      </c>
      <c r="AM9" s="17">
        <v>0.119812601404163</v>
      </c>
      <c r="AN9" s="17">
        <v>9.6553042279255999E-2</v>
      </c>
      <c r="AO9" s="17">
        <v>0.13327960723424601</v>
      </c>
      <c r="AP9" s="17">
        <v>0.103325341299281</v>
      </c>
      <c r="AQ9" s="17"/>
      <c r="AR9" s="17">
        <v>0.10323330031544201</v>
      </c>
      <c r="AS9" s="17">
        <v>0.11268605476707499</v>
      </c>
      <c r="AT9" s="17">
        <v>0.1155995931641</v>
      </c>
      <c r="AU9" s="17">
        <v>0.115004678844428</v>
      </c>
      <c r="AV9" s="17">
        <v>0.113357156276175</v>
      </c>
      <c r="AW9" s="17"/>
      <c r="AX9" s="17">
        <v>0.105973221853512</v>
      </c>
      <c r="AY9" s="17">
        <v>0.114232997272717</v>
      </c>
      <c r="AZ9" s="17">
        <v>0.15413471787104599</v>
      </c>
      <c r="BA9" s="17"/>
      <c r="BB9" s="17">
        <v>0.102461908602933</v>
      </c>
      <c r="BC9" s="17">
        <v>0.133941030066797</v>
      </c>
      <c r="BD9" s="17">
        <v>0.123350124963144</v>
      </c>
      <c r="BE9" s="17">
        <v>9.1176089610307598E-2</v>
      </c>
      <c r="BF9" s="17">
        <v>0.158024457203156</v>
      </c>
    </row>
    <row r="10" spans="2:58" x14ac:dyDescent="0.3">
      <c r="B10" s="18" t="s">
        <v>197</v>
      </c>
      <c r="C10" s="17">
        <v>0.23302339531375299</v>
      </c>
      <c r="D10" s="17">
        <v>0.21756890171850601</v>
      </c>
      <c r="E10" s="17">
        <v>0.247960113751655</v>
      </c>
      <c r="F10" s="17"/>
      <c r="G10" s="17">
        <v>0.49974057214669299</v>
      </c>
      <c r="H10" s="17">
        <v>0.29711545038734199</v>
      </c>
      <c r="I10" s="17">
        <v>0.26846601395859898</v>
      </c>
      <c r="J10" s="17">
        <v>0.209272150743469</v>
      </c>
      <c r="K10" s="17">
        <v>0.151707685878403</v>
      </c>
      <c r="L10" s="17">
        <v>7.7251234046055897E-2</v>
      </c>
      <c r="M10" s="17"/>
      <c r="N10" s="17">
        <v>0.88183151344631105</v>
      </c>
      <c r="O10" s="17">
        <v>0.1946600907204</v>
      </c>
      <c r="P10" s="17">
        <v>0.27270921921004898</v>
      </c>
      <c r="Q10" s="17">
        <v>0.27603254629146201</v>
      </c>
      <c r="R10" s="17">
        <v>0.307751544114438</v>
      </c>
      <c r="S10" s="17">
        <v>0.199804674591156</v>
      </c>
      <c r="T10" s="17">
        <v>0.30167479819496801</v>
      </c>
      <c r="U10" s="17">
        <v>0.21876455310777401</v>
      </c>
      <c r="V10" s="17">
        <v>0.29381471795249697</v>
      </c>
      <c r="W10" s="17">
        <v>0.28114756863469997</v>
      </c>
      <c r="X10" s="17">
        <v>0.250799133123978</v>
      </c>
      <c r="Y10" s="17">
        <v>0.20860095319423699</v>
      </c>
      <c r="Z10" s="17">
        <v>0.18125505685705001</v>
      </c>
      <c r="AA10" s="17">
        <v>0.171144925748273</v>
      </c>
      <c r="AB10" s="17">
        <v>0.24227226143012001</v>
      </c>
      <c r="AC10" s="17">
        <v>0.15166157388033999</v>
      </c>
      <c r="AD10" s="17"/>
      <c r="AE10" s="17">
        <v>0.215602157387944</v>
      </c>
      <c r="AF10" s="17">
        <v>0.19410777717548</v>
      </c>
      <c r="AG10" s="17">
        <v>0.257480283017056</v>
      </c>
      <c r="AH10" s="17">
        <v>0.20908689196132099</v>
      </c>
      <c r="AI10" s="17">
        <v>0.25886864386832398</v>
      </c>
      <c r="AJ10" s="17">
        <v>0.253854137355565</v>
      </c>
      <c r="AK10" s="17">
        <v>0.20497367575400999</v>
      </c>
      <c r="AL10" s="17">
        <v>0.25657224935205097</v>
      </c>
      <c r="AM10" s="17">
        <v>0.26888605931626802</v>
      </c>
      <c r="AN10" s="17">
        <v>0.25570500776394101</v>
      </c>
      <c r="AO10" s="17">
        <v>0.27225904103067899</v>
      </c>
      <c r="AP10" s="17">
        <v>0.14486105161973001</v>
      </c>
      <c r="AQ10" s="17"/>
      <c r="AR10" s="17">
        <v>0.24221308003449801</v>
      </c>
      <c r="AS10" s="17">
        <v>0.229004630873616</v>
      </c>
      <c r="AT10" s="17">
        <v>0.21769370578804401</v>
      </c>
      <c r="AU10" s="17">
        <v>0.26295792841501903</v>
      </c>
      <c r="AV10" s="17">
        <v>0.260527732653283</v>
      </c>
      <c r="AW10" s="17"/>
      <c r="AX10" s="17">
        <v>0.24458714432158399</v>
      </c>
      <c r="AY10" s="17">
        <v>0.20752404468261099</v>
      </c>
      <c r="AZ10" s="17">
        <v>0.19880312714697099</v>
      </c>
      <c r="BA10" s="17"/>
      <c r="BB10" s="17">
        <v>0.20350874319742401</v>
      </c>
      <c r="BC10" s="17">
        <v>0.31185750853725602</v>
      </c>
      <c r="BD10" s="17">
        <v>0.31840188112960099</v>
      </c>
      <c r="BE10" s="17">
        <v>0.255330585546519</v>
      </c>
      <c r="BF10" s="17">
        <v>0.31536562883209002</v>
      </c>
    </row>
    <row r="11" spans="2:58" x14ac:dyDescent="0.3">
      <c r="B11" s="18" t="s">
        <v>198</v>
      </c>
      <c r="C11" s="17">
        <v>0.16277688976107799</v>
      </c>
      <c r="D11" s="17">
        <v>0.135645187330422</v>
      </c>
      <c r="E11" s="17">
        <v>0.19025940552891599</v>
      </c>
      <c r="F11" s="17"/>
      <c r="G11" s="17">
        <v>5.1988030780450202E-2</v>
      </c>
      <c r="H11" s="17">
        <v>0.157539164983861</v>
      </c>
      <c r="I11" s="17">
        <v>0.139534125578436</v>
      </c>
      <c r="J11" s="17">
        <v>0.17658396870103299</v>
      </c>
      <c r="K11" s="17">
        <v>0.19571124647456101</v>
      </c>
      <c r="L11" s="17">
        <v>0.22199198495028799</v>
      </c>
      <c r="M11" s="17"/>
      <c r="N11" s="17">
        <v>0.118168486553689</v>
      </c>
      <c r="O11" s="17">
        <v>0.21134036339433901</v>
      </c>
      <c r="P11" s="17">
        <v>0.26276877779125501</v>
      </c>
      <c r="Q11" s="17">
        <v>0.16214695472322599</v>
      </c>
      <c r="R11" s="17">
        <v>0.19571311189365201</v>
      </c>
      <c r="S11" s="17">
        <v>0.21328578178930499</v>
      </c>
      <c r="T11" s="17">
        <v>0.136570947643155</v>
      </c>
      <c r="U11" s="17">
        <v>0.16587299500578201</v>
      </c>
      <c r="V11" s="17">
        <v>0.13743441811767801</v>
      </c>
      <c r="W11" s="17">
        <v>0.12261158953605999</v>
      </c>
      <c r="X11" s="17">
        <v>0.19077628408622599</v>
      </c>
      <c r="Y11" s="17">
        <v>0.135491380227137</v>
      </c>
      <c r="Z11" s="17">
        <v>0.134468653088788</v>
      </c>
      <c r="AA11" s="17">
        <v>0.187906849250981</v>
      </c>
      <c r="AB11" s="17">
        <v>0.10825092448754201</v>
      </c>
      <c r="AC11" s="17">
        <v>0.122519671328991</v>
      </c>
      <c r="AD11" s="17"/>
      <c r="AE11" s="17">
        <v>0.117188238485658</v>
      </c>
      <c r="AF11" s="17">
        <v>0.19645172024843299</v>
      </c>
      <c r="AG11" s="17">
        <v>0.142222376136631</v>
      </c>
      <c r="AH11" s="17">
        <v>0.19284255314079199</v>
      </c>
      <c r="AI11" s="17">
        <v>0.150726402980707</v>
      </c>
      <c r="AJ11" s="17">
        <v>0.162179202455042</v>
      </c>
      <c r="AK11" s="17">
        <v>0.18245054740288899</v>
      </c>
      <c r="AL11" s="17">
        <v>0.11515640457792201</v>
      </c>
      <c r="AM11" s="17">
        <v>0.16659742777727099</v>
      </c>
      <c r="AN11" s="17">
        <v>0.171848265508806</v>
      </c>
      <c r="AO11" s="17">
        <v>0.17859190222632099</v>
      </c>
      <c r="AP11" s="17">
        <v>0.167283434549515</v>
      </c>
      <c r="AQ11" s="17"/>
      <c r="AR11" s="17">
        <v>0.18821295354016601</v>
      </c>
      <c r="AS11" s="17">
        <v>0.15566958035575401</v>
      </c>
      <c r="AT11" s="17">
        <v>0.143977462242529</v>
      </c>
      <c r="AU11" s="17">
        <v>0.13329028421640299</v>
      </c>
      <c r="AV11" s="17">
        <v>0.198110477420919</v>
      </c>
      <c r="AW11" s="17"/>
      <c r="AX11" s="17">
        <v>0.17784336775825299</v>
      </c>
      <c r="AY11" s="17">
        <v>6.4800225422239496E-2</v>
      </c>
      <c r="AZ11" s="17">
        <v>0.16420213588170901</v>
      </c>
      <c r="BA11" s="17"/>
      <c r="BB11" s="17">
        <v>0.155883890698233</v>
      </c>
      <c r="BC11" s="17">
        <v>0.186773899431559</v>
      </c>
      <c r="BD11" s="17">
        <v>0.23573077468262699</v>
      </c>
      <c r="BE11" s="17">
        <v>0.14570651973944701</v>
      </c>
      <c r="BF11" s="17">
        <v>0.18337835218540399</v>
      </c>
    </row>
    <row r="12" spans="2:58" x14ac:dyDescent="0.3">
      <c r="B12" s="18" t="s">
        <v>55</v>
      </c>
      <c r="C12" s="17">
        <v>0.26562283047419799</v>
      </c>
      <c r="D12" s="17">
        <v>0.25874580794312901</v>
      </c>
      <c r="E12" s="17">
        <v>0.27203887280369998</v>
      </c>
      <c r="F12" s="17"/>
      <c r="G12" s="17">
        <v>0.27661891768594998</v>
      </c>
      <c r="H12" s="17">
        <v>0.182286196743288</v>
      </c>
      <c r="I12" s="17">
        <v>0.26114703501715397</v>
      </c>
      <c r="J12" s="17">
        <v>0.289309704511509</v>
      </c>
      <c r="K12" s="17">
        <v>0.28013151000619702</v>
      </c>
      <c r="L12" s="17">
        <v>0.17463029000647101</v>
      </c>
      <c r="M12" s="17"/>
      <c r="N12" s="17">
        <v>0</v>
      </c>
      <c r="O12" s="17">
        <v>0.13116957107968399</v>
      </c>
      <c r="P12" s="17">
        <v>0.16712988461405401</v>
      </c>
      <c r="Q12" s="17">
        <v>0.25777138010428602</v>
      </c>
      <c r="R12" s="17">
        <v>0.220589830262061</v>
      </c>
      <c r="S12" s="17">
        <v>0.30592155909954699</v>
      </c>
      <c r="T12" s="17">
        <v>0.25586359289511201</v>
      </c>
      <c r="U12" s="17">
        <v>0.23330314938243399</v>
      </c>
      <c r="V12" s="17">
        <v>0.26318996450482501</v>
      </c>
      <c r="W12" s="17">
        <v>0.27046408848056502</v>
      </c>
      <c r="X12" s="17">
        <v>0.27200511015164702</v>
      </c>
      <c r="Y12" s="17">
        <v>0.27150992411417502</v>
      </c>
      <c r="Z12" s="17">
        <v>0.349607183228827</v>
      </c>
      <c r="AA12" s="17">
        <v>0.25909397994052802</v>
      </c>
      <c r="AB12" s="17">
        <v>0.33082773943228699</v>
      </c>
      <c r="AC12" s="17">
        <v>0.26884263882800302</v>
      </c>
      <c r="AD12" s="17"/>
      <c r="AE12" s="17">
        <v>0.26717063619605502</v>
      </c>
      <c r="AF12" s="17">
        <v>0.29364541583265802</v>
      </c>
      <c r="AG12" s="17">
        <v>0.30428005503431399</v>
      </c>
      <c r="AH12" s="17">
        <v>0.25033707163416602</v>
      </c>
      <c r="AI12" s="17">
        <v>0.25671895705464698</v>
      </c>
      <c r="AJ12" s="17">
        <v>0.259627539023639</v>
      </c>
      <c r="AK12" s="17">
        <v>0.287982630143303</v>
      </c>
      <c r="AL12" s="17">
        <v>0.26927532933714698</v>
      </c>
      <c r="AM12" s="17">
        <v>0.22273444036276499</v>
      </c>
      <c r="AN12" s="17">
        <v>0.24308975233739599</v>
      </c>
      <c r="AO12" s="17">
        <v>0.27469420500243902</v>
      </c>
      <c r="AP12" s="17">
        <v>0.26382668319046798</v>
      </c>
      <c r="AQ12" s="17"/>
      <c r="AR12" s="17">
        <v>0.26814963740866099</v>
      </c>
      <c r="AS12" s="17">
        <v>0.27331810399851397</v>
      </c>
      <c r="AT12" s="17">
        <v>0.248959998636787</v>
      </c>
      <c r="AU12" s="17">
        <v>0.25513310201675798</v>
      </c>
      <c r="AV12" s="17">
        <v>0.20550608581055199</v>
      </c>
      <c r="AW12" s="17"/>
      <c r="AX12" s="17">
        <v>0.25983640555819298</v>
      </c>
      <c r="AY12" s="17">
        <v>0.29615389912856399</v>
      </c>
      <c r="AZ12" s="17">
        <v>0.24581882741892799</v>
      </c>
      <c r="BA12" s="17"/>
      <c r="BB12" s="17">
        <v>0.278137604517118</v>
      </c>
      <c r="BC12" s="17">
        <v>0.243496963977855</v>
      </c>
      <c r="BD12" s="17">
        <v>0.19355817479592</v>
      </c>
      <c r="BE12" s="17">
        <v>0.28693687982509503</v>
      </c>
      <c r="BF12" s="17">
        <v>0.20059879544411</v>
      </c>
    </row>
    <row r="13" spans="2:58" x14ac:dyDescent="0.3">
      <c r="B13" s="18" t="s">
        <v>56</v>
      </c>
      <c r="C13" s="19">
        <v>0.227976317919485</v>
      </c>
      <c r="D13" s="19">
        <v>0.26294570820286001</v>
      </c>
      <c r="E13" s="19">
        <v>0.19342814534611799</v>
      </c>
      <c r="F13" s="19"/>
      <c r="G13" s="19">
        <v>5.9735624768668401E-2</v>
      </c>
      <c r="H13" s="19">
        <v>0.206094465561353</v>
      </c>
      <c r="I13" s="19">
        <v>0.20173461882011701</v>
      </c>
      <c r="J13" s="19">
        <v>0.227653442217989</v>
      </c>
      <c r="K13" s="19">
        <v>0.31008182424960401</v>
      </c>
      <c r="L13" s="19">
        <v>0.45007794816330998</v>
      </c>
      <c r="M13" s="19"/>
      <c r="N13" s="19">
        <v>0</v>
      </c>
      <c r="O13" s="19">
        <v>0.18579851375017201</v>
      </c>
      <c r="P13" s="19">
        <v>0.13677036741069301</v>
      </c>
      <c r="Q13" s="19">
        <v>0.20723233399937099</v>
      </c>
      <c r="R13" s="19">
        <v>0.175326382466203</v>
      </c>
      <c r="S13" s="19">
        <v>0.173418585455689</v>
      </c>
      <c r="T13" s="19">
        <v>0.20113161535899199</v>
      </c>
      <c r="U13" s="19">
        <v>0.27364026051795698</v>
      </c>
      <c r="V13" s="19">
        <v>0.178689421592164</v>
      </c>
      <c r="W13" s="19">
        <v>0.17925271507027499</v>
      </c>
      <c r="X13" s="19">
        <v>0.194041703239343</v>
      </c>
      <c r="Y13" s="19">
        <v>0.28139817408052897</v>
      </c>
      <c r="Z13" s="19">
        <v>0.25695109454734</v>
      </c>
      <c r="AA13" s="19">
        <v>0.29744651929848198</v>
      </c>
      <c r="AB13" s="19">
        <v>0.23475215530221999</v>
      </c>
      <c r="AC13" s="19">
        <v>0.33304736395649298</v>
      </c>
      <c r="AD13" s="19"/>
      <c r="AE13" s="19">
        <v>0.28755498258680701</v>
      </c>
      <c r="AF13" s="19">
        <v>0.216258430858847</v>
      </c>
      <c r="AG13" s="19">
        <v>0.20340287111753699</v>
      </c>
      <c r="AH13" s="19">
        <v>0.23523165252098699</v>
      </c>
      <c r="AI13" s="19">
        <v>0.23774375292812699</v>
      </c>
      <c r="AJ13" s="19">
        <v>0.22332831584367999</v>
      </c>
      <c r="AK13" s="19">
        <v>0.165950111596252</v>
      </c>
      <c r="AL13" s="19">
        <v>0.25273087300570302</v>
      </c>
      <c r="AM13" s="19">
        <v>0.221969471139532</v>
      </c>
      <c r="AN13" s="19">
        <v>0.23280393211059999</v>
      </c>
      <c r="AO13" s="19">
        <v>0.141175244506315</v>
      </c>
      <c r="AP13" s="19">
        <v>0.32070348934100601</v>
      </c>
      <c r="AQ13" s="19"/>
      <c r="AR13" s="19">
        <v>0.19819102870123301</v>
      </c>
      <c r="AS13" s="19">
        <v>0.22932163000504099</v>
      </c>
      <c r="AT13" s="19">
        <v>0.27376924016853899</v>
      </c>
      <c r="AU13" s="19">
        <v>0.233614006507393</v>
      </c>
      <c r="AV13" s="19">
        <v>0.222498547839071</v>
      </c>
      <c r="AW13" s="19"/>
      <c r="AX13" s="19">
        <v>0.21175986050845899</v>
      </c>
      <c r="AY13" s="19">
        <v>0.31728883349386899</v>
      </c>
      <c r="AZ13" s="19">
        <v>0.23704119168134599</v>
      </c>
      <c r="BA13" s="19"/>
      <c r="BB13" s="19">
        <v>0.26000785298429202</v>
      </c>
      <c r="BC13" s="19">
        <v>0.123930597986533</v>
      </c>
      <c r="BD13" s="19">
        <v>0.12895904442870701</v>
      </c>
      <c r="BE13" s="19">
        <v>0.22084992527863101</v>
      </c>
      <c r="BF13" s="19">
        <v>0.142632766335239</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196</v>
      </c>
      <c r="C9" s="17">
        <v>4.3861631267014901E-2</v>
      </c>
      <c r="D9" s="17">
        <v>5.6714847457386801E-2</v>
      </c>
      <c r="E9" s="17">
        <v>3.1083570017399201E-2</v>
      </c>
      <c r="F9" s="17"/>
      <c r="G9" s="17">
        <v>0</v>
      </c>
      <c r="H9" s="17">
        <v>0.117751984404747</v>
      </c>
      <c r="I9" s="17">
        <v>4.9952428552788503E-2</v>
      </c>
      <c r="J9" s="17">
        <v>2.8052181122988299E-2</v>
      </c>
      <c r="K9" s="17">
        <v>2.12886604229456E-2</v>
      </c>
      <c r="L9" s="17">
        <v>3.18448709968122E-2</v>
      </c>
      <c r="M9" s="17"/>
      <c r="N9" s="17">
        <v>0</v>
      </c>
      <c r="O9" s="17">
        <v>0.102418076158358</v>
      </c>
      <c r="P9" s="17">
        <v>6.3822244997271793E-2</v>
      </c>
      <c r="Q9" s="17">
        <v>2.9760580582077801E-2</v>
      </c>
      <c r="R9" s="17">
        <v>2.7497602758582498E-2</v>
      </c>
      <c r="S9" s="17">
        <v>4.00874316703533E-2</v>
      </c>
      <c r="T9" s="17">
        <v>3.3431342101517499E-2</v>
      </c>
      <c r="U9" s="17">
        <v>3.8719266643648498E-2</v>
      </c>
      <c r="V9" s="17">
        <v>4.0135410745755801E-2</v>
      </c>
      <c r="W9" s="17">
        <v>2.89965596124988E-2</v>
      </c>
      <c r="X9" s="17">
        <v>1.6098726456961799E-2</v>
      </c>
      <c r="Y9" s="17">
        <v>3.4771168256060601E-2</v>
      </c>
      <c r="Z9" s="17">
        <v>0.103805316280877</v>
      </c>
      <c r="AA9" s="17">
        <v>3.7120826494147198E-2</v>
      </c>
      <c r="AB9" s="17">
        <v>3.8976138335296402E-2</v>
      </c>
      <c r="AC9" s="17">
        <v>6.8025697244048403E-2</v>
      </c>
      <c r="AD9" s="17"/>
      <c r="AE9" s="17">
        <v>0.111896729052146</v>
      </c>
      <c r="AF9" s="17">
        <v>3.5212181802473298E-2</v>
      </c>
      <c r="AG9" s="17">
        <v>2.7598180992475799E-2</v>
      </c>
      <c r="AH9" s="17">
        <v>1.24284352242358E-2</v>
      </c>
      <c r="AI9" s="17">
        <v>1.5994231964019799E-2</v>
      </c>
      <c r="AJ9" s="17">
        <v>4.1650931633174203E-2</v>
      </c>
      <c r="AK9" s="17">
        <v>3.64726285888212E-2</v>
      </c>
      <c r="AL9" s="17">
        <v>1.2188329232235199E-2</v>
      </c>
      <c r="AM9" s="17">
        <v>5.3481067887542498E-2</v>
      </c>
      <c r="AN9" s="17">
        <v>2.7707135790807701E-2</v>
      </c>
      <c r="AO9" s="17">
        <v>5.4632844345708101E-2</v>
      </c>
      <c r="AP9" s="17">
        <v>3.0884101603245701E-2</v>
      </c>
      <c r="AQ9" s="17"/>
      <c r="AR9" s="17">
        <v>4.0789838099141197E-2</v>
      </c>
      <c r="AS9" s="17">
        <v>4.80245686754774E-2</v>
      </c>
      <c r="AT9" s="17">
        <v>4.3130660397404097E-2</v>
      </c>
      <c r="AU9" s="17">
        <v>3.1329769012169301E-2</v>
      </c>
      <c r="AV9" s="17">
        <v>2.1035588643284801E-2</v>
      </c>
      <c r="AW9" s="17"/>
      <c r="AX9" s="17">
        <v>2.5392329682239499E-2</v>
      </c>
      <c r="AY9" s="17">
        <v>0.10864567009015701</v>
      </c>
      <c r="AZ9" s="17">
        <v>8.3556465449159498E-2</v>
      </c>
      <c r="BA9" s="17"/>
      <c r="BB9" s="17">
        <v>4.8001786112978798E-2</v>
      </c>
      <c r="BC9" s="17">
        <v>2.2438422081648798E-2</v>
      </c>
      <c r="BD9" s="17">
        <v>0</v>
      </c>
      <c r="BE9" s="17">
        <v>3.1444447643016002E-2</v>
      </c>
      <c r="BF9" s="17">
        <v>6.1509480775169399E-2</v>
      </c>
    </row>
    <row r="10" spans="2:58" x14ac:dyDescent="0.3">
      <c r="B10" s="18" t="s">
        <v>197</v>
      </c>
      <c r="C10" s="17">
        <v>0.107854489850126</v>
      </c>
      <c r="D10" s="17">
        <v>0.11024896472024601</v>
      </c>
      <c r="E10" s="17">
        <v>0.105672886505806</v>
      </c>
      <c r="F10" s="17"/>
      <c r="G10" s="17">
        <v>0.40293430281457099</v>
      </c>
      <c r="H10" s="17">
        <v>0.130383876887471</v>
      </c>
      <c r="I10" s="17">
        <v>0.11770158569047801</v>
      </c>
      <c r="J10" s="17">
        <v>9.8803309368473299E-2</v>
      </c>
      <c r="K10" s="17">
        <v>8.6552541362173302E-2</v>
      </c>
      <c r="L10" s="17">
        <v>0</v>
      </c>
      <c r="M10" s="17"/>
      <c r="N10" s="17">
        <v>0</v>
      </c>
      <c r="O10" s="17">
        <v>8.0638064689247502E-2</v>
      </c>
      <c r="P10" s="17">
        <v>7.4503888459345899E-2</v>
      </c>
      <c r="Q10" s="17">
        <v>0.17299719172971001</v>
      </c>
      <c r="R10" s="17">
        <v>0.168186848609408</v>
      </c>
      <c r="S10" s="17">
        <v>0.13364685509716601</v>
      </c>
      <c r="T10" s="17">
        <v>7.56205125226663E-2</v>
      </c>
      <c r="U10" s="17">
        <v>0.149111793093052</v>
      </c>
      <c r="V10" s="17">
        <v>0.13068014044509199</v>
      </c>
      <c r="W10" s="17">
        <v>0.104697604366936</v>
      </c>
      <c r="X10" s="17">
        <v>0.122844752837692</v>
      </c>
      <c r="Y10" s="17">
        <v>6.8587968860209597E-2</v>
      </c>
      <c r="Z10" s="17">
        <v>9.3081516102810402E-2</v>
      </c>
      <c r="AA10" s="17">
        <v>0.101558564306566</v>
      </c>
      <c r="AB10" s="17">
        <v>0.13147998169469499</v>
      </c>
      <c r="AC10" s="17">
        <v>7.1061485238766098E-2</v>
      </c>
      <c r="AD10" s="17"/>
      <c r="AE10" s="17">
        <v>0.145363278467115</v>
      </c>
      <c r="AF10" s="17">
        <v>0.118781830084111</v>
      </c>
      <c r="AG10" s="17">
        <v>9.8485936923094194E-2</v>
      </c>
      <c r="AH10" s="17">
        <v>7.3928634958833395E-2</v>
      </c>
      <c r="AI10" s="17">
        <v>0.108890574637436</v>
      </c>
      <c r="AJ10" s="17">
        <v>9.9464170438416294E-2</v>
      </c>
      <c r="AK10" s="17">
        <v>9.9911548028093697E-2</v>
      </c>
      <c r="AL10" s="17">
        <v>0.111829778984435</v>
      </c>
      <c r="AM10" s="17">
        <v>9.2174405412174601E-2</v>
      </c>
      <c r="AN10" s="17">
        <v>9.7114435338131105E-2</v>
      </c>
      <c r="AO10" s="17">
        <v>0.12737159879249199</v>
      </c>
      <c r="AP10" s="17">
        <v>0.108651145657883</v>
      </c>
      <c r="AQ10" s="17"/>
      <c r="AR10" s="17">
        <v>0.11944287661649899</v>
      </c>
      <c r="AS10" s="17">
        <v>0.10391830987320901</v>
      </c>
      <c r="AT10" s="17">
        <v>0.100707153804158</v>
      </c>
      <c r="AU10" s="17">
        <v>9.7945562979635206E-2</v>
      </c>
      <c r="AV10" s="17">
        <v>0.120753851995051</v>
      </c>
      <c r="AW10" s="17"/>
      <c r="AX10" s="17">
        <v>8.30742964885261E-2</v>
      </c>
      <c r="AY10" s="17">
        <v>0.15660967815559701</v>
      </c>
      <c r="AZ10" s="17">
        <v>0.13174121689626</v>
      </c>
      <c r="BA10" s="17"/>
      <c r="BB10" s="17">
        <v>0.10487091508432</v>
      </c>
      <c r="BC10" s="17">
        <v>0.10757916836970501</v>
      </c>
      <c r="BD10" s="17">
        <v>4.9931255036189101E-2</v>
      </c>
      <c r="BE10" s="17">
        <v>0.123210018712289</v>
      </c>
      <c r="BF10" s="17">
        <v>0.12914930269368999</v>
      </c>
    </row>
    <row r="11" spans="2:58" x14ac:dyDescent="0.3">
      <c r="B11" s="18" t="s">
        <v>198</v>
      </c>
      <c r="C11" s="17">
        <v>0.25440487605310103</v>
      </c>
      <c r="D11" s="17">
        <v>0.19186775345783599</v>
      </c>
      <c r="E11" s="17">
        <v>0.31651211954577801</v>
      </c>
      <c r="F11" s="17"/>
      <c r="G11" s="17">
        <v>5.9735624768668401E-2</v>
      </c>
      <c r="H11" s="17">
        <v>0.20124793748120801</v>
      </c>
      <c r="I11" s="17">
        <v>0.267793663509101</v>
      </c>
      <c r="J11" s="17">
        <v>0.26023858572426101</v>
      </c>
      <c r="K11" s="17">
        <v>0.243923558219522</v>
      </c>
      <c r="L11" s="17">
        <v>0.25166011570462399</v>
      </c>
      <c r="M11" s="17"/>
      <c r="N11" s="17">
        <v>0.48484405179534601</v>
      </c>
      <c r="O11" s="17">
        <v>0.417161655653352</v>
      </c>
      <c r="P11" s="17">
        <v>0.39428546301136502</v>
      </c>
      <c r="Q11" s="17">
        <v>0.24594330685982899</v>
      </c>
      <c r="R11" s="17">
        <v>0.32374180534369301</v>
      </c>
      <c r="S11" s="17">
        <v>0.26807278213228702</v>
      </c>
      <c r="T11" s="17">
        <v>0.28070942047155401</v>
      </c>
      <c r="U11" s="17">
        <v>0.30243725329988902</v>
      </c>
      <c r="V11" s="17">
        <v>0.28717772726750701</v>
      </c>
      <c r="W11" s="17">
        <v>0.23607236126263101</v>
      </c>
      <c r="X11" s="17">
        <v>0.29770698714710297</v>
      </c>
      <c r="Y11" s="17">
        <v>0.26252260365185098</v>
      </c>
      <c r="Z11" s="17">
        <v>0.19222611837742501</v>
      </c>
      <c r="AA11" s="17">
        <v>0.191742332740483</v>
      </c>
      <c r="AB11" s="17">
        <v>0.114705345260257</v>
      </c>
      <c r="AC11" s="17">
        <v>0.146608870705912</v>
      </c>
      <c r="AD11" s="17"/>
      <c r="AE11" s="17">
        <v>0.16663400429761499</v>
      </c>
      <c r="AF11" s="17">
        <v>0.22140482384082899</v>
      </c>
      <c r="AG11" s="17">
        <v>0.26674178127818798</v>
      </c>
      <c r="AH11" s="17">
        <v>0.32905638251450398</v>
      </c>
      <c r="AI11" s="17">
        <v>0.26192129723871899</v>
      </c>
      <c r="AJ11" s="17">
        <v>0.26848793042484398</v>
      </c>
      <c r="AK11" s="17">
        <v>0.26024706902119399</v>
      </c>
      <c r="AL11" s="17">
        <v>0.26848116353512602</v>
      </c>
      <c r="AM11" s="17">
        <v>0.26475954047813299</v>
      </c>
      <c r="AN11" s="17">
        <v>0.284532892570382</v>
      </c>
      <c r="AO11" s="17">
        <v>0.33025465321382202</v>
      </c>
      <c r="AP11" s="17">
        <v>0.200678048410212</v>
      </c>
      <c r="AQ11" s="17"/>
      <c r="AR11" s="17">
        <v>0.27090468313890398</v>
      </c>
      <c r="AS11" s="17">
        <v>0.23798485941577399</v>
      </c>
      <c r="AT11" s="17">
        <v>0.25218147856887002</v>
      </c>
      <c r="AU11" s="17">
        <v>0.24175528403826699</v>
      </c>
      <c r="AV11" s="17">
        <v>0.47088172347215101</v>
      </c>
      <c r="AW11" s="17"/>
      <c r="AX11" s="17">
        <v>0.293756717084866</v>
      </c>
      <c r="AY11" s="17">
        <v>9.90136729154064E-2</v>
      </c>
      <c r="AZ11" s="17">
        <v>0.18970150053770099</v>
      </c>
      <c r="BA11" s="17"/>
      <c r="BB11" s="17">
        <v>0.224986156326766</v>
      </c>
      <c r="BC11" s="17">
        <v>0.34037416977565499</v>
      </c>
      <c r="BD11" s="17">
        <v>0.27888690883169598</v>
      </c>
      <c r="BE11" s="17">
        <v>0.31472157535186601</v>
      </c>
      <c r="BF11" s="17">
        <v>0.30640672890009402</v>
      </c>
    </row>
    <row r="12" spans="2:58" x14ac:dyDescent="0.3">
      <c r="B12" s="18" t="s">
        <v>55</v>
      </c>
      <c r="C12" s="17">
        <v>0.33942792414103101</v>
      </c>
      <c r="D12" s="17">
        <v>0.324721679427452</v>
      </c>
      <c r="E12" s="17">
        <v>0.35382795429791802</v>
      </c>
      <c r="F12" s="17"/>
      <c r="G12" s="17">
        <v>0.47941100466469799</v>
      </c>
      <c r="H12" s="17">
        <v>0.32144504554535902</v>
      </c>
      <c r="I12" s="17">
        <v>0.31543834304151003</v>
      </c>
      <c r="J12" s="17">
        <v>0.35779899279849597</v>
      </c>
      <c r="K12" s="17">
        <v>0.36991807522252002</v>
      </c>
      <c r="L12" s="17">
        <v>0.301692675025377</v>
      </c>
      <c r="M12" s="17"/>
      <c r="N12" s="17">
        <v>0.51515594820465405</v>
      </c>
      <c r="O12" s="17">
        <v>0.23259861629481701</v>
      </c>
      <c r="P12" s="17">
        <v>0.253198975184867</v>
      </c>
      <c r="Q12" s="17">
        <v>0.35264001012972102</v>
      </c>
      <c r="R12" s="17">
        <v>0.349517995290415</v>
      </c>
      <c r="S12" s="17">
        <v>0.380135815135283</v>
      </c>
      <c r="T12" s="17">
        <v>0.38081771000375803</v>
      </c>
      <c r="U12" s="17">
        <v>0.28819466871220001</v>
      </c>
      <c r="V12" s="17">
        <v>0.281458126509673</v>
      </c>
      <c r="W12" s="17">
        <v>0.39998978171879901</v>
      </c>
      <c r="X12" s="17">
        <v>0.298643022071991</v>
      </c>
      <c r="Y12" s="17">
        <v>0.33197698357850802</v>
      </c>
      <c r="Z12" s="17">
        <v>0.40666348016036902</v>
      </c>
      <c r="AA12" s="17">
        <v>0.34303797695101501</v>
      </c>
      <c r="AB12" s="17">
        <v>0.381856105806815</v>
      </c>
      <c r="AC12" s="17">
        <v>0.32769314762521001</v>
      </c>
      <c r="AD12" s="17"/>
      <c r="AE12" s="17">
        <v>0.30240750899715302</v>
      </c>
      <c r="AF12" s="17">
        <v>0.37631038834533798</v>
      </c>
      <c r="AG12" s="17">
        <v>0.35095960600495602</v>
      </c>
      <c r="AH12" s="17">
        <v>0.31850131021647199</v>
      </c>
      <c r="AI12" s="17">
        <v>0.37790119986909998</v>
      </c>
      <c r="AJ12" s="17">
        <v>0.38407144279762701</v>
      </c>
      <c r="AK12" s="17">
        <v>0.32791157759145001</v>
      </c>
      <c r="AL12" s="17">
        <v>0.32544868236850399</v>
      </c>
      <c r="AM12" s="17">
        <v>0.32311691649971902</v>
      </c>
      <c r="AN12" s="17">
        <v>0.32321293232149101</v>
      </c>
      <c r="AO12" s="17">
        <v>0.31459579976864999</v>
      </c>
      <c r="AP12" s="17">
        <v>0.35938877189849</v>
      </c>
      <c r="AQ12" s="17"/>
      <c r="AR12" s="17">
        <v>0.33183552751040402</v>
      </c>
      <c r="AS12" s="17">
        <v>0.356971602404479</v>
      </c>
      <c r="AT12" s="17">
        <v>0.31498209313896303</v>
      </c>
      <c r="AU12" s="17">
        <v>0.33903781396405203</v>
      </c>
      <c r="AV12" s="17">
        <v>0.226239817180374</v>
      </c>
      <c r="AW12" s="17"/>
      <c r="AX12" s="17">
        <v>0.36251692064271701</v>
      </c>
      <c r="AY12" s="17">
        <v>0.279570929277345</v>
      </c>
      <c r="AZ12" s="17">
        <v>0.313568731276331</v>
      </c>
      <c r="BA12" s="17"/>
      <c r="BB12" s="17">
        <v>0.34087596729047498</v>
      </c>
      <c r="BC12" s="17">
        <v>0.35479805855462898</v>
      </c>
      <c r="BD12" s="17">
        <v>0.32171459245197098</v>
      </c>
      <c r="BE12" s="17">
        <v>0.30701260836619099</v>
      </c>
      <c r="BF12" s="17">
        <v>0.345954119265097</v>
      </c>
    </row>
    <row r="13" spans="2:58" x14ac:dyDescent="0.3">
      <c r="B13" s="18" t="s">
        <v>56</v>
      </c>
      <c r="C13" s="19">
        <v>0.25445107868872702</v>
      </c>
      <c r="D13" s="19">
        <v>0.31644675493708002</v>
      </c>
      <c r="E13" s="19">
        <v>0.19290346963309901</v>
      </c>
      <c r="F13" s="19"/>
      <c r="G13" s="19">
        <v>5.7919067752062799E-2</v>
      </c>
      <c r="H13" s="19">
        <v>0.22917115568121499</v>
      </c>
      <c r="I13" s="19">
        <v>0.24911397920612299</v>
      </c>
      <c r="J13" s="19">
        <v>0.25510693098578102</v>
      </c>
      <c r="K13" s="19">
        <v>0.27831716477283902</v>
      </c>
      <c r="L13" s="19">
        <v>0.41480233827318702</v>
      </c>
      <c r="M13" s="19"/>
      <c r="N13" s="19">
        <v>0</v>
      </c>
      <c r="O13" s="19">
        <v>0.16718358720422599</v>
      </c>
      <c r="P13" s="19">
        <v>0.21418942834715099</v>
      </c>
      <c r="Q13" s="19">
        <v>0.19865891069866201</v>
      </c>
      <c r="R13" s="19">
        <v>0.13105574799790201</v>
      </c>
      <c r="S13" s="19">
        <v>0.178057115964911</v>
      </c>
      <c r="T13" s="19">
        <v>0.22942101490050401</v>
      </c>
      <c r="U13" s="19">
        <v>0.221537018251212</v>
      </c>
      <c r="V13" s="19">
        <v>0.26054859503197197</v>
      </c>
      <c r="W13" s="19">
        <v>0.230243693039135</v>
      </c>
      <c r="X13" s="19">
        <v>0.26470651148625302</v>
      </c>
      <c r="Y13" s="19">
        <v>0.30214127565337001</v>
      </c>
      <c r="Z13" s="19">
        <v>0.20422356907851899</v>
      </c>
      <c r="AA13" s="19">
        <v>0.32654029950778901</v>
      </c>
      <c r="AB13" s="19">
        <v>0.332982428902937</v>
      </c>
      <c r="AC13" s="19">
        <v>0.386610799186064</v>
      </c>
      <c r="AD13" s="19"/>
      <c r="AE13" s="19">
        <v>0.27369847918597001</v>
      </c>
      <c r="AF13" s="19">
        <v>0.24829077592724799</v>
      </c>
      <c r="AG13" s="19">
        <v>0.256214494801286</v>
      </c>
      <c r="AH13" s="19">
        <v>0.266085237085955</v>
      </c>
      <c r="AI13" s="19">
        <v>0.23529269629072599</v>
      </c>
      <c r="AJ13" s="19">
        <v>0.20632552470593801</v>
      </c>
      <c r="AK13" s="19">
        <v>0.27545717677044101</v>
      </c>
      <c r="AL13" s="19">
        <v>0.28205204587970001</v>
      </c>
      <c r="AM13" s="19">
        <v>0.26646806972243098</v>
      </c>
      <c r="AN13" s="19">
        <v>0.267432603979188</v>
      </c>
      <c r="AO13" s="19">
        <v>0.17314510387932799</v>
      </c>
      <c r="AP13" s="19">
        <v>0.30039793243016999</v>
      </c>
      <c r="AQ13" s="19"/>
      <c r="AR13" s="19">
        <v>0.23702707463505199</v>
      </c>
      <c r="AS13" s="19">
        <v>0.25310065963105999</v>
      </c>
      <c r="AT13" s="19">
        <v>0.28899861409060501</v>
      </c>
      <c r="AU13" s="19">
        <v>0.28993157000587599</v>
      </c>
      <c r="AV13" s="19">
        <v>0.161089018709139</v>
      </c>
      <c r="AW13" s="19"/>
      <c r="AX13" s="19">
        <v>0.23525973610165099</v>
      </c>
      <c r="AY13" s="19">
        <v>0.356160049561494</v>
      </c>
      <c r="AZ13" s="19">
        <v>0.28143208584054702</v>
      </c>
      <c r="BA13" s="19"/>
      <c r="BB13" s="19">
        <v>0.28126517518545902</v>
      </c>
      <c r="BC13" s="19">
        <v>0.174810181218362</v>
      </c>
      <c r="BD13" s="19">
        <v>0.34946724368014498</v>
      </c>
      <c r="BE13" s="19">
        <v>0.223611349926639</v>
      </c>
      <c r="BF13" s="19">
        <v>0.156980368365951</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196</v>
      </c>
      <c r="C9" s="17">
        <v>0.19250528130022701</v>
      </c>
      <c r="D9" s="17">
        <v>0.228877542838517</v>
      </c>
      <c r="E9" s="17">
        <v>0.15648212395953201</v>
      </c>
      <c r="F9" s="17"/>
      <c r="G9" s="17">
        <v>0.11248646943957499</v>
      </c>
      <c r="H9" s="17">
        <v>0.20770779635278</v>
      </c>
      <c r="I9" s="17">
        <v>0.19897047946664401</v>
      </c>
      <c r="J9" s="17">
        <v>0.19200248301758199</v>
      </c>
      <c r="K9" s="17">
        <v>0.17047712660450801</v>
      </c>
      <c r="L9" s="17">
        <v>0.15494014216281199</v>
      </c>
      <c r="M9" s="17"/>
      <c r="N9" s="17">
        <v>0.10791820116822499</v>
      </c>
      <c r="O9" s="17">
        <v>0.15288534458352501</v>
      </c>
      <c r="P9" s="17">
        <v>0.16678379135634899</v>
      </c>
      <c r="Q9" s="17">
        <v>0.13512452184988799</v>
      </c>
      <c r="R9" s="17">
        <v>0.15376510331593099</v>
      </c>
      <c r="S9" s="17">
        <v>0.14780500738312</v>
      </c>
      <c r="T9" s="17">
        <v>0.14045114367953099</v>
      </c>
      <c r="U9" s="17">
        <v>0.17273196090274801</v>
      </c>
      <c r="V9" s="17">
        <v>0.118266771271761</v>
      </c>
      <c r="W9" s="17">
        <v>0.16417576163857001</v>
      </c>
      <c r="X9" s="17">
        <v>0.18605277388438399</v>
      </c>
      <c r="Y9" s="17">
        <v>0.189749620123699</v>
      </c>
      <c r="Z9" s="17">
        <v>0.16252237169368999</v>
      </c>
      <c r="AA9" s="17">
        <v>0.25700062747513702</v>
      </c>
      <c r="AB9" s="17">
        <v>0.19487511794731599</v>
      </c>
      <c r="AC9" s="17">
        <v>0.36212906230186498</v>
      </c>
      <c r="AD9" s="17"/>
      <c r="AE9" s="17">
        <v>0.22706719662029401</v>
      </c>
      <c r="AF9" s="17">
        <v>0.16710974880860199</v>
      </c>
      <c r="AG9" s="17">
        <v>0.18227185829654999</v>
      </c>
      <c r="AH9" s="17">
        <v>0.19397475078597001</v>
      </c>
      <c r="AI9" s="17">
        <v>0.18849968811341999</v>
      </c>
      <c r="AJ9" s="17">
        <v>0.13585709338412399</v>
      </c>
      <c r="AK9" s="17">
        <v>0.232349843494736</v>
      </c>
      <c r="AL9" s="17">
        <v>0.19096332750509201</v>
      </c>
      <c r="AM9" s="17">
        <v>0.21175459254086901</v>
      </c>
      <c r="AN9" s="17">
        <v>0.19334611922824799</v>
      </c>
      <c r="AO9" s="17">
        <v>0.157739278649349</v>
      </c>
      <c r="AP9" s="17">
        <v>0.224084383974093</v>
      </c>
      <c r="AQ9" s="17"/>
      <c r="AR9" s="17">
        <v>0.15348034805702501</v>
      </c>
      <c r="AS9" s="17">
        <v>0.191220554983351</v>
      </c>
      <c r="AT9" s="17">
        <v>0.27914322080509602</v>
      </c>
      <c r="AU9" s="17">
        <v>0.155707651932007</v>
      </c>
      <c r="AV9" s="17">
        <v>0.13405772913649</v>
      </c>
      <c r="AW9" s="17"/>
      <c r="AX9" s="17">
        <v>0.17458073637796301</v>
      </c>
      <c r="AY9" s="17">
        <v>0.29557242609747197</v>
      </c>
      <c r="AZ9" s="17">
        <v>0.248610610337444</v>
      </c>
      <c r="BA9" s="17"/>
      <c r="BB9" s="17">
        <v>0.214700181246095</v>
      </c>
      <c r="BC9" s="17">
        <v>0.13006087703566099</v>
      </c>
      <c r="BD9" s="17">
        <v>0.19662417897460499</v>
      </c>
      <c r="BE9" s="17">
        <v>0.169381234078197</v>
      </c>
      <c r="BF9" s="17">
        <v>0.117815915005588</v>
      </c>
    </row>
    <row r="10" spans="2:58" x14ac:dyDescent="0.3">
      <c r="B10" s="18" t="s">
        <v>197</v>
      </c>
      <c r="C10" s="17">
        <v>0.36781419332869603</v>
      </c>
      <c r="D10" s="17">
        <v>0.36453629352821398</v>
      </c>
      <c r="E10" s="17">
        <v>0.37182904074654999</v>
      </c>
      <c r="F10" s="17"/>
      <c r="G10" s="17">
        <v>0.25402239114099201</v>
      </c>
      <c r="H10" s="17">
        <v>0.29108018666290603</v>
      </c>
      <c r="I10" s="17">
        <v>0.34912057771597599</v>
      </c>
      <c r="J10" s="17">
        <v>0.40502891962861398</v>
      </c>
      <c r="K10" s="17">
        <v>0.36196425588502001</v>
      </c>
      <c r="L10" s="17">
        <v>0.46850709139753</v>
      </c>
      <c r="M10" s="17"/>
      <c r="N10" s="17">
        <v>0.39618023130830798</v>
      </c>
      <c r="O10" s="17">
        <v>0.23034402857289399</v>
      </c>
      <c r="P10" s="17">
        <v>0.369605410632805</v>
      </c>
      <c r="Q10" s="17">
        <v>0.40526806097864698</v>
      </c>
      <c r="R10" s="17">
        <v>0.36717382102398999</v>
      </c>
      <c r="S10" s="17">
        <v>0.29544048220133001</v>
      </c>
      <c r="T10" s="17">
        <v>0.442445711046691</v>
      </c>
      <c r="U10" s="17">
        <v>0.26145061922845803</v>
      </c>
      <c r="V10" s="17">
        <v>0.39557903172667602</v>
      </c>
      <c r="W10" s="17">
        <v>0.38190900616094903</v>
      </c>
      <c r="X10" s="17">
        <v>0.45959365230148702</v>
      </c>
      <c r="Y10" s="17">
        <v>0.39798565371579198</v>
      </c>
      <c r="Z10" s="17">
        <v>0.39369642174216801</v>
      </c>
      <c r="AA10" s="17">
        <v>0.377162577033544</v>
      </c>
      <c r="AB10" s="17">
        <v>0.45882138998502697</v>
      </c>
      <c r="AC10" s="17">
        <v>0.297072090454024</v>
      </c>
      <c r="AD10" s="17"/>
      <c r="AE10" s="17">
        <v>0.31984245804466899</v>
      </c>
      <c r="AF10" s="17">
        <v>0.42142406698316798</v>
      </c>
      <c r="AG10" s="17">
        <v>0.42016352970176002</v>
      </c>
      <c r="AH10" s="17">
        <v>0.34566832792047397</v>
      </c>
      <c r="AI10" s="17">
        <v>0.36540974456779302</v>
      </c>
      <c r="AJ10" s="17">
        <v>0.39457867070331298</v>
      </c>
      <c r="AK10" s="17">
        <v>0.29029662218230901</v>
      </c>
      <c r="AL10" s="17">
        <v>0.37869087737810297</v>
      </c>
      <c r="AM10" s="17">
        <v>0.34379037937185403</v>
      </c>
      <c r="AN10" s="17">
        <v>0.42953950576077299</v>
      </c>
      <c r="AO10" s="17">
        <v>0.30146851197447999</v>
      </c>
      <c r="AP10" s="17">
        <v>0.416888187405271</v>
      </c>
      <c r="AQ10" s="17"/>
      <c r="AR10" s="17">
        <v>0.36267634525041498</v>
      </c>
      <c r="AS10" s="17">
        <v>0.37423247915638502</v>
      </c>
      <c r="AT10" s="17">
        <v>0.356573793711425</v>
      </c>
      <c r="AU10" s="17">
        <v>0.38612990924575002</v>
      </c>
      <c r="AV10" s="17">
        <v>0.33766965501922502</v>
      </c>
      <c r="AW10" s="17"/>
      <c r="AX10" s="17">
        <v>0.38607191098476401</v>
      </c>
      <c r="AY10" s="17">
        <v>0.30439941730249098</v>
      </c>
      <c r="AZ10" s="17">
        <v>0.34459564328709402</v>
      </c>
      <c r="BA10" s="17"/>
      <c r="BB10" s="17">
        <v>0.37072403127062897</v>
      </c>
      <c r="BC10" s="17">
        <v>0.38619833918924501</v>
      </c>
      <c r="BD10" s="17">
        <v>0.46672470029679303</v>
      </c>
      <c r="BE10" s="17">
        <v>0.36510717872270099</v>
      </c>
      <c r="BF10" s="17">
        <v>0.304460715139586</v>
      </c>
    </row>
    <row r="11" spans="2:58" x14ac:dyDescent="0.3">
      <c r="B11" s="18" t="s">
        <v>198</v>
      </c>
      <c r="C11" s="17">
        <v>0.292574968617343</v>
      </c>
      <c r="D11" s="17">
        <v>0.246911342091062</v>
      </c>
      <c r="E11" s="17">
        <v>0.33687114147293201</v>
      </c>
      <c r="F11" s="17"/>
      <c r="G11" s="17">
        <v>0.34247369122310101</v>
      </c>
      <c r="H11" s="17">
        <v>0.23685281940196601</v>
      </c>
      <c r="I11" s="17">
        <v>0.281554340703001</v>
      </c>
      <c r="J11" s="17">
        <v>0.29659788000305898</v>
      </c>
      <c r="K11" s="17">
        <v>0.35271882328271797</v>
      </c>
      <c r="L11" s="17">
        <v>0.31419562321840699</v>
      </c>
      <c r="M11" s="17"/>
      <c r="N11" s="17">
        <v>0.37773308096977798</v>
      </c>
      <c r="O11" s="17">
        <v>0.400773141606313</v>
      </c>
      <c r="P11" s="17">
        <v>0.29418439796347801</v>
      </c>
      <c r="Q11" s="17">
        <v>0.25088865967577301</v>
      </c>
      <c r="R11" s="17">
        <v>0.34900401281140903</v>
      </c>
      <c r="S11" s="17">
        <v>0.38892522502860899</v>
      </c>
      <c r="T11" s="17">
        <v>0.27000840093949602</v>
      </c>
      <c r="U11" s="17">
        <v>0.37806888518375098</v>
      </c>
      <c r="V11" s="17">
        <v>0.334395271284184</v>
      </c>
      <c r="W11" s="17">
        <v>0.33864694560458303</v>
      </c>
      <c r="X11" s="17">
        <v>0.234679460860867</v>
      </c>
      <c r="Y11" s="17">
        <v>0.28326135182713402</v>
      </c>
      <c r="Z11" s="17">
        <v>0.24204607314752399</v>
      </c>
      <c r="AA11" s="17">
        <v>0.260340637640123</v>
      </c>
      <c r="AB11" s="17">
        <v>0.20578347571383801</v>
      </c>
      <c r="AC11" s="17">
        <v>0.199027032553419</v>
      </c>
      <c r="AD11" s="17"/>
      <c r="AE11" s="17">
        <v>0.23491030043285699</v>
      </c>
      <c r="AF11" s="17">
        <v>0.28281296207387502</v>
      </c>
      <c r="AG11" s="17">
        <v>0.28368510410435699</v>
      </c>
      <c r="AH11" s="17">
        <v>0.33199304726015999</v>
      </c>
      <c r="AI11" s="17">
        <v>0.34128209099844198</v>
      </c>
      <c r="AJ11" s="17">
        <v>0.32604273124730998</v>
      </c>
      <c r="AK11" s="17">
        <v>0.33366822532250301</v>
      </c>
      <c r="AL11" s="17">
        <v>0.31882498839352702</v>
      </c>
      <c r="AM11" s="17">
        <v>0.29156057949159198</v>
      </c>
      <c r="AN11" s="17">
        <v>0.226212840978466</v>
      </c>
      <c r="AO11" s="17">
        <v>0.38033042268791101</v>
      </c>
      <c r="AP11" s="17">
        <v>0.20702573376589001</v>
      </c>
      <c r="AQ11" s="17"/>
      <c r="AR11" s="17">
        <v>0.32182447351740701</v>
      </c>
      <c r="AS11" s="17">
        <v>0.28608244965913399</v>
      </c>
      <c r="AT11" s="17">
        <v>0.235589834927353</v>
      </c>
      <c r="AU11" s="17">
        <v>0.32902794093426302</v>
      </c>
      <c r="AV11" s="17">
        <v>0.432840956004579</v>
      </c>
      <c r="AW11" s="17"/>
      <c r="AX11" s="17">
        <v>0.32484485058033002</v>
      </c>
      <c r="AY11" s="17">
        <v>0.15575891730560501</v>
      </c>
      <c r="AZ11" s="17">
        <v>0.217764391846585</v>
      </c>
      <c r="BA11" s="17"/>
      <c r="BB11" s="17">
        <v>0.26645677418364799</v>
      </c>
      <c r="BC11" s="17">
        <v>0.35141243878866002</v>
      </c>
      <c r="BD11" s="17">
        <v>0.22497452137221999</v>
      </c>
      <c r="BE11" s="17">
        <v>0.36015767384317598</v>
      </c>
      <c r="BF11" s="17">
        <v>0.37286878716045202</v>
      </c>
    </row>
    <row r="12" spans="2:58" x14ac:dyDescent="0.3">
      <c r="B12" s="18" t="s">
        <v>55</v>
      </c>
      <c r="C12" s="17">
        <v>0.100048429214854</v>
      </c>
      <c r="D12" s="17">
        <v>0.102550062668746</v>
      </c>
      <c r="E12" s="17">
        <v>9.7743991047040193E-2</v>
      </c>
      <c r="F12" s="17"/>
      <c r="G12" s="17">
        <v>0.29101744819633202</v>
      </c>
      <c r="H12" s="17">
        <v>0.18318967632395</v>
      </c>
      <c r="I12" s="17">
        <v>0.114403868892618</v>
      </c>
      <c r="J12" s="17">
        <v>7.0619321987862194E-2</v>
      </c>
      <c r="K12" s="17">
        <v>8.1611206699771094E-2</v>
      </c>
      <c r="L12" s="17">
        <v>3.7312474639265597E-2</v>
      </c>
      <c r="M12" s="17"/>
      <c r="N12" s="17">
        <v>0.118168486553689</v>
      </c>
      <c r="O12" s="17">
        <v>8.7857580283080203E-2</v>
      </c>
      <c r="P12" s="17">
        <v>0.100565185273602</v>
      </c>
      <c r="Q12" s="17">
        <v>0.117426443609398</v>
      </c>
      <c r="R12" s="17">
        <v>0.105093227773293</v>
      </c>
      <c r="S12" s="17">
        <v>0.12435733578806001</v>
      </c>
      <c r="T12" s="17">
        <v>0.125260254943098</v>
      </c>
      <c r="U12" s="17">
        <v>0.14395833060634899</v>
      </c>
      <c r="V12" s="17">
        <v>8.3557923192478498E-2</v>
      </c>
      <c r="W12" s="17">
        <v>9.9106291562344198E-2</v>
      </c>
      <c r="X12" s="17">
        <v>6.2538234197842602E-2</v>
      </c>
      <c r="Y12" s="17">
        <v>8.4791394410465501E-2</v>
      </c>
      <c r="Z12" s="17">
        <v>0.158477539519745</v>
      </c>
      <c r="AA12" s="17">
        <v>7.72228239592887E-2</v>
      </c>
      <c r="AB12" s="17">
        <v>9.4335501456164594E-2</v>
      </c>
      <c r="AC12" s="17">
        <v>7.4763282778866902E-2</v>
      </c>
      <c r="AD12" s="17"/>
      <c r="AE12" s="17">
        <v>0.123842893521068</v>
      </c>
      <c r="AF12" s="17">
        <v>0.100734961920998</v>
      </c>
      <c r="AG12" s="17">
        <v>8.4753886617798202E-2</v>
      </c>
      <c r="AH12" s="17">
        <v>9.4656202106868398E-2</v>
      </c>
      <c r="AI12" s="17">
        <v>7.4281168439244399E-2</v>
      </c>
      <c r="AJ12" s="17">
        <v>9.8872571323005795E-2</v>
      </c>
      <c r="AK12" s="17">
        <v>8.5213153712223197E-2</v>
      </c>
      <c r="AL12" s="17">
        <v>5.6997076045375003E-2</v>
      </c>
      <c r="AM12" s="17">
        <v>0.110008155048316</v>
      </c>
      <c r="AN12" s="17">
        <v>9.5039029127909E-2</v>
      </c>
      <c r="AO12" s="17">
        <v>0.135074511407482</v>
      </c>
      <c r="AP12" s="17">
        <v>0.12429143592934</v>
      </c>
      <c r="AQ12" s="17"/>
      <c r="AR12" s="17">
        <v>0.106495385365041</v>
      </c>
      <c r="AS12" s="17">
        <v>0.106516356771352</v>
      </c>
      <c r="AT12" s="17">
        <v>7.8171273119915605E-2</v>
      </c>
      <c r="AU12" s="17">
        <v>7.3778193069736306E-2</v>
      </c>
      <c r="AV12" s="17">
        <v>9.5431659839706195E-2</v>
      </c>
      <c r="AW12" s="17"/>
      <c r="AX12" s="17">
        <v>8.3298133536804403E-2</v>
      </c>
      <c r="AY12" s="17">
        <v>0.12320058082584399</v>
      </c>
      <c r="AZ12" s="17">
        <v>0.13996142208225901</v>
      </c>
      <c r="BA12" s="17"/>
      <c r="BB12" s="17">
        <v>0.10225002255046001</v>
      </c>
      <c r="BC12" s="17">
        <v>8.96116932000285E-2</v>
      </c>
      <c r="BD12" s="17">
        <v>9.5010871477501396E-2</v>
      </c>
      <c r="BE12" s="17">
        <v>7.5258570678830905E-2</v>
      </c>
      <c r="BF12" s="17">
        <v>0.12048357490428201</v>
      </c>
    </row>
    <row r="13" spans="2:58" x14ac:dyDescent="0.3">
      <c r="B13" s="18" t="s">
        <v>56</v>
      </c>
      <c r="C13" s="19">
        <v>4.7057127538879202E-2</v>
      </c>
      <c r="D13" s="19">
        <v>5.7124758873460899E-2</v>
      </c>
      <c r="E13" s="19">
        <v>3.70737027739459E-2</v>
      </c>
      <c r="F13" s="19"/>
      <c r="G13" s="19">
        <v>0</v>
      </c>
      <c r="H13" s="19">
        <v>8.1169521258397506E-2</v>
      </c>
      <c r="I13" s="19">
        <v>5.5950733221760598E-2</v>
      </c>
      <c r="J13" s="19">
        <v>3.5751395362883E-2</v>
      </c>
      <c r="K13" s="19">
        <v>3.3228587527983001E-2</v>
      </c>
      <c r="L13" s="19">
        <v>2.5044668581985698E-2</v>
      </c>
      <c r="M13" s="19"/>
      <c r="N13" s="19">
        <v>0</v>
      </c>
      <c r="O13" s="19">
        <v>0.12813990495418801</v>
      </c>
      <c r="P13" s="19">
        <v>6.88612147737655E-2</v>
      </c>
      <c r="Q13" s="19">
        <v>9.1292313886293497E-2</v>
      </c>
      <c r="R13" s="19">
        <v>2.4963835075376799E-2</v>
      </c>
      <c r="S13" s="19">
        <v>4.3471949598881197E-2</v>
      </c>
      <c r="T13" s="19">
        <v>2.1834489391185201E-2</v>
      </c>
      <c r="U13" s="19">
        <v>4.3790204078693398E-2</v>
      </c>
      <c r="V13" s="19">
        <v>6.82010025249013E-2</v>
      </c>
      <c r="W13" s="19">
        <v>1.6161995033554401E-2</v>
      </c>
      <c r="X13" s="19">
        <v>5.7135878755419499E-2</v>
      </c>
      <c r="Y13" s="19">
        <v>4.4211979922908699E-2</v>
      </c>
      <c r="Z13" s="19">
        <v>4.3257593896873801E-2</v>
      </c>
      <c r="AA13" s="19">
        <v>2.8273333891906501E-2</v>
      </c>
      <c r="AB13" s="19">
        <v>4.61845148976541E-2</v>
      </c>
      <c r="AC13" s="19">
        <v>6.7008531911825597E-2</v>
      </c>
      <c r="AD13" s="19"/>
      <c r="AE13" s="19">
        <v>9.43371513811124E-2</v>
      </c>
      <c r="AF13" s="19">
        <v>2.7918260213358099E-2</v>
      </c>
      <c r="AG13" s="19">
        <v>2.9125621279534799E-2</v>
      </c>
      <c r="AH13" s="19">
        <v>3.3707671926526503E-2</v>
      </c>
      <c r="AI13" s="19">
        <v>3.0527307881101098E-2</v>
      </c>
      <c r="AJ13" s="19">
        <v>4.4648933342246698E-2</v>
      </c>
      <c r="AK13" s="19">
        <v>5.8472155288228897E-2</v>
      </c>
      <c r="AL13" s="19">
        <v>5.4523730677902997E-2</v>
      </c>
      <c r="AM13" s="19">
        <v>4.2886293547368198E-2</v>
      </c>
      <c r="AN13" s="19">
        <v>5.5862504904604197E-2</v>
      </c>
      <c r="AO13" s="19">
        <v>2.5387275280777801E-2</v>
      </c>
      <c r="AP13" s="19">
        <v>2.7710258925406302E-2</v>
      </c>
      <c r="AQ13" s="19"/>
      <c r="AR13" s="19">
        <v>5.5523447810112002E-2</v>
      </c>
      <c r="AS13" s="19">
        <v>4.1948159429777802E-2</v>
      </c>
      <c r="AT13" s="19">
        <v>5.0521877436209901E-2</v>
      </c>
      <c r="AU13" s="19">
        <v>5.5356304818244301E-2</v>
      </c>
      <c r="AV13" s="19">
        <v>0</v>
      </c>
      <c r="AW13" s="19"/>
      <c r="AX13" s="19">
        <v>3.12043685201382E-2</v>
      </c>
      <c r="AY13" s="19">
        <v>0.121068658468588</v>
      </c>
      <c r="AZ13" s="19">
        <v>4.9067932446617502E-2</v>
      </c>
      <c r="BA13" s="19"/>
      <c r="BB13" s="19">
        <v>4.5868990749168302E-2</v>
      </c>
      <c r="BC13" s="19">
        <v>4.2716651786405199E-2</v>
      </c>
      <c r="BD13" s="19">
        <v>1.6665727878880401E-2</v>
      </c>
      <c r="BE13" s="19">
        <v>3.0095342677094902E-2</v>
      </c>
      <c r="BF13" s="19">
        <v>8.4371007790091296E-2</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204</v>
      </c>
      <c r="C9" s="17">
        <v>0.167566311128653</v>
      </c>
      <c r="D9" s="17">
        <v>0.20775563028059599</v>
      </c>
      <c r="E9" s="17">
        <v>0.127672674705545</v>
      </c>
      <c r="F9" s="17"/>
      <c r="G9" s="17">
        <v>0.30369653251794598</v>
      </c>
      <c r="H9" s="17">
        <v>0.36097749605580698</v>
      </c>
      <c r="I9" s="17">
        <v>0.217947967680092</v>
      </c>
      <c r="J9" s="17">
        <v>9.2331809454362798E-2</v>
      </c>
      <c r="K9" s="17">
        <v>9.62985036300225E-2</v>
      </c>
      <c r="L9" s="17">
        <v>0.10583894091141401</v>
      </c>
      <c r="M9" s="17"/>
      <c r="N9" s="17">
        <v>0</v>
      </c>
      <c r="O9" s="17">
        <v>0.13847387656167701</v>
      </c>
      <c r="P9" s="17">
        <v>7.5865007698696099E-2</v>
      </c>
      <c r="Q9" s="17">
        <v>0.20365369718352599</v>
      </c>
      <c r="R9" s="17">
        <v>0.140772840836418</v>
      </c>
      <c r="S9" s="17">
        <v>0.10393462622129999</v>
      </c>
      <c r="T9" s="17">
        <v>7.7082993334523897E-2</v>
      </c>
      <c r="U9" s="17">
        <v>9.96967266014262E-2</v>
      </c>
      <c r="V9" s="17">
        <v>0.16744457935499099</v>
      </c>
      <c r="W9" s="17">
        <v>6.2877687056564699E-2</v>
      </c>
      <c r="X9" s="17">
        <v>0.16018273378697301</v>
      </c>
      <c r="Y9" s="17">
        <v>0.12507151581180501</v>
      </c>
      <c r="Z9" s="17">
        <v>0.14178640827804301</v>
      </c>
      <c r="AA9" s="17">
        <v>0.143580201320537</v>
      </c>
      <c r="AB9" s="17">
        <v>0.19314876047128801</v>
      </c>
      <c r="AC9" s="17">
        <v>0.41401922765766103</v>
      </c>
      <c r="AD9" s="17"/>
      <c r="AE9" s="17">
        <v>0.37065666543773101</v>
      </c>
      <c r="AF9" s="17">
        <v>0.11986295898294901</v>
      </c>
      <c r="AG9" s="17">
        <v>6.4576979705885093E-2</v>
      </c>
      <c r="AH9" s="17">
        <v>0.11954715773425501</v>
      </c>
      <c r="AI9" s="17">
        <v>0.16144972245019201</v>
      </c>
      <c r="AJ9" s="17">
        <v>0.12590711134608901</v>
      </c>
      <c r="AK9" s="17">
        <v>0.15902381071032001</v>
      </c>
      <c r="AL9" s="17">
        <v>0.206450901444234</v>
      </c>
      <c r="AM9" s="17">
        <v>0.16364688323566901</v>
      </c>
      <c r="AN9" s="17">
        <v>0.12110409257430101</v>
      </c>
      <c r="AO9" s="17">
        <v>0.17677279261609999</v>
      </c>
      <c r="AP9" s="17">
        <v>9.5524160345042103E-2</v>
      </c>
      <c r="AQ9" s="17"/>
      <c r="AR9" s="17">
        <v>0.13111609707188299</v>
      </c>
      <c r="AS9" s="17">
        <v>0.17203862925663499</v>
      </c>
      <c r="AT9" s="17">
        <v>0.20495860499945201</v>
      </c>
      <c r="AU9" s="17">
        <v>0.24128453010113901</v>
      </c>
      <c r="AV9" s="17">
        <v>9.4542059573882398E-2</v>
      </c>
      <c r="AW9" s="17"/>
      <c r="AX9" s="17">
        <v>0.112369972115684</v>
      </c>
      <c r="AY9" s="17">
        <v>0.48400204643788902</v>
      </c>
      <c r="AZ9" s="17">
        <v>0.156489626458784</v>
      </c>
      <c r="BA9" s="17"/>
      <c r="BB9" s="17">
        <v>0.19928892755980401</v>
      </c>
      <c r="BC9" s="17">
        <v>8.3696352347701702E-2</v>
      </c>
      <c r="BD9" s="17">
        <v>8.2969379478502303E-2</v>
      </c>
      <c r="BE9" s="17">
        <v>8.3431881681641701E-2</v>
      </c>
      <c r="BF9" s="17">
        <v>0.129698808455468</v>
      </c>
    </row>
    <row r="10" spans="2:58" x14ac:dyDescent="0.3">
      <c r="B10" s="18" t="s">
        <v>205</v>
      </c>
      <c r="C10" s="17">
        <v>0.28220362415116801</v>
      </c>
      <c r="D10" s="17">
        <v>0.27413607607652202</v>
      </c>
      <c r="E10" s="17">
        <v>0.28984441502103198</v>
      </c>
      <c r="F10" s="17"/>
      <c r="G10" s="17">
        <v>0.40782756312513002</v>
      </c>
      <c r="H10" s="17">
        <v>0.333063151361914</v>
      </c>
      <c r="I10" s="17">
        <v>0.26520717876333499</v>
      </c>
      <c r="J10" s="17">
        <v>0.27891744545549202</v>
      </c>
      <c r="K10" s="17">
        <v>0.31233424109862501</v>
      </c>
      <c r="L10" s="17">
        <v>0.19915320638459</v>
      </c>
      <c r="M10" s="17"/>
      <c r="N10" s="17">
        <v>0.51759674074472894</v>
      </c>
      <c r="O10" s="17">
        <v>0.183267292367427</v>
      </c>
      <c r="P10" s="17">
        <v>0.25212920657622501</v>
      </c>
      <c r="Q10" s="17">
        <v>0.16094462247948299</v>
      </c>
      <c r="R10" s="17">
        <v>0.26112286551834402</v>
      </c>
      <c r="S10" s="17">
        <v>0.33297497898127298</v>
      </c>
      <c r="T10" s="17">
        <v>0.30041056546425798</v>
      </c>
      <c r="U10" s="17">
        <v>0.32437006837968202</v>
      </c>
      <c r="V10" s="17">
        <v>0.27542232761006602</v>
      </c>
      <c r="W10" s="17">
        <v>0.231034758147141</v>
      </c>
      <c r="X10" s="17">
        <v>0.302960173561381</v>
      </c>
      <c r="Y10" s="17">
        <v>0.25945824674189499</v>
      </c>
      <c r="Z10" s="17">
        <v>0.26577234258731403</v>
      </c>
      <c r="AA10" s="17">
        <v>0.28566552740818701</v>
      </c>
      <c r="AB10" s="17">
        <v>0.36871093028355501</v>
      </c>
      <c r="AC10" s="17">
        <v>0.270306006094162</v>
      </c>
      <c r="AD10" s="17"/>
      <c r="AE10" s="17">
        <v>0.35017310106744498</v>
      </c>
      <c r="AF10" s="17">
        <v>0.24871243969751</v>
      </c>
      <c r="AG10" s="17">
        <v>0.28384149605111197</v>
      </c>
      <c r="AH10" s="17">
        <v>0.27109973134717202</v>
      </c>
      <c r="AI10" s="17">
        <v>0.29420437811486699</v>
      </c>
      <c r="AJ10" s="17">
        <v>0.28680291394948798</v>
      </c>
      <c r="AK10" s="17">
        <v>0.206757116000231</v>
      </c>
      <c r="AL10" s="17">
        <v>0.30475170110413802</v>
      </c>
      <c r="AM10" s="17">
        <v>0.25576577977414899</v>
      </c>
      <c r="AN10" s="17">
        <v>0.30754684883778199</v>
      </c>
      <c r="AO10" s="17">
        <v>0.27905855521697798</v>
      </c>
      <c r="AP10" s="17">
        <v>0.29514519209636197</v>
      </c>
      <c r="AQ10" s="17"/>
      <c r="AR10" s="17">
        <v>0.28660483310406898</v>
      </c>
      <c r="AS10" s="17">
        <v>0.27941522387387302</v>
      </c>
      <c r="AT10" s="17">
        <v>0.290108443489146</v>
      </c>
      <c r="AU10" s="17">
        <v>0.240236178759618</v>
      </c>
      <c r="AV10" s="17">
        <v>0.31732090823067199</v>
      </c>
      <c r="AW10" s="17"/>
      <c r="AX10" s="17">
        <v>0.292590187977878</v>
      </c>
      <c r="AY10" s="17">
        <v>0.29993827499502401</v>
      </c>
      <c r="AZ10" s="17">
        <v>0.27151664630476502</v>
      </c>
      <c r="BA10" s="17"/>
      <c r="BB10" s="17">
        <v>0.30279232243202497</v>
      </c>
      <c r="BC10" s="17">
        <v>0.204039483836572</v>
      </c>
      <c r="BD10" s="17">
        <v>0.23367361821202001</v>
      </c>
      <c r="BE10" s="17">
        <v>0.24711952324309799</v>
      </c>
      <c r="BF10" s="17">
        <v>0.26962434816196301</v>
      </c>
    </row>
    <row r="11" spans="2:58" x14ac:dyDescent="0.3">
      <c r="B11" s="18" t="s">
        <v>206</v>
      </c>
      <c r="C11" s="17">
        <v>0.261116116251565</v>
      </c>
      <c r="D11" s="17">
        <v>0.25025526330551701</v>
      </c>
      <c r="E11" s="17">
        <v>0.27250833772592598</v>
      </c>
      <c r="F11" s="17"/>
      <c r="G11" s="17">
        <v>0.115838135504126</v>
      </c>
      <c r="H11" s="17">
        <v>0.18296173459503301</v>
      </c>
      <c r="I11" s="17">
        <v>0.239459865325858</v>
      </c>
      <c r="J11" s="17">
        <v>0.296460086743013</v>
      </c>
      <c r="K11" s="17">
        <v>0.27312322015104301</v>
      </c>
      <c r="L11" s="17">
        <v>0.36350038020474801</v>
      </c>
      <c r="M11" s="17"/>
      <c r="N11" s="17">
        <v>0.221416946721783</v>
      </c>
      <c r="O11" s="17">
        <v>0.26841365236848203</v>
      </c>
      <c r="P11" s="17">
        <v>0.28586386698541699</v>
      </c>
      <c r="Q11" s="17">
        <v>0.35050093958502998</v>
      </c>
      <c r="R11" s="17">
        <v>0.22349989456507699</v>
      </c>
      <c r="S11" s="17">
        <v>0.209558070676505</v>
      </c>
      <c r="T11" s="17">
        <v>0.33694946893067301</v>
      </c>
      <c r="U11" s="17">
        <v>0.28423067305041899</v>
      </c>
      <c r="V11" s="17">
        <v>0.25929450104763901</v>
      </c>
      <c r="W11" s="17">
        <v>0.36269867987283699</v>
      </c>
      <c r="X11" s="17">
        <v>0.26499469149251798</v>
      </c>
      <c r="Y11" s="17">
        <v>0.34034726575503299</v>
      </c>
      <c r="Z11" s="17">
        <v>0.26850238054831399</v>
      </c>
      <c r="AA11" s="17">
        <v>0.26339155039554901</v>
      </c>
      <c r="AB11" s="17">
        <v>0.202489798783518</v>
      </c>
      <c r="AC11" s="17">
        <v>0.14201121663334099</v>
      </c>
      <c r="AD11" s="17"/>
      <c r="AE11" s="17">
        <v>0.13886583561541399</v>
      </c>
      <c r="AF11" s="17">
        <v>0.30329413685995099</v>
      </c>
      <c r="AG11" s="17">
        <v>0.35975927906861099</v>
      </c>
      <c r="AH11" s="17">
        <v>0.28471206829190399</v>
      </c>
      <c r="AI11" s="17">
        <v>0.24376387270979</v>
      </c>
      <c r="AJ11" s="17">
        <v>0.32216904335398999</v>
      </c>
      <c r="AK11" s="17">
        <v>0.29707314688222902</v>
      </c>
      <c r="AL11" s="17">
        <v>0.23191617583842</v>
      </c>
      <c r="AM11" s="17">
        <v>0.27057365806254602</v>
      </c>
      <c r="AN11" s="17">
        <v>0.221069338735458</v>
      </c>
      <c r="AO11" s="17">
        <v>0.20963415773365901</v>
      </c>
      <c r="AP11" s="17">
        <v>0.28513269332604202</v>
      </c>
      <c r="AQ11" s="17"/>
      <c r="AR11" s="17">
        <v>0.260488668478286</v>
      </c>
      <c r="AS11" s="17">
        <v>0.26764888822632898</v>
      </c>
      <c r="AT11" s="17">
        <v>0.240135456930966</v>
      </c>
      <c r="AU11" s="17">
        <v>0.30212464238846298</v>
      </c>
      <c r="AV11" s="17">
        <v>0.19259975260725601</v>
      </c>
      <c r="AW11" s="17"/>
      <c r="AX11" s="17">
        <v>0.29105486406460002</v>
      </c>
      <c r="AY11" s="17">
        <v>0.106785765820406</v>
      </c>
      <c r="AZ11" s="17">
        <v>0.27873430476555699</v>
      </c>
      <c r="BA11" s="17"/>
      <c r="BB11" s="17">
        <v>0.24560463659071999</v>
      </c>
      <c r="BC11" s="17">
        <v>0.35991518855566201</v>
      </c>
      <c r="BD11" s="17">
        <v>0.238993470961923</v>
      </c>
      <c r="BE11" s="17">
        <v>0.27478712920155401</v>
      </c>
      <c r="BF11" s="17">
        <v>0.24245657894012701</v>
      </c>
    </row>
    <row r="12" spans="2:58" x14ac:dyDescent="0.3">
      <c r="B12" s="18" t="s">
        <v>207</v>
      </c>
      <c r="C12" s="17">
        <v>0.26565528888544598</v>
      </c>
      <c r="D12" s="17">
        <v>0.25531630010603401</v>
      </c>
      <c r="E12" s="17">
        <v>0.27553668865986503</v>
      </c>
      <c r="F12" s="17"/>
      <c r="G12" s="17">
        <v>0.172637768852799</v>
      </c>
      <c r="H12" s="17">
        <v>9.9484393117488107E-2</v>
      </c>
      <c r="I12" s="17">
        <v>0.24730612669114799</v>
      </c>
      <c r="J12" s="17">
        <v>0.31027261959311198</v>
      </c>
      <c r="K12" s="17">
        <v>0.31051623214944302</v>
      </c>
      <c r="L12" s="17">
        <v>0.30658525977079498</v>
      </c>
      <c r="M12" s="17"/>
      <c r="N12" s="17">
        <v>0.26098631253348797</v>
      </c>
      <c r="O12" s="17">
        <v>0.31271822692529699</v>
      </c>
      <c r="P12" s="17">
        <v>0.35343709072763702</v>
      </c>
      <c r="Q12" s="17">
        <v>0.236127217950788</v>
      </c>
      <c r="R12" s="17">
        <v>0.33049336203255097</v>
      </c>
      <c r="S12" s="17">
        <v>0.31807243118855399</v>
      </c>
      <c r="T12" s="17">
        <v>0.25905008638148902</v>
      </c>
      <c r="U12" s="17">
        <v>0.25247168086253002</v>
      </c>
      <c r="V12" s="17">
        <v>0.28996870619193499</v>
      </c>
      <c r="W12" s="17">
        <v>0.31606331818933697</v>
      </c>
      <c r="X12" s="17">
        <v>0.23817628921133099</v>
      </c>
      <c r="Y12" s="17">
        <v>0.25460082902062198</v>
      </c>
      <c r="Z12" s="17">
        <v>0.32393886858632898</v>
      </c>
      <c r="AA12" s="17">
        <v>0.30736272087572802</v>
      </c>
      <c r="AB12" s="17">
        <v>0.21755893863741299</v>
      </c>
      <c r="AC12" s="17">
        <v>0.17366354961483699</v>
      </c>
      <c r="AD12" s="17"/>
      <c r="AE12" s="17">
        <v>0.130400654115711</v>
      </c>
      <c r="AF12" s="17">
        <v>0.30842964887937002</v>
      </c>
      <c r="AG12" s="17">
        <v>0.256214494801286</v>
      </c>
      <c r="AH12" s="17">
        <v>0.29900791433219998</v>
      </c>
      <c r="AI12" s="17">
        <v>0.27790114991419701</v>
      </c>
      <c r="AJ12" s="17">
        <v>0.24537458406638499</v>
      </c>
      <c r="AK12" s="17">
        <v>0.310655534680435</v>
      </c>
      <c r="AL12" s="17">
        <v>0.23528688077736701</v>
      </c>
      <c r="AM12" s="17">
        <v>0.28085497384580999</v>
      </c>
      <c r="AN12" s="17">
        <v>0.32543248144118397</v>
      </c>
      <c r="AO12" s="17">
        <v>0.304590144280866</v>
      </c>
      <c r="AP12" s="17">
        <v>0.28868651435290898</v>
      </c>
      <c r="AQ12" s="17"/>
      <c r="AR12" s="17">
        <v>0.28920292955203603</v>
      </c>
      <c r="AS12" s="17">
        <v>0.25899110344963799</v>
      </c>
      <c r="AT12" s="17">
        <v>0.24764318635145999</v>
      </c>
      <c r="AU12" s="17">
        <v>0.20830997970110501</v>
      </c>
      <c r="AV12" s="17">
        <v>0.37682734428422598</v>
      </c>
      <c r="AW12" s="17"/>
      <c r="AX12" s="17">
        <v>0.27546690922952699</v>
      </c>
      <c r="AY12" s="17">
        <v>9.6238101867454906E-2</v>
      </c>
      <c r="AZ12" s="17">
        <v>0.28207531064790198</v>
      </c>
      <c r="BA12" s="17"/>
      <c r="BB12" s="17">
        <v>0.23291472013568201</v>
      </c>
      <c r="BC12" s="17">
        <v>0.308062989696887</v>
      </c>
      <c r="BD12" s="17">
        <v>0.43076880641382398</v>
      </c>
      <c r="BE12" s="17">
        <v>0.35717310004851599</v>
      </c>
      <c r="BF12" s="17">
        <v>0.33961655296430598</v>
      </c>
    </row>
    <row r="13" spans="2:58" x14ac:dyDescent="0.3">
      <c r="B13" s="18" t="s">
        <v>97</v>
      </c>
      <c r="C13" s="19">
        <v>2.3458659583168302E-2</v>
      </c>
      <c r="D13" s="19">
        <v>1.25367302313303E-2</v>
      </c>
      <c r="E13" s="19">
        <v>3.4437883887630701E-2</v>
      </c>
      <c r="F13" s="19"/>
      <c r="G13" s="19">
        <v>0</v>
      </c>
      <c r="H13" s="19">
        <v>2.3513224869756998E-2</v>
      </c>
      <c r="I13" s="19">
        <v>3.0078861539566199E-2</v>
      </c>
      <c r="J13" s="19">
        <v>2.2018038754020499E-2</v>
      </c>
      <c r="K13" s="19">
        <v>7.72780297086644E-3</v>
      </c>
      <c r="L13" s="19">
        <v>2.49222127284532E-2</v>
      </c>
      <c r="M13" s="19"/>
      <c r="N13" s="19">
        <v>0</v>
      </c>
      <c r="O13" s="19">
        <v>9.7126951777116999E-2</v>
      </c>
      <c r="P13" s="19">
        <v>3.2704828012025997E-2</v>
      </c>
      <c r="Q13" s="19">
        <v>4.8773522801173697E-2</v>
      </c>
      <c r="R13" s="19">
        <v>4.4111037047609797E-2</v>
      </c>
      <c r="S13" s="19">
        <v>3.5459892932368203E-2</v>
      </c>
      <c r="T13" s="19">
        <v>2.65068858890561E-2</v>
      </c>
      <c r="U13" s="19">
        <v>3.9230851105942197E-2</v>
      </c>
      <c r="V13" s="19">
        <v>7.8698857953685194E-3</v>
      </c>
      <c r="W13" s="19">
        <v>2.7325556734120401E-2</v>
      </c>
      <c r="X13" s="19">
        <v>3.3686111947795999E-2</v>
      </c>
      <c r="Y13" s="19">
        <v>2.0522142670643999E-2</v>
      </c>
      <c r="Z13" s="19">
        <v>0</v>
      </c>
      <c r="AA13" s="19">
        <v>0</v>
      </c>
      <c r="AB13" s="19">
        <v>1.8091571824226899E-2</v>
      </c>
      <c r="AC13" s="19">
        <v>0</v>
      </c>
      <c r="AD13" s="19"/>
      <c r="AE13" s="19">
        <v>9.9037437636994505E-3</v>
      </c>
      <c r="AF13" s="19">
        <v>1.9700815580220001E-2</v>
      </c>
      <c r="AG13" s="19">
        <v>3.5607750373105498E-2</v>
      </c>
      <c r="AH13" s="19">
        <v>2.5633128294468201E-2</v>
      </c>
      <c r="AI13" s="19">
        <v>2.26808768109538E-2</v>
      </c>
      <c r="AJ13" s="19">
        <v>1.9746347284048098E-2</v>
      </c>
      <c r="AK13" s="19">
        <v>2.6490391726784399E-2</v>
      </c>
      <c r="AL13" s="19">
        <v>2.1594340835841299E-2</v>
      </c>
      <c r="AM13" s="19">
        <v>2.91587050818258E-2</v>
      </c>
      <c r="AN13" s="19">
        <v>2.48472384112748E-2</v>
      </c>
      <c r="AO13" s="19">
        <v>2.9944350152396802E-2</v>
      </c>
      <c r="AP13" s="19">
        <v>3.55114398796448E-2</v>
      </c>
      <c r="AQ13" s="19"/>
      <c r="AR13" s="19">
        <v>3.2587471793725703E-2</v>
      </c>
      <c r="AS13" s="19">
        <v>2.1906155193524499E-2</v>
      </c>
      <c r="AT13" s="19">
        <v>1.71543082289769E-2</v>
      </c>
      <c r="AU13" s="19">
        <v>8.0446690496749993E-3</v>
      </c>
      <c r="AV13" s="19">
        <v>1.8709935303963102E-2</v>
      </c>
      <c r="AW13" s="19"/>
      <c r="AX13" s="19">
        <v>2.8518066612310801E-2</v>
      </c>
      <c r="AY13" s="19">
        <v>1.30358108792267E-2</v>
      </c>
      <c r="AZ13" s="19">
        <v>1.11841118229922E-2</v>
      </c>
      <c r="BA13" s="19"/>
      <c r="BB13" s="19">
        <v>1.9399393281768599E-2</v>
      </c>
      <c r="BC13" s="19">
        <v>4.4285985563177102E-2</v>
      </c>
      <c r="BD13" s="19">
        <v>1.35947249337311E-2</v>
      </c>
      <c r="BE13" s="19">
        <v>3.74883658251908E-2</v>
      </c>
      <c r="BF13" s="19">
        <v>1.86037114781363E-2</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209</v>
      </c>
      <c r="C9" s="17">
        <v>0.271663622619504</v>
      </c>
      <c r="D9" s="17">
        <v>0.29873650318712702</v>
      </c>
      <c r="E9" s="17">
        <v>0.24510670435709001</v>
      </c>
      <c r="F9" s="17"/>
      <c r="G9" s="17">
        <v>0.45830925722434901</v>
      </c>
      <c r="H9" s="17">
        <v>0.45199904608570002</v>
      </c>
      <c r="I9" s="17">
        <v>0.30530646835908098</v>
      </c>
      <c r="J9" s="17">
        <v>0.22776505287884899</v>
      </c>
      <c r="K9" s="17">
        <v>0.18126168647638399</v>
      </c>
      <c r="L9" s="17">
        <v>6.3180558166612805E-2</v>
      </c>
      <c r="M9" s="17"/>
      <c r="N9" s="17">
        <v>0.26117189817389702</v>
      </c>
      <c r="O9" s="17">
        <v>0.24846108637050099</v>
      </c>
      <c r="P9" s="17">
        <v>0.19961975867255699</v>
      </c>
      <c r="Q9" s="17">
        <v>0.263499946699636</v>
      </c>
      <c r="R9" s="17">
        <v>0.24438481251292299</v>
      </c>
      <c r="S9" s="17">
        <v>0.205682687737688</v>
      </c>
      <c r="T9" s="17">
        <v>0.26231222592449099</v>
      </c>
      <c r="U9" s="17">
        <v>0.20424049500672101</v>
      </c>
      <c r="V9" s="17">
        <v>0.199019483306106</v>
      </c>
      <c r="W9" s="17">
        <v>0.275654070855818</v>
      </c>
      <c r="X9" s="17">
        <v>0.28516928845315198</v>
      </c>
      <c r="Y9" s="17">
        <v>0.19908106771025699</v>
      </c>
      <c r="Z9" s="17">
        <v>0.34151011822303601</v>
      </c>
      <c r="AA9" s="17">
        <v>0.22098773978306499</v>
      </c>
      <c r="AB9" s="17">
        <v>0.35494742928595902</v>
      </c>
      <c r="AC9" s="17">
        <v>0.41223784620749299</v>
      </c>
      <c r="AD9" s="17"/>
      <c r="AE9" s="17">
        <v>0.39079880586272497</v>
      </c>
      <c r="AF9" s="17">
        <v>0.23291116014749899</v>
      </c>
      <c r="AG9" s="17">
        <v>0.30584366622151199</v>
      </c>
      <c r="AH9" s="17">
        <v>0.24509698169515101</v>
      </c>
      <c r="AI9" s="17">
        <v>0.29984692934941598</v>
      </c>
      <c r="AJ9" s="17">
        <v>0.267855476206601</v>
      </c>
      <c r="AK9" s="17">
        <v>0.25551902334902299</v>
      </c>
      <c r="AL9" s="17">
        <v>0.31271604517141099</v>
      </c>
      <c r="AM9" s="17">
        <v>0.23644242063790899</v>
      </c>
      <c r="AN9" s="17">
        <v>0.180883188130289</v>
      </c>
      <c r="AO9" s="17">
        <v>0.26722011516565802</v>
      </c>
      <c r="AP9" s="17">
        <v>0.21554680857467101</v>
      </c>
      <c r="AQ9" s="17"/>
      <c r="AR9" s="17">
        <v>0.234559585287236</v>
      </c>
      <c r="AS9" s="17">
        <v>0.292569568086543</v>
      </c>
      <c r="AT9" s="17">
        <v>0.263633120638884</v>
      </c>
      <c r="AU9" s="17">
        <v>0.33051182349227898</v>
      </c>
      <c r="AV9" s="17">
        <v>0.22760967714236899</v>
      </c>
      <c r="AW9" s="17"/>
      <c r="AX9" s="17">
        <v>0.24114357151600399</v>
      </c>
      <c r="AY9" s="17">
        <v>0.46991122436591298</v>
      </c>
      <c r="AZ9" s="17">
        <v>0.267356893835346</v>
      </c>
      <c r="BA9" s="17"/>
      <c r="BB9" s="17">
        <v>0.28098412615109197</v>
      </c>
      <c r="BC9" s="17">
        <v>0.25753533862427802</v>
      </c>
      <c r="BD9" s="17">
        <v>0.30682418089075603</v>
      </c>
      <c r="BE9" s="17">
        <v>0.206173939471852</v>
      </c>
      <c r="BF9" s="17">
        <v>0.27072391973189602</v>
      </c>
    </row>
    <row r="10" spans="2:58" x14ac:dyDescent="0.3">
      <c r="B10" s="18" t="s">
        <v>210</v>
      </c>
      <c r="C10" s="17">
        <v>0.69542142406887297</v>
      </c>
      <c r="D10" s="17">
        <v>0.67183626653526496</v>
      </c>
      <c r="E10" s="17">
        <v>0.71842160199520699</v>
      </c>
      <c r="F10" s="17"/>
      <c r="G10" s="17">
        <v>0.54169074277565099</v>
      </c>
      <c r="H10" s="17">
        <v>0.51678753103352004</v>
      </c>
      <c r="I10" s="17">
        <v>0.66016435110138105</v>
      </c>
      <c r="J10" s="17">
        <v>0.74095760273503597</v>
      </c>
      <c r="K10" s="17">
        <v>0.78334260121979304</v>
      </c>
      <c r="L10" s="17">
        <v>0.90022884134102199</v>
      </c>
      <c r="M10" s="17"/>
      <c r="N10" s="17">
        <v>0.59601027584630395</v>
      </c>
      <c r="O10" s="17">
        <v>0.67800861790075595</v>
      </c>
      <c r="P10" s="17">
        <v>0.76397347510055702</v>
      </c>
      <c r="Q10" s="17">
        <v>0.68988621796360605</v>
      </c>
      <c r="R10" s="17">
        <v>0.70376444653687298</v>
      </c>
      <c r="S10" s="17">
        <v>0.76445611919443301</v>
      </c>
      <c r="T10" s="17">
        <v>0.70581179994949095</v>
      </c>
      <c r="U10" s="17">
        <v>0.76551476692178</v>
      </c>
      <c r="V10" s="17">
        <v>0.76851789593460096</v>
      </c>
      <c r="W10" s="17">
        <v>0.689659340913234</v>
      </c>
      <c r="X10" s="17">
        <v>0.68879619618102494</v>
      </c>
      <c r="Y10" s="17">
        <v>0.78313128769862705</v>
      </c>
      <c r="Z10" s="17">
        <v>0.65225470051033896</v>
      </c>
      <c r="AA10" s="17">
        <v>0.72923941107524004</v>
      </c>
      <c r="AB10" s="17">
        <v>0.58292811387866394</v>
      </c>
      <c r="AC10" s="17">
        <v>0.57475644561765005</v>
      </c>
      <c r="AD10" s="17"/>
      <c r="AE10" s="17">
        <v>0.57140363045986498</v>
      </c>
      <c r="AF10" s="17">
        <v>0.72571653435962902</v>
      </c>
      <c r="AG10" s="17">
        <v>0.667966473613269</v>
      </c>
      <c r="AH10" s="17">
        <v>0.73619956182494595</v>
      </c>
      <c r="AI10" s="17">
        <v>0.66787875910181804</v>
      </c>
      <c r="AJ10" s="17">
        <v>0.67695400929770699</v>
      </c>
      <c r="AK10" s="17">
        <v>0.72208701117751595</v>
      </c>
      <c r="AL10" s="17">
        <v>0.65350128476051195</v>
      </c>
      <c r="AM10" s="17">
        <v>0.746022681186019</v>
      </c>
      <c r="AN10" s="17">
        <v>0.76415195787030399</v>
      </c>
      <c r="AO10" s="17">
        <v>0.72507697221935297</v>
      </c>
      <c r="AP10" s="17">
        <v>0.75674293249992297</v>
      </c>
      <c r="AQ10" s="17"/>
      <c r="AR10" s="17">
        <v>0.72661291288054097</v>
      </c>
      <c r="AS10" s="17">
        <v>0.67533394231239097</v>
      </c>
      <c r="AT10" s="17">
        <v>0.70423479492795804</v>
      </c>
      <c r="AU10" s="17">
        <v>0.64807626250184303</v>
      </c>
      <c r="AV10" s="17">
        <v>0.77239032285763098</v>
      </c>
      <c r="AW10" s="17"/>
      <c r="AX10" s="17">
        <v>0.724215897971764</v>
      </c>
      <c r="AY10" s="17">
        <v>0.50091852714530005</v>
      </c>
      <c r="AZ10" s="17">
        <v>0.70100836661914601</v>
      </c>
      <c r="BA10" s="17"/>
      <c r="BB10" s="17">
        <v>0.69058342612015899</v>
      </c>
      <c r="BC10" s="17">
        <v>0.70147915250885595</v>
      </c>
      <c r="BD10" s="17">
        <v>0.67555974650622197</v>
      </c>
      <c r="BE10" s="17">
        <v>0.74409234008727998</v>
      </c>
      <c r="BF10" s="17">
        <v>0.68335460840559503</v>
      </c>
    </row>
    <row r="11" spans="2:58" x14ac:dyDescent="0.3">
      <c r="B11" s="18" t="s">
        <v>97</v>
      </c>
      <c r="C11" s="19">
        <v>3.2914953311623703E-2</v>
      </c>
      <c r="D11" s="19">
        <v>2.9427230277608199E-2</v>
      </c>
      <c r="E11" s="19">
        <v>3.6471693647703397E-2</v>
      </c>
      <c r="F11" s="19"/>
      <c r="G11" s="19">
        <v>0</v>
      </c>
      <c r="H11" s="19">
        <v>3.1213422880780699E-2</v>
      </c>
      <c r="I11" s="19">
        <v>3.4529180539538101E-2</v>
      </c>
      <c r="J11" s="19">
        <v>3.1277344386114098E-2</v>
      </c>
      <c r="K11" s="19">
        <v>3.53957123038229E-2</v>
      </c>
      <c r="L11" s="19">
        <v>3.6590600492364997E-2</v>
      </c>
      <c r="M11" s="19"/>
      <c r="N11" s="19">
        <v>0.142817825979799</v>
      </c>
      <c r="O11" s="19">
        <v>7.3530295728742506E-2</v>
      </c>
      <c r="P11" s="19">
        <v>3.6406766226886801E-2</v>
      </c>
      <c r="Q11" s="19">
        <v>4.66138353367581E-2</v>
      </c>
      <c r="R11" s="19">
        <v>5.1850740950204199E-2</v>
      </c>
      <c r="S11" s="19">
        <v>2.9861193067879301E-2</v>
      </c>
      <c r="T11" s="19">
        <v>3.1875974126018398E-2</v>
      </c>
      <c r="U11" s="19">
        <v>3.0244738071498901E-2</v>
      </c>
      <c r="V11" s="19">
        <v>3.2462620759292703E-2</v>
      </c>
      <c r="W11" s="19">
        <v>3.4686588230948501E-2</v>
      </c>
      <c r="X11" s="19">
        <v>2.60345153658228E-2</v>
      </c>
      <c r="Y11" s="19">
        <v>1.7787644591116199E-2</v>
      </c>
      <c r="Z11" s="19">
        <v>6.23518126662504E-3</v>
      </c>
      <c r="AA11" s="19">
        <v>4.9772849141694997E-2</v>
      </c>
      <c r="AB11" s="19">
        <v>6.2124456835376603E-2</v>
      </c>
      <c r="AC11" s="19">
        <v>1.3005708174856899E-2</v>
      </c>
      <c r="AD11" s="19"/>
      <c r="AE11" s="19">
        <v>3.7797563677410002E-2</v>
      </c>
      <c r="AF11" s="19">
        <v>4.1372305492871797E-2</v>
      </c>
      <c r="AG11" s="19">
        <v>2.6189860165218501E-2</v>
      </c>
      <c r="AH11" s="19">
        <v>1.87034564799036E-2</v>
      </c>
      <c r="AI11" s="19">
        <v>3.2274311548765901E-2</v>
      </c>
      <c r="AJ11" s="19">
        <v>5.5190514495692101E-2</v>
      </c>
      <c r="AK11" s="19">
        <v>2.2393965473460599E-2</v>
      </c>
      <c r="AL11" s="19">
        <v>3.3782670068076497E-2</v>
      </c>
      <c r="AM11" s="19">
        <v>1.7534898176072101E-2</v>
      </c>
      <c r="AN11" s="19">
        <v>5.49648539994071E-2</v>
      </c>
      <c r="AO11" s="19">
        <v>7.7029126149894198E-3</v>
      </c>
      <c r="AP11" s="19">
        <v>2.7710258925406302E-2</v>
      </c>
      <c r="AQ11" s="19"/>
      <c r="AR11" s="19">
        <v>3.88275018322232E-2</v>
      </c>
      <c r="AS11" s="19">
        <v>3.2096489601065897E-2</v>
      </c>
      <c r="AT11" s="19">
        <v>3.2132084433158702E-2</v>
      </c>
      <c r="AU11" s="19">
        <v>2.1411914005877799E-2</v>
      </c>
      <c r="AV11" s="19">
        <v>0</v>
      </c>
      <c r="AW11" s="19"/>
      <c r="AX11" s="19">
        <v>3.4640530512231302E-2</v>
      </c>
      <c r="AY11" s="19">
        <v>2.9170248488787399E-2</v>
      </c>
      <c r="AZ11" s="19">
        <v>3.1634739545507502E-2</v>
      </c>
      <c r="BA11" s="19"/>
      <c r="BB11" s="19">
        <v>2.8432447728749699E-2</v>
      </c>
      <c r="BC11" s="19">
        <v>4.0985508866866603E-2</v>
      </c>
      <c r="BD11" s="19">
        <v>1.7616072603022E-2</v>
      </c>
      <c r="BE11" s="19">
        <v>4.9733720440867199E-2</v>
      </c>
      <c r="BF11" s="19">
        <v>4.5921471862508799E-2</v>
      </c>
    </row>
    <row r="12" spans="2:58" x14ac:dyDescent="0.3">
      <c r="B12" s="16"/>
    </row>
    <row r="13" spans="2:58" x14ac:dyDescent="0.3">
      <c r="B13" t="s">
        <v>91</v>
      </c>
    </row>
    <row r="14" spans="2:58" x14ac:dyDescent="0.3">
      <c r="B14" t="s">
        <v>92</v>
      </c>
    </row>
    <row r="16" spans="2:58" x14ac:dyDescent="0.3">
      <c r="B1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209</v>
      </c>
      <c r="C9" s="17">
        <v>0.24316340034599601</v>
      </c>
      <c r="D9" s="17">
        <v>0.26251050827431399</v>
      </c>
      <c r="E9" s="17">
        <v>0.224282819436875</v>
      </c>
      <c r="F9" s="17"/>
      <c r="G9" s="17">
        <v>0.44608091777249698</v>
      </c>
      <c r="H9" s="17">
        <v>0.426736077681444</v>
      </c>
      <c r="I9" s="17">
        <v>0.26986105070844402</v>
      </c>
      <c r="J9" s="17">
        <v>0.19080854175818801</v>
      </c>
      <c r="K9" s="17">
        <v>0.19053672819179901</v>
      </c>
      <c r="L9" s="17">
        <v>9.6828298985588299E-2</v>
      </c>
      <c r="M9" s="17"/>
      <c r="N9" s="17">
        <v>0.25317681968809902</v>
      </c>
      <c r="O9" s="17">
        <v>0.13950037469716201</v>
      </c>
      <c r="P9" s="17">
        <v>0.21501586772285</v>
      </c>
      <c r="Q9" s="17">
        <v>0.17341276374862599</v>
      </c>
      <c r="R9" s="17">
        <v>0.25230435036479398</v>
      </c>
      <c r="S9" s="17">
        <v>0.27018260503968</v>
      </c>
      <c r="T9" s="17">
        <v>0.2481094299569</v>
      </c>
      <c r="U9" s="17">
        <v>0.22718072730571001</v>
      </c>
      <c r="V9" s="17">
        <v>0.216306225513787</v>
      </c>
      <c r="W9" s="17">
        <v>0.17080805107327801</v>
      </c>
      <c r="X9" s="17">
        <v>0.19003198079193601</v>
      </c>
      <c r="Y9" s="17">
        <v>0.16537516000347099</v>
      </c>
      <c r="Z9" s="17">
        <v>0.36446189041658</v>
      </c>
      <c r="AA9" s="17">
        <v>0.19286919955041401</v>
      </c>
      <c r="AB9" s="17">
        <v>0.28089258460706901</v>
      </c>
      <c r="AC9" s="17">
        <v>0.35476355248911101</v>
      </c>
      <c r="AD9" s="17"/>
      <c r="AE9" s="17">
        <v>0.31544880250051699</v>
      </c>
      <c r="AF9" s="17">
        <v>0.232345906796912</v>
      </c>
      <c r="AG9" s="17">
        <v>0.23466653954906899</v>
      </c>
      <c r="AH9" s="17">
        <v>0.24727779221535301</v>
      </c>
      <c r="AI9" s="17">
        <v>0.182684965417206</v>
      </c>
      <c r="AJ9" s="17">
        <v>0.26427237723719099</v>
      </c>
      <c r="AK9" s="17">
        <v>0.197414986532191</v>
      </c>
      <c r="AL9" s="17">
        <v>0.27261865338951502</v>
      </c>
      <c r="AM9" s="17">
        <v>0.229416251427012</v>
      </c>
      <c r="AN9" s="17">
        <v>0.211000803718421</v>
      </c>
      <c r="AO9" s="17">
        <v>0.26401397386417402</v>
      </c>
      <c r="AP9" s="17">
        <v>0.23690938214439899</v>
      </c>
      <c r="AQ9" s="17"/>
      <c r="AR9" s="17">
        <v>0.19970533856477299</v>
      </c>
      <c r="AS9" s="17">
        <v>0.250478501109902</v>
      </c>
      <c r="AT9" s="17">
        <v>0.29741710486880102</v>
      </c>
      <c r="AU9" s="17">
        <v>0.230896163306266</v>
      </c>
      <c r="AV9" s="17">
        <v>0.25900552718986902</v>
      </c>
      <c r="AW9" s="17"/>
      <c r="AX9" s="17">
        <v>0.22558148222362701</v>
      </c>
      <c r="AY9" s="17">
        <v>0.40257074345134802</v>
      </c>
      <c r="AZ9" s="17">
        <v>0.202228024953444</v>
      </c>
      <c r="BA9" s="17"/>
      <c r="BB9" s="17">
        <v>0.23497501023725201</v>
      </c>
      <c r="BC9" s="17">
        <v>0.262015619869574</v>
      </c>
      <c r="BD9" s="17">
        <v>0.21139502054249701</v>
      </c>
      <c r="BE9" s="17">
        <v>0.26704470849454398</v>
      </c>
      <c r="BF9" s="17">
        <v>0.27061029790857599</v>
      </c>
    </row>
    <row r="10" spans="2:58" x14ac:dyDescent="0.3">
      <c r="B10" s="18" t="s">
        <v>210</v>
      </c>
      <c r="C10" s="17">
        <v>0.71313751302594597</v>
      </c>
      <c r="D10" s="17">
        <v>0.70133441850927103</v>
      </c>
      <c r="E10" s="17">
        <v>0.72437965112018898</v>
      </c>
      <c r="F10" s="17"/>
      <c r="G10" s="17">
        <v>0.55391908222750297</v>
      </c>
      <c r="H10" s="17">
        <v>0.53544732348859703</v>
      </c>
      <c r="I10" s="17">
        <v>0.688145423162146</v>
      </c>
      <c r="J10" s="17">
        <v>0.75861843064851597</v>
      </c>
      <c r="K10" s="17">
        <v>0.76975061099348097</v>
      </c>
      <c r="L10" s="17">
        <v>0.90317170101441202</v>
      </c>
      <c r="M10" s="17"/>
      <c r="N10" s="17">
        <v>0.74682318031190098</v>
      </c>
      <c r="O10" s="17">
        <v>0.78510162221249602</v>
      </c>
      <c r="P10" s="17">
        <v>0.74759771811564202</v>
      </c>
      <c r="Q10" s="17">
        <v>0.79877728191423802</v>
      </c>
      <c r="R10" s="17">
        <v>0.71182054193568201</v>
      </c>
      <c r="S10" s="17">
        <v>0.70863324431472996</v>
      </c>
      <c r="T10" s="17">
        <v>0.72155979740479403</v>
      </c>
      <c r="U10" s="17">
        <v>0.69893594546984905</v>
      </c>
      <c r="V10" s="17">
        <v>0.716279890935689</v>
      </c>
      <c r="W10" s="17">
        <v>0.77818774981261596</v>
      </c>
      <c r="X10" s="17">
        <v>0.78049781852940703</v>
      </c>
      <c r="Y10" s="17">
        <v>0.79464278500248597</v>
      </c>
      <c r="Z10" s="17">
        <v>0.59462342001970103</v>
      </c>
      <c r="AA10" s="17">
        <v>0.74506692402133701</v>
      </c>
      <c r="AB10" s="17">
        <v>0.66244215749447</v>
      </c>
      <c r="AC10" s="17">
        <v>0.621365784333059</v>
      </c>
      <c r="AD10" s="17"/>
      <c r="AE10" s="17">
        <v>0.63721610390816796</v>
      </c>
      <c r="AF10" s="17">
        <v>0.73648447998071298</v>
      </c>
      <c r="AG10" s="17">
        <v>0.69107804005268503</v>
      </c>
      <c r="AH10" s="17">
        <v>0.71030675267376497</v>
      </c>
      <c r="AI10" s="17">
        <v>0.76920875028983304</v>
      </c>
      <c r="AJ10" s="17">
        <v>0.67909852333095799</v>
      </c>
      <c r="AK10" s="17">
        <v>0.77469967615968804</v>
      </c>
      <c r="AL10" s="17">
        <v>0.71519301737825003</v>
      </c>
      <c r="AM10" s="17">
        <v>0.74590609930971496</v>
      </c>
      <c r="AN10" s="17">
        <v>0.72876396510531405</v>
      </c>
      <c r="AO10" s="17">
        <v>0.68521147557427098</v>
      </c>
      <c r="AP10" s="17">
        <v>0.71656622598089803</v>
      </c>
      <c r="AQ10" s="17"/>
      <c r="AR10" s="17">
        <v>0.75651459797409704</v>
      </c>
      <c r="AS10" s="17">
        <v>0.70487448995373303</v>
      </c>
      <c r="AT10" s="17">
        <v>0.65570122285793797</v>
      </c>
      <c r="AU10" s="17">
        <v>0.73756914874178303</v>
      </c>
      <c r="AV10" s="17">
        <v>0.72119100832112504</v>
      </c>
      <c r="AW10" s="17"/>
      <c r="AX10" s="17">
        <v>0.72693687106636995</v>
      </c>
      <c r="AY10" s="17">
        <v>0.566450128109387</v>
      </c>
      <c r="AZ10" s="17">
        <v>0.75829743277934802</v>
      </c>
      <c r="BA10" s="17"/>
      <c r="BB10" s="17">
        <v>0.71977399654317697</v>
      </c>
      <c r="BC10" s="17">
        <v>0.69320730187022805</v>
      </c>
      <c r="BD10" s="17">
        <v>0.77501025452377204</v>
      </c>
      <c r="BE10" s="17">
        <v>0.70410767440024102</v>
      </c>
      <c r="BF10" s="17">
        <v>0.67758982278632396</v>
      </c>
    </row>
    <row r="11" spans="2:58" x14ac:dyDescent="0.3">
      <c r="B11" s="18" t="s">
        <v>97</v>
      </c>
      <c r="C11" s="19">
        <v>4.36990866280587E-2</v>
      </c>
      <c r="D11" s="19">
        <v>3.6155073216415201E-2</v>
      </c>
      <c r="E11" s="19">
        <v>5.1337529442935598E-2</v>
      </c>
      <c r="F11" s="19"/>
      <c r="G11" s="19">
        <v>0</v>
      </c>
      <c r="H11" s="19">
        <v>3.7816598829959497E-2</v>
      </c>
      <c r="I11" s="19">
        <v>4.1993526129410499E-2</v>
      </c>
      <c r="J11" s="19">
        <v>5.05730275932968E-2</v>
      </c>
      <c r="K11" s="19">
        <v>3.9712660814719802E-2</v>
      </c>
      <c r="L11" s="19">
        <v>0</v>
      </c>
      <c r="M11" s="19"/>
      <c r="N11" s="19">
        <v>0</v>
      </c>
      <c r="O11" s="19">
        <v>7.5398003090341698E-2</v>
      </c>
      <c r="P11" s="19">
        <v>3.7386414161507897E-2</v>
      </c>
      <c r="Q11" s="19">
        <v>2.7809954337135599E-2</v>
      </c>
      <c r="R11" s="19">
        <v>3.5875107699524102E-2</v>
      </c>
      <c r="S11" s="19">
        <v>2.1184150645590101E-2</v>
      </c>
      <c r="T11" s="19">
        <v>3.03307726383064E-2</v>
      </c>
      <c r="U11" s="19">
        <v>7.3883327224440201E-2</v>
      </c>
      <c r="V11" s="19">
        <v>6.7413883550524203E-2</v>
      </c>
      <c r="W11" s="19">
        <v>5.1004199114106197E-2</v>
      </c>
      <c r="X11" s="19">
        <v>2.9470200678657601E-2</v>
      </c>
      <c r="Y11" s="19">
        <v>3.9982054994043198E-2</v>
      </c>
      <c r="Z11" s="19">
        <v>4.09146895637197E-2</v>
      </c>
      <c r="AA11" s="19">
        <v>6.2063876428248801E-2</v>
      </c>
      <c r="AB11" s="19">
        <v>5.6665257898461101E-2</v>
      </c>
      <c r="AC11" s="19">
        <v>2.38706631778304E-2</v>
      </c>
      <c r="AD11" s="19"/>
      <c r="AE11" s="19">
        <v>4.7335093591314298E-2</v>
      </c>
      <c r="AF11" s="19">
        <v>3.11696132223751E-2</v>
      </c>
      <c r="AG11" s="19">
        <v>7.4255420398246397E-2</v>
      </c>
      <c r="AH11" s="19">
        <v>4.2415455110881503E-2</v>
      </c>
      <c r="AI11" s="19">
        <v>4.8106284292960898E-2</v>
      </c>
      <c r="AJ11" s="19">
        <v>5.6629099431850599E-2</v>
      </c>
      <c r="AK11" s="19">
        <v>2.7885337308120699E-2</v>
      </c>
      <c r="AL11" s="19">
        <v>1.2188329232235199E-2</v>
      </c>
      <c r="AM11" s="19">
        <v>2.4677649263272299E-2</v>
      </c>
      <c r="AN11" s="19">
        <v>6.02352311762646E-2</v>
      </c>
      <c r="AO11" s="19">
        <v>5.0774550561555498E-2</v>
      </c>
      <c r="AP11" s="19">
        <v>4.6524391874702802E-2</v>
      </c>
      <c r="AQ11" s="19"/>
      <c r="AR11" s="19">
        <v>4.37800634611301E-2</v>
      </c>
      <c r="AS11" s="19">
        <v>4.46470089363648E-2</v>
      </c>
      <c r="AT11" s="19">
        <v>4.6881672273260899E-2</v>
      </c>
      <c r="AU11" s="19">
        <v>3.1534687951951197E-2</v>
      </c>
      <c r="AV11" s="19">
        <v>1.98034644890056E-2</v>
      </c>
      <c r="AW11" s="19"/>
      <c r="AX11" s="19">
        <v>4.7481646710002802E-2</v>
      </c>
      <c r="AY11" s="19">
        <v>3.0979128439265001E-2</v>
      </c>
      <c r="AZ11" s="19">
        <v>3.9474542267208299E-2</v>
      </c>
      <c r="BA11" s="19"/>
      <c r="BB11" s="19">
        <v>4.5250993219571101E-2</v>
      </c>
      <c r="BC11" s="19">
        <v>4.4777078260198298E-2</v>
      </c>
      <c r="BD11" s="19">
        <v>1.35947249337311E-2</v>
      </c>
      <c r="BE11" s="19">
        <v>2.8847617105215401E-2</v>
      </c>
      <c r="BF11" s="19">
        <v>5.1799879305100598E-2</v>
      </c>
    </row>
    <row r="12" spans="2:58" x14ac:dyDescent="0.3">
      <c r="B12" s="16"/>
    </row>
    <row r="13" spans="2:58" x14ac:dyDescent="0.3">
      <c r="B13" t="s">
        <v>91</v>
      </c>
    </row>
    <row r="14" spans="2:58" x14ac:dyDescent="0.3">
      <c r="B14" t="s">
        <v>92</v>
      </c>
    </row>
    <row r="16" spans="2:58" x14ac:dyDescent="0.3">
      <c r="B1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F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538</v>
      </c>
      <c r="D7" s="10">
        <v>239</v>
      </c>
      <c r="E7" s="10">
        <v>299</v>
      </c>
      <c r="F7" s="10"/>
      <c r="G7" s="10">
        <v>5</v>
      </c>
      <c r="H7" s="10">
        <v>79</v>
      </c>
      <c r="I7" s="10">
        <v>236</v>
      </c>
      <c r="J7" s="10">
        <v>175</v>
      </c>
      <c r="K7" s="10">
        <v>41</v>
      </c>
      <c r="L7" s="10">
        <v>2</v>
      </c>
      <c r="M7" s="10"/>
      <c r="N7" s="10">
        <v>2</v>
      </c>
      <c r="O7" s="10">
        <v>9</v>
      </c>
      <c r="P7" s="10">
        <v>17</v>
      </c>
      <c r="Q7" s="10">
        <v>19</v>
      </c>
      <c r="R7" s="10">
        <v>33</v>
      </c>
      <c r="S7" s="10">
        <v>34</v>
      </c>
      <c r="T7" s="10">
        <v>37</v>
      </c>
      <c r="U7" s="10">
        <v>25</v>
      </c>
      <c r="V7" s="10">
        <v>25</v>
      </c>
      <c r="W7" s="10">
        <v>37</v>
      </c>
      <c r="X7" s="10">
        <v>51</v>
      </c>
      <c r="Y7" s="10">
        <v>34</v>
      </c>
      <c r="Z7" s="10">
        <v>37</v>
      </c>
      <c r="AA7" s="10">
        <v>19</v>
      </c>
      <c r="AB7" s="10">
        <v>36</v>
      </c>
      <c r="AC7" s="10">
        <v>110</v>
      </c>
      <c r="AD7" s="10"/>
      <c r="AE7" s="10">
        <v>102</v>
      </c>
      <c r="AF7" s="10">
        <v>71</v>
      </c>
      <c r="AG7" s="10">
        <v>49</v>
      </c>
      <c r="AH7" s="10">
        <v>41</v>
      </c>
      <c r="AI7" s="10">
        <v>46</v>
      </c>
      <c r="AJ7" s="10">
        <v>46</v>
      </c>
      <c r="AK7" s="10">
        <v>40</v>
      </c>
      <c r="AL7" s="10">
        <v>24</v>
      </c>
      <c r="AM7" s="10">
        <v>53</v>
      </c>
      <c r="AN7" s="10">
        <v>28</v>
      </c>
      <c r="AO7" s="10">
        <v>27</v>
      </c>
      <c r="AP7" s="10">
        <v>11</v>
      </c>
      <c r="AQ7" s="10"/>
      <c r="AR7" s="10">
        <v>129</v>
      </c>
      <c r="AS7" s="10">
        <v>280</v>
      </c>
      <c r="AT7" s="10">
        <v>90</v>
      </c>
      <c r="AU7" s="10">
        <v>30</v>
      </c>
      <c r="AV7" s="10">
        <v>9</v>
      </c>
      <c r="AW7" s="10"/>
      <c r="AX7" s="10">
        <v>313</v>
      </c>
      <c r="AY7" s="10">
        <v>110</v>
      </c>
      <c r="AZ7" s="10">
        <v>59</v>
      </c>
      <c r="BA7" s="10"/>
      <c r="BB7" s="10">
        <v>376</v>
      </c>
      <c r="BC7" s="10">
        <v>60</v>
      </c>
      <c r="BD7" s="10">
        <v>16</v>
      </c>
      <c r="BE7" s="10">
        <v>36</v>
      </c>
      <c r="BF7" s="10">
        <v>50</v>
      </c>
    </row>
    <row r="8" spans="2:58" ht="30" customHeight="1" x14ac:dyDescent="0.3">
      <c r="B8" s="11" t="s">
        <v>20</v>
      </c>
      <c r="C8" s="11">
        <v>546</v>
      </c>
      <c r="D8" s="11">
        <v>300</v>
      </c>
      <c r="E8" s="11">
        <v>246</v>
      </c>
      <c r="F8" s="11"/>
      <c r="G8" s="11">
        <v>6</v>
      </c>
      <c r="H8" s="11">
        <v>84</v>
      </c>
      <c r="I8" s="11">
        <v>237</v>
      </c>
      <c r="J8" s="11">
        <v>174</v>
      </c>
      <c r="K8" s="11">
        <v>44</v>
      </c>
      <c r="L8" s="11">
        <v>2</v>
      </c>
      <c r="M8" s="11"/>
      <c r="N8" s="11">
        <v>2</v>
      </c>
      <c r="O8" s="11">
        <v>9</v>
      </c>
      <c r="P8" s="11">
        <v>14</v>
      </c>
      <c r="Q8" s="11">
        <v>16</v>
      </c>
      <c r="R8" s="11">
        <v>31</v>
      </c>
      <c r="S8" s="11">
        <v>33</v>
      </c>
      <c r="T8" s="11">
        <v>40</v>
      </c>
      <c r="U8" s="11">
        <v>25</v>
      </c>
      <c r="V8" s="11">
        <v>25</v>
      </c>
      <c r="W8" s="11">
        <v>36</v>
      </c>
      <c r="X8" s="11">
        <v>51</v>
      </c>
      <c r="Y8" s="11">
        <v>35</v>
      </c>
      <c r="Z8" s="11">
        <v>40</v>
      </c>
      <c r="AA8" s="11">
        <v>22</v>
      </c>
      <c r="AB8" s="11">
        <v>38</v>
      </c>
      <c r="AC8" s="11">
        <v>117</v>
      </c>
      <c r="AD8" s="11"/>
      <c r="AE8" s="11">
        <v>110</v>
      </c>
      <c r="AF8" s="11">
        <v>61</v>
      </c>
      <c r="AG8" s="11">
        <v>49</v>
      </c>
      <c r="AH8" s="11">
        <v>44</v>
      </c>
      <c r="AI8" s="11">
        <v>42</v>
      </c>
      <c r="AJ8" s="11">
        <v>48</v>
      </c>
      <c r="AK8" s="11">
        <v>41</v>
      </c>
      <c r="AL8" s="11">
        <v>25</v>
      </c>
      <c r="AM8" s="11">
        <v>52</v>
      </c>
      <c r="AN8" s="11">
        <v>33</v>
      </c>
      <c r="AO8" s="11">
        <v>27</v>
      </c>
      <c r="AP8" s="11">
        <v>13</v>
      </c>
      <c r="AQ8" s="11"/>
      <c r="AR8" s="11">
        <v>134</v>
      </c>
      <c r="AS8" s="11">
        <v>284</v>
      </c>
      <c r="AT8" s="11">
        <v>89</v>
      </c>
      <c r="AU8" s="11">
        <v>30</v>
      </c>
      <c r="AV8" s="11">
        <v>9</v>
      </c>
      <c r="AW8" s="11"/>
      <c r="AX8" s="11">
        <v>311</v>
      </c>
      <c r="AY8" s="11">
        <v>122</v>
      </c>
      <c r="AZ8" s="11">
        <v>61</v>
      </c>
      <c r="BA8" s="11"/>
      <c r="BB8" s="11">
        <v>389</v>
      </c>
      <c r="BC8" s="11">
        <v>58</v>
      </c>
      <c r="BD8" s="11">
        <v>14</v>
      </c>
      <c r="BE8" s="11">
        <v>34</v>
      </c>
      <c r="BF8" s="11">
        <v>50</v>
      </c>
    </row>
    <row r="9" spans="2:58" x14ac:dyDescent="0.3">
      <c r="B9" s="18" t="s">
        <v>213</v>
      </c>
      <c r="C9" s="17">
        <v>0.54934557283242602</v>
      </c>
      <c r="D9" s="17">
        <v>0.59365849934309001</v>
      </c>
      <c r="E9" s="17">
        <v>0.49528500189056202</v>
      </c>
      <c r="F9" s="17"/>
      <c r="G9" s="17">
        <v>0.48963297275918999</v>
      </c>
      <c r="H9" s="17">
        <v>0.52942850198537195</v>
      </c>
      <c r="I9" s="17">
        <v>0.56004996070495905</v>
      </c>
      <c r="J9" s="17">
        <v>0.54113151934899895</v>
      </c>
      <c r="K9" s="17">
        <v>0.57658298598972202</v>
      </c>
      <c r="L9" s="17">
        <v>0.39639834323623202</v>
      </c>
      <c r="M9" s="17"/>
      <c r="N9" s="17">
        <v>0</v>
      </c>
      <c r="O9" s="17">
        <v>0.188548421410484</v>
      </c>
      <c r="P9" s="17">
        <v>0.31766608003858599</v>
      </c>
      <c r="Q9" s="17">
        <v>0.41964034728697303</v>
      </c>
      <c r="R9" s="17">
        <v>0.38772767985140799</v>
      </c>
      <c r="S9" s="17">
        <v>0.55797529631365606</v>
      </c>
      <c r="T9" s="17">
        <v>0.496698678111679</v>
      </c>
      <c r="U9" s="17">
        <v>0.40590430566504099</v>
      </c>
      <c r="V9" s="17">
        <v>0.78986256965441703</v>
      </c>
      <c r="W9" s="17">
        <v>0.52380559117372705</v>
      </c>
      <c r="X9" s="17">
        <v>0.56785071649507801</v>
      </c>
      <c r="Y9" s="17">
        <v>0.52585969070969796</v>
      </c>
      <c r="Z9" s="17">
        <v>0.65100166804420501</v>
      </c>
      <c r="AA9" s="17">
        <v>0.72338112091715301</v>
      </c>
      <c r="AB9" s="17">
        <v>0.38642360452418201</v>
      </c>
      <c r="AC9" s="17">
        <v>0.68686511398614902</v>
      </c>
      <c r="AD9" s="17"/>
      <c r="AE9" s="17">
        <v>0.54815880358424096</v>
      </c>
      <c r="AF9" s="17">
        <v>0.60157896478681805</v>
      </c>
      <c r="AG9" s="17">
        <v>0.58543678787970199</v>
      </c>
      <c r="AH9" s="17">
        <v>0.48984197671099999</v>
      </c>
      <c r="AI9" s="17">
        <v>0.56999730744286203</v>
      </c>
      <c r="AJ9" s="17">
        <v>0.50981501062052403</v>
      </c>
      <c r="AK9" s="17">
        <v>0.43418291433401701</v>
      </c>
      <c r="AL9" s="17">
        <v>0.59301385644302895</v>
      </c>
      <c r="AM9" s="17">
        <v>0.64210325993537598</v>
      </c>
      <c r="AN9" s="17">
        <v>0.45124311729549399</v>
      </c>
      <c r="AO9" s="17">
        <v>0.58871297487228502</v>
      </c>
      <c r="AP9" s="17">
        <v>0.53536079107964996</v>
      </c>
      <c r="AQ9" s="17"/>
      <c r="AR9" s="17">
        <v>0.51430155708204806</v>
      </c>
      <c r="AS9" s="17">
        <v>0.552560783190855</v>
      </c>
      <c r="AT9" s="17">
        <v>0.55651848979290397</v>
      </c>
      <c r="AU9" s="17">
        <v>0.67682042405513998</v>
      </c>
      <c r="AV9" s="17">
        <v>0.46982857130468297</v>
      </c>
      <c r="AW9" s="17"/>
      <c r="AX9" s="17">
        <v>0.54458319757596496</v>
      </c>
      <c r="AY9" s="17">
        <v>0.58697874670574002</v>
      </c>
      <c r="AZ9" s="17">
        <v>0.57425062574029595</v>
      </c>
      <c r="BA9" s="17"/>
      <c r="BB9" s="17">
        <v>0.60044060501031205</v>
      </c>
      <c r="BC9" s="17">
        <v>0.50811486529919103</v>
      </c>
      <c r="BD9" s="17">
        <v>0.28449955221731799</v>
      </c>
      <c r="BE9" s="17">
        <v>0.48335620270680602</v>
      </c>
      <c r="BF9" s="17">
        <v>0.31895674594651402</v>
      </c>
    </row>
    <row r="10" spans="2:58" ht="28.8" x14ac:dyDescent="0.3">
      <c r="B10" s="18" t="s">
        <v>214</v>
      </c>
      <c r="C10" s="17">
        <v>0.54657873075484897</v>
      </c>
      <c r="D10" s="17">
        <v>0.55636911195293803</v>
      </c>
      <c r="E10" s="17">
        <v>0.53463473068570799</v>
      </c>
      <c r="F10" s="17"/>
      <c r="G10" s="17">
        <v>0.69680798047593895</v>
      </c>
      <c r="H10" s="17">
        <v>0.54074490482108295</v>
      </c>
      <c r="I10" s="17">
        <v>0.51505815994483395</v>
      </c>
      <c r="J10" s="17">
        <v>0.59174489349642101</v>
      </c>
      <c r="K10" s="17">
        <v>0.50960281511204997</v>
      </c>
      <c r="L10" s="17">
        <v>1</v>
      </c>
      <c r="M10" s="17"/>
      <c r="N10" s="17">
        <v>0.54754517090116706</v>
      </c>
      <c r="O10" s="17">
        <v>0.67872511732797103</v>
      </c>
      <c r="P10" s="17">
        <v>0.75851619784822599</v>
      </c>
      <c r="Q10" s="17">
        <v>0.388502471800037</v>
      </c>
      <c r="R10" s="17">
        <v>0.50885032156176602</v>
      </c>
      <c r="S10" s="17">
        <v>0.41732763471449902</v>
      </c>
      <c r="T10" s="17">
        <v>0.551898146709773</v>
      </c>
      <c r="U10" s="17">
        <v>0.66257890348555404</v>
      </c>
      <c r="V10" s="17">
        <v>0.25268634552834601</v>
      </c>
      <c r="W10" s="17">
        <v>0.67695318885698996</v>
      </c>
      <c r="X10" s="17">
        <v>0.45971908886396601</v>
      </c>
      <c r="Y10" s="17">
        <v>0.48858315715378098</v>
      </c>
      <c r="Z10" s="17">
        <v>0.66988038480020895</v>
      </c>
      <c r="AA10" s="17">
        <v>0.59411545708158298</v>
      </c>
      <c r="AB10" s="17">
        <v>0.56661998015134496</v>
      </c>
      <c r="AC10" s="17">
        <v>0.56631183472221802</v>
      </c>
      <c r="AD10" s="17"/>
      <c r="AE10" s="17">
        <v>0.51912374198272604</v>
      </c>
      <c r="AF10" s="17">
        <v>0.48444692490400498</v>
      </c>
      <c r="AG10" s="17">
        <v>0.41456321212029801</v>
      </c>
      <c r="AH10" s="17">
        <v>0.68997239264091903</v>
      </c>
      <c r="AI10" s="17">
        <v>0.70042283321822496</v>
      </c>
      <c r="AJ10" s="17">
        <v>0.68054627006675195</v>
      </c>
      <c r="AK10" s="17">
        <v>0.46475234421674499</v>
      </c>
      <c r="AL10" s="17">
        <v>0.51054680946221098</v>
      </c>
      <c r="AM10" s="17">
        <v>0.52283304654542495</v>
      </c>
      <c r="AN10" s="17">
        <v>0.57612373253784799</v>
      </c>
      <c r="AO10" s="17">
        <v>0.48684916186015598</v>
      </c>
      <c r="AP10" s="17">
        <v>0.55192481093741097</v>
      </c>
      <c r="AQ10" s="17"/>
      <c r="AR10" s="17">
        <v>0.56106735239291405</v>
      </c>
      <c r="AS10" s="17">
        <v>0.53160736469246495</v>
      </c>
      <c r="AT10" s="17">
        <v>0.52819640441674998</v>
      </c>
      <c r="AU10" s="17">
        <v>0.65582683030748101</v>
      </c>
      <c r="AV10" s="17">
        <v>0.61807606618414901</v>
      </c>
      <c r="AW10" s="17"/>
      <c r="AX10" s="17">
        <v>0.54224954075409904</v>
      </c>
      <c r="AY10" s="17">
        <v>0.55944260797143397</v>
      </c>
      <c r="AZ10" s="17">
        <v>0.56974449688356499</v>
      </c>
      <c r="BA10" s="17"/>
      <c r="BB10" s="17">
        <v>0.53744378585136998</v>
      </c>
      <c r="BC10" s="17">
        <v>0.420787668917811</v>
      </c>
      <c r="BD10" s="17">
        <v>0.57616771889452101</v>
      </c>
      <c r="BE10" s="17">
        <v>0.634274352088531</v>
      </c>
      <c r="BF10" s="17">
        <v>0.69759545843562298</v>
      </c>
    </row>
    <row r="11" spans="2:58" ht="28.8" x14ac:dyDescent="0.3">
      <c r="B11" s="18" t="s">
        <v>215</v>
      </c>
      <c r="C11" s="17">
        <v>0.20633282518361301</v>
      </c>
      <c r="D11" s="17">
        <v>0.23483246755701501</v>
      </c>
      <c r="E11" s="17">
        <v>0.17156403287705399</v>
      </c>
      <c r="F11" s="17"/>
      <c r="G11" s="17">
        <v>0</v>
      </c>
      <c r="H11" s="17">
        <v>0.328343750384537</v>
      </c>
      <c r="I11" s="17">
        <v>0.18725646756248099</v>
      </c>
      <c r="J11" s="17">
        <v>0.18901926302007099</v>
      </c>
      <c r="K11" s="17">
        <v>0.16224418929869</v>
      </c>
      <c r="L11" s="17">
        <v>0.39639834323623202</v>
      </c>
      <c r="M11" s="17"/>
      <c r="N11" s="17">
        <v>0</v>
      </c>
      <c r="O11" s="17">
        <v>7.6835499552266207E-2</v>
      </c>
      <c r="P11" s="17">
        <v>0.30095873320557298</v>
      </c>
      <c r="Q11" s="17">
        <v>5.5840230383334299E-2</v>
      </c>
      <c r="R11" s="17">
        <v>2.9935189983397201E-2</v>
      </c>
      <c r="S11" s="17">
        <v>0.13026085538614501</v>
      </c>
      <c r="T11" s="17">
        <v>0.12703119728809001</v>
      </c>
      <c r="U11" s="17">
        <v>0.33697277853491298</v>
      </c>
      <c r="V11" s="17">
        <v>0.193363978532511</v>
      </c>
      <c r="W11" s="17">
        <v>0.16547283802973001</v>
      </c>
      <c r="X11" s="17">
        <v>0.12819724134555999</v>
      </c>
      <c r="Y11" s="17">
        <v>0.19954994447211899</v>
      </c>
      <c r="Z11" s="17">
        <v>0.21630025676168799</v>
      </c>
      <c r="AA11" s="17">
        <v>0.28433111268230399</v>
      </c>
      <c r="AB11" s="17">
        <v>0.21537228507942799</v>
      </c>
      <c r="AC11" s="17">
        <v>0.33547027883115199</v>
      </c>
      <c r="AD11" s="17"/>
      <c r="AE11" s="17">
        <v>0.28068053207041599</v>
      </c>
      <c r="AF11" s="17">
        <v>0.145665966088802</v>
      </c>
      <c r="AG11" s="17">
        <v>0.12136994758360301</v>
      </c>
      <c r="AH11" s="17">
        <v>0.16983283685756201</v>
      </c>
      <c r="AI11" s="17">
        <v>0.16530914772896599</v>
      </c>
      <c r="AJ11" s="17">
        <v>0.207711486531235</v>
      </c>
      <c r="AK11" s="17">
        <v>0.240394033619274</v>
      </c>
      <c r="AL11" s="17">
        <v>0.16371755103372901</v>
      </c>
      <c r="AM11" s="17">
        <v>0.247888092043864</v>
      </c>
      <c r="AN11" s="17">
        <v>0.25480620106385699</v>
      </c>
      <c r="AO11" s="17">
        <v>0.177290862155426</v>
      </c>
      <c r="AP11" s="17">
        <v>0.18131449848682701</v>
      </c>
      <c r="AQ11" s="17"/>
      <c r="AR11" s="17">
        <v>0.17606871896175799</v>
      </c>
      <c r="AS11" s="17">
        <v>0.21990391949181601</v>
      </c>
      <c r="AT11" s="17">
        <v>0.212763070995524</v>
      </c>
      <c r="AU11" s="17">
        <v>0.18456270699188801</v>
      </c>
      <c r="AV11" s="17">
        <v>0.24054479077599999</v>
      </c>
      <c r="AW11" s="17"/>
      <c r="AX11" s="17">
        <v>0.16603875768066201</v>
      </c>
      <c r="AY11" s="17">
        <v>0.28096412286164402</v>
      </c>
      <c r="AZ11" s="17">
        <v>0.22101742701687499</v>
      </c>
      <c r="BA11" s="17"/>
      <c r="BB11" s="17">
        <v>0.221258759020075</v>
      </c>
      <c r="BC11" s="17">
        <v>0.162300318989444</v>
      </c>
      <c r="BD11" s="17">
        <v>0.10095830874009</v>
      </c>
      <c r="BE11" s="17">
        <v>0.218968155839494</v>
      </c>
      <c r="BF11" s="17">
        <v>0.162942079848551</v>
      </c>
    </row>
    <row r="12" spans="2:58" x14ac:dyDescent="0.3">
      <c r="B12" s="18" t="s">
        <v>216</v>
      </c>
      <c r="C12" s="17">
        <v>0.17306636715222801</v>
      </c>
      <c r="D12" s="17">
        <v>0.21358910509756199</v>
      </c>
      <c r="E12" s="17">
        <v>0.123629723672473</v>
      </c>
      <c r="F12" s="17"/>
      <c r="G12" s="17">
        <v>0.17681650596180601</v>
      </c>
      <c r="H12" s="17">
        <v>0.31313404629911701</v>
      </c>
      <c r="I12" s="17">
        <v>0.196239976892987</v>
      </c>
      <c r="J12" s="17">
        <v>9.5768777813364098E-2</v>
      </c>
      <c r="K12" s="17">
        <v>7.6309583921172097E-2</v>
      </c>
      <c r="L12" s="17">
        <v>0.39639834323623202</v>
      </c>
      <c r="M12" s="17"/>
      <c r="N12" s="17">
        <v>0</v>
      </c>
      <c r="O12" s="17">
        <v>0.11265286909783501</v>
      </c>
      <c r="P12" s="17">
        <v>0.112775002499734</v>
      </c>
      <c r="Q12" s="17">
        <v>6.0293209896915501E-2</v>
      </c>
      <c r="R12" s="17">
        <v>7.6560176322238493E-2</v>
      </c>
      <c r="S12" s="17">
        <v>0.15807014410192899</v>
      </c>
      <c r="T12" s="17">
        <v>0.109640169026179</v>
      </c>
      <c r="U12" s="17">
        <v>0.26678792135303597</v>
      </c>
      <c r="V12" s="17">
        <v>0.22665303128066699</v>
      </c>
      <c r="W12" s="17">
        <v>0.15673960314327801</v>
      </c>
      <c r="X12" s="17">
        <v>0.12119226748563</v>
      </c>
      <c r="Y12" s="17">
        <v>5.1716772596071998E-2</v>
      </c>
      <c r="Z12" s="17">
        <v>0.24723405837580001</v>
      </c>
      <c r="AA12" s="17">
        <v>0.23278508986216101</v>
      </c>
      <c r="AB12" s="17">
        <v>0.34283548474226599</v>
      </c>
      <c r="AC12" s="17">
        <v>0.20643451441483199</v>
      </c>
      <c r="AD12" s="17"/>
      <c r="AE12" s="17">
        <v>0.29342867925046601</v>
      </c>
      <c r="AF12" s="17">
        <v>9.2739109727625599E-2</v>
      </c>
      <c r="AG12" s="17">
        <v>0.114501161674132</v>
      </c>
      <c r="AH12" s="17">
        <v>0.15523602819252999</v>
      </c>
      <c r="AI12" s="17">
        <v>0.252551535036527</v>
      </c>
      <c r="AJ12" s="17">
        <v>7.7713307002959003E-2</v>
      </c>
      <c r="AK12" s="17">
        <v>8.8146581244387096E-2</v>
      </c>
      <c r="AL12" s="17">
        <v>0.165458133179295</v>
      </c>
      <c r="AM12" s="17">
        <v>0.15398192555014001</v>
      </c>
      <c r="AN12" s="17">
        <v>0.29054316625726401</v>
      </c>
      <c r="AO12" s="17">
        <v>0.11869178013847199</v>
      </c>
      <c r="AP12" s="17">
        <v>8.7285602017061495E-2</v>
      </c>
      <c r="AQ12" s="17"/>
      <c r="AR12" s="17">
        <v>0.15456813223558499</v>
      </c>
      <c r="AS12" s="17">
        <v>0.18621425007855899</v>
      </c>
      <c r="AT12" s="17">
        <v>0.185227842779462</v>
      </c>
      <c r="AU12" s="17">
        <v>0.120520120080295</v>
      </c>
      <c r="AV12" s="17">
        <v>8.9450002410245102E-2</v>
      </c>
      <c r="AW12" s="17"/>
      <c r="AX12" s="17">
        <v>0.14068936408595001</v>
      </c>
      <c r="AY12" s="17">
        <v>0.30241780281345598</v>
      </c>
      <c r="AZ12" s="17">
        <v>0.119966846715004</v>
      </c>
      <c r="BA12" s="17"/>
      <c r="BB12" s="17">
        <v>0.19041549384621001</v>
      </c>
      <c r="BC12" s="17">
        <v>9.7716121790236393E-2</v>
      </c>
      <c r="BD12" s="17">
        <v>0.22000533065488001</v>
      </c>
      <c r="BE12" s="17">
        <v>8.20427786569905E-2</v>
      </c>
      <c r="BF12" s="17">
        <v>0.17400654579632399</v>
      </c>
    </row>
    <row r="13" spans="2:58" x14ac:dyDescent="0.3">
      <c r="B13" s="18" t="s">
        <v>217</v>
      </c>
      <c r="C13" s="17">
        <v>0.11037100422892999</v>
      </c>
      <c r="D13" s="17">
        <v>0.151717776095699</v>
      </c>
      <c r="E13" s="17">
        <v>5.9929061668837699E-2</v>
      </c>
      <c r="F13" s="17"/>
      <c r="G13" s="17">
        <v>0</v>
      </c>
      <c r="H13" s="17">
        <v>0.20804610513484501</v>
      </c>
      <c r="I13" s="17">
        <v>0.12090407850555999</v>
      </c>
      <c r="J13" s="17">
        <v>7.0604734616667206E-2</v>
      </c>
      <c r="K13" s="17">
        <v>2.56804541581034E-2</v>
      </c>
      <c r="L13" s="17">
        <v>0.39639834323623202</v>
      </c>
      <c r="M13" s="17"/>
      <c r="N13" s="17">
        <v>0</v>
      </c>
      <c r="O13" s="17">
        <v>0</v>
      </c>
      <c r="P13" s="17">
        <v>4.9745227257127003E-2</v>
      </c>
      <c r="Q13" s="17">
        <v>4.2874961655976797E-2</v>
      </c>
      <c r="R13" s="17">
        <v>0.13735146319588401</v>
      </c>
      <c r="S13" s="17">
        <v>6.3619764406650001E-2</v>
      </c>
      <c r="T13" s="17">
        <v>9.7130112097235294E-2</v>
      </c>
      <c r="U13" s="17">
        <v>3.0039055417897701E-2</v>
      </c>
      <c r="V13" s="17">
        <v>0.106619575083086</v>
      </c>
      <c r="W13" s="17">
        <v>6.9962679400859804E-2</v>
      </c>
      <c r="X13" s="17">
        <v>6.2532895765860005E-2</v>
      </c>
      <c r="Y13" s="17">
        <v>0</v>
      </c>
      <c r="Z13" s="17">
        <v>0.19441959856871799</v>
      </c>
      <c r="AA13" s="17">
        <v>0.13064232273654</v>
      </c>
      <c r="AB13" s="17">
        <v>0.18262481742541001</v>
      </c>
      <c r="AC13" s="17">
        <v>0.180518840131348</v>
      </c>
      <c r="AD13" s="17"/>
      <c r="AE13" s="17">
        <v>0.246241510259359</v>
      </c>
      <c r="AF13" s="17">
        <v>2.0672847419869099E-2</v>
      </c>
      <c r="AG13" s="17">
        <v>0</v>
      </c>
      <c r="AH13" s="17">
        <v>8.6763839345720101E-2</v>
      </c>
      <c r="AI13" s="17">
        <v>6.4942192800175699E-2</v>
      </c>
      <c r="AJ13" s="17">
        <v>0.11169803767266399</v>
      </c>
      <c r="AK13" s="17">
        <v>0.125669415991949</v>
      </c>
      <c r="AL13" s="17">
        <v>0.105301248050806</v>
      </c>
      <c r="AM13" s="17">
        <v>0.12857482870652701</v>
      </c>
      <c r="AN13" s="17">
        <v>5.4955222354923103E-2</v>
      </c>
      <c r="AO13" s="17">
        <v>5.7652191416908499E-2</v>
      </c>
      <c r="AP13" s="17">
        <v>0.15984659410449001</v>
      </c>
      <c r="AQ13" s="17"/>
      <c r="AR13" s="17">
        <v>6.4562254676575698E-2</v>
      </c>
      <c r="AS13" s="17">
        <v>0.11960179954829001</v>
      </c>
      <c r="AT13" s="17">
        <v>0.15276875982122301</v>
      </c>
      <c r="AU13" s="17">
        <v>0.13470018901612901</v>
      </c>
      <c r="AV13" s="17">
        <v>0</v>
      </c>
      <c r="AW13" s="17"/>
      <c r="AX13" s="17">
        <v>5.8875590740354103E-2</v>
      </c>
      <c r="AY13" s="17">
        <v>0.21983033770302801</v>
      </c>
      <c r="AZ13" s="17">
        <v>0.15117908225718299</v>
      </c>
      <c r="BA13" s="17"/>
      <c r="BB13" s="17">
        <v>0.122199226561887</v>
      </c>
      <c r="BC13" s="17">
        <v>8.1903069575798806E-2</v>
      </c>
      <c r="BD13" s="17">
        <v>0.148704653089762</v>
      </c>
      <c r="BE13" s="17">
        <v>4.25044883087555E-2</v>
      </c>
      <c r="BF13" s="17">
        <v>8.6313989786934997E-2</v>
      </c>
    </row>
    <row r="14" spans="2:58" x14ac:dyDescent="0.3">
      <c r="B14" s="18" t="s">
        <v>218</v>
      </c>
      <c r="C14" s="17">
        <v>9.45788265207156E-2</v>
      </c>
      <c r="D14" s="17">
        <v>9.11714279945188E-2</v>
      </c>
      <c r="E14" s="17">
        <v>9.8735760495914399E-2</v>
      </c>
      <c r="F14" s="17"/>
      <c r="G14" s="17">
        <v>0.12637551356225499</v>
      </c>
      <c r="H14" s="17">
        <v>0.15030569783740599</v>
      </c>
      <c r="I14" s="17">
        <v>0.11150461273442901</v>
      </c>
      <c r="J14" s="17">
        <v>5.7955315700715E-2</v>
      </c>
      <c r="K14" s="17">
        <v>4.2070251638980698E-2</v>
      </c>
      <c r="L14" s="17">
        <v>0</v>
      </c>
      <c r="M14" s="17"/>
      <c r="N14" s="17">
        <v>0</v>
      </c>
      <c r="O14" s="17">
        <v>0.21485370063342399</v>
      </c>
      <c r="P14" s="17">
        <v>4.3663665330182698E-2</v>
      </c>
      <c r="Q14" s="17">
        <v>0.100122244588579</v>
      </c>
      <c r="R14" s="17">
        <v>0.15692178281058999</v>
      </c>
      <c r="S14" s="17">
        <v>4.4863465060832497E-2</v>
      </c>
      <c r="T14" s="17">
        <v>5.3879544230599E-2</v>
      </c>
      <c r="U14" s="17">
        <v>0.14569721629248</v>
      </c>
      <c r="V14" s="17">
        <v>6.0143368615969098E-2</v>
      </c>
      <c r="W14" s="17">
        <v>0.10979930971277201</v>
      </c>
      <c r="X14" s="17">
        <v>5.6353699288442E-2</v>
      </c>
      <c r="Y14" s="17">
        <v>0</v>
      </c>
      <c r="Z14" s="17">
        <v>0.18948776700683101</v>
      </c>
      <c r="AA14" s="17">
        <v>0</v>
      </c>
      <c r="AB14" s="17">
        <v>0.23662437352594501</v>
      </c>
      <c r="AC14" s="17">
        <v>8.2675429629408798E-2</v>
      </c>
      <c r="AD14" s="17"/>
      <c r="AE14" s="17">
        <v>0.17001927966673799</v>
      </c>
      <c r="AF14" s="17">
        <v>9.4581996679335104E-2</v>
      </c>
      <c r="AG14" s="17">
        <v>8.2438989182831698E-2</v>
      </c>
      <c r="AH14" s="17">
        <v>2.3018568667598899E-2</v>
      </c>
      <c r="AI14" s="17">
        <v>9.7889945108240603E-2</v>
      </c>
      <c r="AJ14" s="17">
        <v>7.8212134683855905E-2</v>
      </c>
      <c r="AK14" s="17">
        <v>9.8639359603349394E-2</v>
      </c>
      <c r="AL14" s="17">
        <v>7.6963387632127594E-2</v>
      </c>
      <c r="AM14" s="17">
        <v>4.7961509370502899E-2</v>
      </c>
      <c r="AN14" s="17">
        <v>0.174032666374975</v>
      </c>
      <c r="AO14" s="17">
        <v>0</v>
      </c>
      <c r="AP14" s="17">
        <v>0</v>
      </c>
      <c r="AQ14" s="17"/>
      <c r="AR14" s="17">
        <v>6.7577775715017802E-2</v>
      </c>
      <c r="AS14" s="17">
        <v>0.103566912968221</v>
      </c>
      <c r="AT14" s="17">
        <v>0.13257221042766701</v>
      </c>
      <c r="AU14" s="17">
        <v>4.6052162019425698E-2</v>
      </c>
      <c r="AV14" s="17">
        <v>0</v>
      </c>
      <c r="AW14" s="17"/>
      <c r="AX14" s="17">
        <v>8.3527616217163397E-2</v>
      </c>
      <c r="AY14" s="17">
        <v>0.122117580667176</v>
      </c>
      <c r="AZ14" s="17">
        <v>8.6318829026750296E-2</v>
      </c>
      <c r="BA14" s="17"/>
      <c r="BB14" s="17">
        <v>9.3153941917586497E-2</v>
      </c>
      <c r="BC14" s="17">
        <v>8.9421246502204205E-2</v>
      </c>
      <c r="BD14" s="17">
        <v>0.20282759123074301</v>
      </c>
      <c r="BE14" s="17">
        <v>4.6217432105930198E-2</v>
      </c>
      <c r="BF14" s="17">
        <v>0.113558304817632</v>
      </c>
    </row>
    <row r="15" spans="2:58" x14ac:dyDescent="0.3">
      <c r="B15" s="18" t="s">
        <v>97</v>
      </c>
      <c r="C15" s="17">
        <v>7.3179800579620896E-2</v>
      </c>
      <c r="D15" s="17">
        <v>5.5693285197281402E-2</v>
      </c>
      <c r="E15" s="17">
        <v>9.4512876045206903E-2</v>
      </c>
      <c r="F15" s="17"/>
      <c r="G15" s="17">
        <v>0</v>
      </c>
      <c r="H15" s="17">
        <v>6.25265782284984E-2</v>
      </c>
      <c r="I15" s="17">
        <v>8.19615747561111E-2</v>
      </c>
      <c r="J15" s="17">
        <v>6.2347077253617801E-2</v>
      </c>
      <c r="K15" s="17">
        <v>0.101631751904924</v>
      </c>
      <c r="L15" s="17">
        <v>0</v>
      </c>
      <c r="M15" s="17"/>
      <c r="N15" s="17">
        <v>0</v>
      </c>
      <c r="O15" s="17">
        <v>0.24230168134340499</v>
      </c>
      <c r="P15" s="17">
        <v>0</v>
      </c>
      <c r="Q15" s="17">
        <v>0.136759785452543</v>
      </c>
      <c r="R15" s="17">
        <v>0.11009451960213</v>
      </c>
      <c r="S15" s="17">
        <v>0.15960612826166901</v>
      </c>
      <c r="T15" s="17">
        <v>6.8714792204431593E-2</v>
      </c>
      <c r="U15" s="17">
        <v>6.1467694394771101E-2</v>
      </c>
      <c r="V15" s="17">
        <v>0.100660783413606</v>
      </c>
      <c r="W15" s="17">
        <v>0</v>
      </c>
      <c r="X15" s="17">
        <v>8.1712302270284906E-2</v>
      </c>
      <c r="Y15" s="17">
        <v>2.0414471053098501E-2</v>
      </c>
      <c r="Z15" s="17">
        <v>2.51176672775499E-2</v>
      </c>
      <c r="AA15" s="17">
        <v>0.14425449531068099</v>
      </c>
      <c r="AB15" s="17">
        <v>7.6203201414976496E-2</v>
      </c>
      <c r="AC15" s="17">
        <v>4.20719182661871E-2</v>
      </c>
      <c r="AD15" s="17"/>
      <c r="AE15" s="17">
        <v>7.3124383590160796E-2</v>
      </c>
      <c r="AF15" s="17">
        <v>6.4477928567700293E-2</v>
      </c>
      <c r="AG15" s="17">
        <v>0.10721526171753799</v>
      </c>
      <c r="AH15" s="17">
        <v>2.3018568667598899E-2</v>
      </c>
      <c r="AI15" s="17">
        <v>4.7025631745248701E-2</v>
      </c>
      <c r="AJ15" s="17">
        <v>0.113027917058098</v>
      </c>
      <c r="AK15" s="17">
        <v>0.13168764354354701</v>
      </c>
      <c r="AL15" s="17">
        <v>0.137120272760617</v>
      </c>
      <c r="AM15" s="17">
        <v>2.73996278600445E-2</v>
      </c>
      <c r="AN15" s="17">
        <v>3.6666454135408401E-2</v>
      </c>
      <c r="AO15" s="17">
        <v>0.102585033631917</v>
      </c>
      <c r="AP15" s="17">
        <v>0</v>
      </c>
      <c r="AQ15" s="17"/>
      <c r="AR15" s="17">
        <v>7.2573753589101994E-2</v>
      </c>
      <c r="AS15" s="17">
        <v>8.3785722119193606E-2</v>
      </c>
      <c r="AT15" s="17">
        <v>7.2414790727381106E-2</v>
      </c>
      <c r="AU15" s="17">
        <v>0</v>
      </c>
      <c r="AV15" s="17">
        <v>0</v>
      </c>
      <c r="AW15" s="17"/>
      <c r="AX15" s="17">
        <v>8.4929637109514206E-2</v>
      </c>
      <c r="AY15" s="17">
        <v>3.5700282619491201E-2</v>
      </c>
      <c r="AZ15" s="17">
        <v>7.0066154585432902E-2</v>
      </c>
      <c r="BA15" s="17"/>
      <c r="BB15" s="17">
        <v>6.1286965856505102E-2</v>
      </c>
      <c r="BC15" s="17">
        <v>0.10237596052532399</v>
      </c>
      <c r="BD15" s="17">
        <v>0.17401165306156799</v>
      </c>
      <c r="BE15" s="17">
        <v>5.7764835473396399E-2</v>
      </c>
      <c r="BF15" s="17">
        <v>0.113458231133368</v>
      </c>
    </row>
    <row r="16" spans="2:58" x14ac:dyDescent="0.3">
      <c r="B16" s="18" t="s">
        <v>219</v>
      </c>
      <c r="C16" s="19">
        <v>1.42741867115087E-2</v>
      </c>
      <c r="D16" s="19">
        <v>7.3586322143242497E-3</v>
      </c>
      <c r="E16" s="19">
        <v>2.27109760173877E-2</v>
      </c>
      <c r="F16" s="19"/>
      <c r="G16" s="19">
        <v>0</v>
      </c>
      <c r="H16" s="19">
        <v>1.1156039827062E-2</v>
      </c>
      <c r="I16" s="19">
        <v>8.8367979531137602E-3</v>
      </c>
      <c r="J16" s="19">
        <v>1.6542384914262302E-2</v>
      </c>
      <c r="K16" s="19">
        <v>4.30398165102375E-2</v>
      </c>
      <c r="L16" s="19">
        <v>0</v>
      </c>
      <c r="M16" s="19"/>
      <c r="N16" s="19">
        <v>0.452454829098833</v>
      </c>
      <c r="O16" s="19">
        <v>0</v>
      </c>
      <c r="P16" s="19">
        <v>0</v>
      </c>
      <c r="Q16" s="19">
        <v>0.105852085437002</v>
      </c>
      <c r="R16" s="19">
        <v>2.4857988562239801E-2</v>
      </c>
      <c r="S16" s="19">
        <v>2.1357909828112299E-2</v>
      </c>
      <c r="T16" s="19">
        <v>2.8146923253657499E-2</v>
      </c>
      <c r="U16" s="19">
        <v>0</v>
      </c>
      <c r="V16" s="19">
        <v>0</v>
      </c>
      <c r="W16" s="19">
        <v>0</v>
      </c>
      <c r="X16" s="19">
        <v>1.9571153454824301E-2</v>
      </c>
      <c r="Y16" s="19">
        <v>2.2282461529340401E-2</v>
      </c>
      <c r="Z16" s="19">
        <v>0</v>
      </c>
      <c r="AA16" s="19">
        <v>0</v>
      </c>
      <c r="AB16" s="19">
        <v>0</v>
      </c>
      <c r="AC16" s="19">
        <v>7.9915728966089006E-3</v>
      </c>
      <c r="AD16" s="19"/>
      <c r="AE16" s="19">
        <v>8.5194247507234793E-3</v>
      </c>
      <c r="AF16" s="19">
        <v>1.03364237099346E-2</v>
      </c>
      <c r="AG16" s="19">
        <v>1.55668562034397E-2</v>
      </c>
      <c r="AH16" s="19">
        <v>1.7763954341930101E-2</v>
      </c>
      <c r="AI16" s="19">
        <v>1.64738761540324E-2</v>
      </c>
      <c r="AJ16" s="19">
        <v>0</v>
      </c>
      <c r="AK16" s="19">
        <v>2.6524564171356801E-2</v>
      </c>
      <c r="AL16" s="19">
        <v>0</v>
      </c>
      <c r="AM16" s="19">
        <v>2.13546636325131E-2</v>
      </c>
      <c r="AN16" s="19">
        <v>0</v>
      </c>
      <c r="AO16" s="19">
        <v>6.6179009970208494E-2</v>
      </c>
      <c r="AP16" s="19">
        <v>0</v>
      </c>
      <c r="AQ16" s="19"/>
      <c r="AR16" s="19">
        <v>1.3865790584150099E-2</v>
      </c>
      <c r="AS16" s="19">
        <v>1.2300954503964E-2</v>
      </c>
      <c r="AT16" s="19">
        <v>7.0690815917117096E-3</v>
      </c>
      <c r="AU16" s="19">
        <v>5.9916697996047701E-2</v>
      </c>
      <c r="AV16" s="19">
        <v>0</v>
      </c>
      <c r="AW16" s="19"/>
      <c r="AX16" s="19">
        <v>8.6036244022926599E-3</v>
      </c>
      <c r="AY16" s="19">
        <v>7.6946902391820202E-3</v>
      </c>
      <c r="AZ16" s="19">
        <v>1.6366335771448699E-2</v>
      </c>
      <c r="BA16" s="19"/>
      <c r="BB16" s="19">
        <v>1.37989301955474E-2</v>
      </c>
      <c r="BC16" s="19">
        <v>0</v>
      </c>
      <c r="BD16" s="19">
        <v>4.43078667863257E-2</v>
      </c>
      <c r="BE16" s="19">
        <v>3.2436782733106302E-2</v>
      </c>
      <c r="BF16" s="19">
        <v>1.39376751357874E-2</v>
      </c>
    </row>
    <row r="17" spans="2:2" x14ac:dyDescent="0.3">
      <c r="B17" s="16" t="s">
        <v>221</v>
      </c>
    </row>
    <row r="18" spans="2:2" x14ac:dyDescent="0.3">
      <c r="B18" t="s">
        <v>91</v>
      </c>
    </row>
    <row r="19" spans="2:2" x14ac:dyDescent="0.3">
      <c r="B19" t="s">
        <v>92</v>
      </c>
    </row>
    <row r="21" spans="2:2" x14ac:dyDescent="0.3">
      <c r="B21"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538</v>
      </c>
      <c r="D7" s="10">
        <v>239</v>
      </c>
      <c r="E7" s="10">
        <v>299</v>
      </c>
      <c r="F7" s="10"/>
      <c r="G7" s="10">
        <v>5</v>
      </c>
      <c r="H7" s="10">
        <v>79</v>
      </c>
      <c r="I7" s="10">
        <v>236</v>
      </c>
      <c r="J7" s="10">
        <v>175</v>
      </c>
      <c r="K7" s="10">
        <v>41</v>
      </c>
      <c r="L7" s="10">
        <v>2</v>
      </c>
      <c r="M7" s="10"/>
      <c r="N7" s="10">
        <v>2</v>
      </c>
      <c r="O7" s="10">
        <v>9</v>
      </c>
      <c r="P7" s="10">
        <v>17</v>
      </c>
      <c r="Q7" s="10">
        <v>19</v>
      </c>
      <c r="R7" s="10">
        <v>33</v>
      </c>
      <c r="S7" s="10">
        <v>34</v>
      </c>
      <c r="T7" s="10">
        <v>37</v>
      </c>
      <c r="U7" s="10">
        <v>25</v>
      </c>
      <c r="V7" s="10">
        <v>25</v>
      </c>
      <c r="W7" s="10">
        <v>37</v>
      </c>
      <c r="X7" s="10">
        <v>51</v>
      </c>
      <c r="Y7" s="10">
        <v>34</v>
      </c>
      <c r="Z7" s="10">
        <v>37</v>
      </c>
      <c r="AA7" s="10">
        <v>19</v>
      </c>
      <c r="AB7" s="10">
        <v>36</v>
      </c>
      <c r="AC7" s="10">
        <v>110</v>
      </c>
      <c r="AD7" s="10"/>
      <c r="AE7" s="10">
        <v>102</v>
      </c>
      <c r="AF7" s="10">
        <v>71</v>
      </c>
      <c r="AG7" s="10">
        <v>49</v>
      </c>
      <c r="AH7" s="10">
        <v>41</v>
      </c>
      <c r="AI7" s="10">
        <v>46</v>
      </c>
      <c r="AJ7" s="10">
        <v>46</v>
      </c>
      <c r="AK7" s="10">
        <v>40</v>
      </c>
      <c r="AL7" s="10">
        <v>24</v>
      </c>
      <c r="AM7" s="10">
        <v>53</v>
      </c>
      <c r="AN7" s="10">
        <v>28</v>
      </c>
      <c r="AO7" s="10">
        <v>27</v>
      </c>
      <c r="AP7" s="10">
        <v>11</v>
      </c>
      <c r="AQ7" s="10"/>
      <c r="AR7" s="10">
        <v>129</v>
      </c>
      <c r="AS7" s="10">
        <v>280</v>
      </c>
      <c r="AT7" s="10">
        <v>90</v>
      </c>
      <c r="AU7" s="10">
        <v>30</v>
      </c>
      <c r="AV7" s="10">
        <v>9</v>
      </c>
      <c r="AW7" s="10"/>
      <c r="AX7" s="10">
        <v>313</v>
      </c>
      <c r="AY7" s="10">
        <v>110</v>
      </c>
      <c r="AZ7" s="10">
        <v>59</v>
      </c>
      <c r="BA7" s="10"/>
      <c r="BB7" s="10">
        <v>376</v>
      </c>
      <c r="BC7" s="10">
        <v>60</v>
      </c>
      <c r="BD7" s="10">
        <v>16</v>
      </c>
      <c r="BE7" s="10">
        <v>36</v>
      </c>
      <c r="BF7" s="10">
        <v>50</v>
      </c>
    </row>
    <row r="8" spans="2:58" ht="30" customHeight="1" x14ac:dyDescent="0.3">
      <c r="B8" s="11" t="s">
        <v>20</v>
      </c>
      <c r="C8" s="11">
        <v>546</v>
      </c>
      <c r="D8" s="11">
        <v>300</v>
      </c>
      <c r="E8" s="11">
        <v>246</v>
      </c>
      <c r="F8" s="11"/>
      <c r="G8" s="11">
        <v>6</v>
      </c>
      <c r="H8" s="11">
        <v>84</v>
      </c>
      <c r="I8" s="11">
        <v>237</v>
      </c>
      <c r="J8" s="11">
        <v>174</v>
      </c>
      <c r="K8" s="11">
        <v>44</v>
      </c>
      <c r="L8" s="11">
        <v>2</v>
      </c>
      <c r="M8" s="11"/>
      <c r="N8" s="11">
        <v>2</v>
      </c>
      <c r="O8" s="11">
        <v>9</v>
      </c>
      <c r="P8" s="11">
        <v>14</v>
      </c>
      <c r="Q8" s="11">
        <v>16</v>
      </c>
      <c r="R8" s="11">
        <v>31</v>
      </c>
      <c r="S8" s="11">
        <v>33</v>
      </c>
      <c r="T8" s="11">
        <v>40</v>
      </c>
      <c r="U8" s="11">
        <v>25</v>
      </c>
      <c r="V8" s="11">
        <v>25</v>
      </c>
      <c r="W8" s="11">
        <v>36</v>
      </c>
      <c r="X8" s="11">
        <v>51</v>
      </c>
      <c r="Y8" s="11">
        <v>35</v>
      </c>
      <c r="Z8" s="11">
        <v>40</v>
      </c>
      <c r="AA8" s="11">
        <v>22</v>
      </c>
      <c r="AB8" s="11">
        <v>38</v>
      </c>
      <c r="AC8" s="11">
        <v>117</v>
      </c>
      <c r="AD8" s="11"/>
      <c r="AE8" s="11">
        <v>110</v>
      </c>
      <c r="AF8" s="11">
        <v>61</v>
      </c>
      <c r="AG8" s="11">
        <v>49</v>
      </c>
      <c r="AH8" s="11">
        <v>44</v>
      </c>
      <c r="AI8" s="11">
        <v>42</v>
      </c>
      <c r="AJ8" s="11">
        <v>48</v>
      </c>
      <c r="AK8" s="11">
        <v>41</v>
      </c>
      <c r="AL8" s="11">
        <v>25</v>
      </c>
      <c r="AM8" s="11">
        <v>52</v>
      </c>
      <c r="AN8" s="11">
        <v>33</v>
      </c>
      <c r="AO8" s="11">
        <v>27</v>
      </c>
      <c r="AP8" s="11">
        <v>13</v>
      </c>
      <c r="AQ8" s="11"/>
      <c r="AR8" s="11">
        <v>134</v>
      </c>
      <c r="AS8" s="11">
        <v>284</v>
      </c>
      <c r="AT8" s="11">
        <v>89</v>
      </c>
      <c r="AU8" s="11">
        <v>30</v>
      </c>
      <c r="AV8" s="11">
        <v>9</v>
      </c>
      <c r="AW8" s="11"/>
      <c r="AX8" s="11">
        <v>311</v>
      </c>
      <c r="AY8" s="11">
        <v>122</v>
      </c>
      <c r="AZ8" s="11">
        <v>61</v>
      </c>
      <c r="BA8" s="11"/>
      <c r="BB8" s="11">
        <v>389</v>
      </c>
      <c r="BC8" s="11">
        <v>58</v>
      </c>
      <c r="BD8" s="11">
        <v>14</v>
      </c>
      <c r="BE8" s="11">
        <v>34</v>
      </c>
      <c r="BF8" s="11">
        <v>50</v>
      </c>
    </row>
    <row r="9" spans="2:58" ht="43.2" x14ac:dyDescent="0.3">
      <c r="B9" s="18" t="s">
        <v>222</v>
      </c>
      <c r="C9" s="17">
        <v>0.460003187046234</v>
      </c>
      <c r="D9" s="17">
        <v>0.50695017267172204</v>
      </c>
      <c r="E9" s="17">
        <v>0.40272913527936099</v>
      </c>
      <c r="F9" s="17"/>
      <c r="G9" s="17">
        <v>0.451370063465871</v>
      </c>
      <c r="H9" s="17">
        <v>0.54387575063809201</v>
      </c>
      <c r="I9" s="17">
        <v>0.45865187982080702</v>
      </c>
      <c r="J9" s="17">
        <v>0.44271001616182998</v>
      </c>
      <c r="K9" s="17">
        <v>0.35258659038364598</v>
      </c>
      <c r="L9" s="17">
        <v>1</v>
      </c>
      <c r="M9" s="17"/>
      <c r="N9" s="17">
        <v>0.54754517090116706</v>
      </c>
      <c r="O9" s="17">
        <v>0.44655795382696301</v>
      </c>
      <c r="P9" s="17">
        <v>0.31606689725973303</v>
      </c>
      <c r="Q9" s="17">
        <v>0.30027437676697</v>
      </c>
      <c r="R9" s="17">
        <v>0.47132936458191599</v>
      </c>
      <c r="S9" s="17">
        <v>0.223066535870211</v>
      </c>
      <c r="T9" s="17">
        <v>0.34072372097264803</v>
      </c>
      <c r="U9" s="17">
        <v>0.58047155981318799</v>
      </c>
      <c r="V9" s="17">
        <v>0.59881200927672595</v>
      </c>
      <c r="W9" s="17">
        <v>0.45347404240803801</v>
      </c>
      <c r="X9" s="17">
        <v>0.366278566854986</v>
      </c>
      <c r="Y9" s="17">
        <v>0.32186853645457397</v>
      </c>
      <c r="Z9" s="17">
        <v>0.48739540133898301</v>
      </c>
      <c r="AA9" s="17">
        <v>0.37596512325741399</v>
      </c>
      <c r="AB9" s="17">
        <v>0.56715787382174498</v>
      </c>
      <c r="AC9" s="17">
        <v>0.61060079180208005</v>
      </c>
      <c r="AD9" s="17"/>
      <c r="AE9" s="17">
        <v>0.52571903629855399</v>
      </c>
      <c r="AF9" s="17">
        <v>0.43368596798822301</v>
      </c>
      <c r="AG9" s="17">
        <v>0.41008037172918499</v>
      </c>
      <c r="AH9" s="17">
        <v>0.41086055921285303</v>
      </c>
      <c r="AI9" s="17">
        <v>0.449365750172663</v>
      </c>
      <c r="AJ9" s="17">
        <v>0.55404241463467496</v>
      </c>
      <c r="AK9" s="17">
        <v>0.39407821831523199</v>
      </c>
      <c r="AL9" s="17">
        <v>0.46464989256214301</v>
      </c>
      <c r="AM9" s="17">
        <v>0.47002632184176801</v>
      </c>
      <c r="AN9" s="17">
        <v>0.40465801030063597</v>
      </c>
      <c r="AO9" s="17">
        <v>0.447828136378568</v>
      </c>
      <c r="AP9" s="17">
        <v>0.39207821683292199</v>
      </c>
      <c r="AQ9" s="17"/>
      <c r="AR9" s="17">
        <v>0.40924454789756098</v>
      </c>
      <c r="AS9" s="17">
        <v>0.49478356381669603</v>
      </c>
      <c r="AT9" s="17">
        <v>0.43370659297006597</v>
      </c>
      <c r="AU9" s="17">
        <v>0.48154002720359501</v>
      </c>
      <c r="AV9" s="17">
        <v>0.30533194251863099</v>
      </c>
      <c r="AW9" s="17"/>
      <c r="AX9" s="17">
        <v>0.42349856853347201</v>
      </c>
      <c r="AY9" s="17">
        <v>0.60086608197582703</v>
      </c>
      <c r="AZ9" s="17">
        <v>0.43444915918291899</v>
      </c>
      <c r="BA9" s="17"/>
      <c r="BB9" s="17">
        <v>0.47931986218404199</v>
      </c>
      <c r="BC9" s="17">
        <v>0.42822816938263703</v>
      </c>
      <c r="BD9" s="17">
        <v>0.38374731398526901</v>
      </c>
      <c r="BE9" s="17">
        <v>0.39021636092680301</v>
      </c>
      <c r="BF9" s="17">
        <v>0.41526409552432098</v>
      </c>
    </row>
    <row r="10" spans="2:58" ht="43.2" x14ac:dyDescent="0.3">
      <c r="B10" s="18" t="s">
        <v>223</v>
      </c>
      <c r="C10" s="17">
        <v>0.47171945471140098</v>
      </c>
      <c r="D10" s="17">
        <v>0.45823714879613497</v>
      </c>
      <c r="E10" s="17">
        <v>0.488167503007573</v>
      </c>
      <c r="F10" s="17"/>
      <c r="G10" s="17">
        <v>0.54862993653412895</v>
      </c>
      <c r="H10" s="17">
        <v>0.41198512026776102</v>
      </c>
      <c r="I10" s="17">
        <v>0.45242784387044199</v>
      </c>
      <c r="J10" s="17">
        <v>0.50868354923745596</v>
      </c>
      <c r="K10" s="17">
        <v>0.55469159966926995</v>
      </c>
      <c r="L10" s="17">
        <v>0</v>
      </c>
      <c r="M10" s="17"/>
      <c r="N10" s="17">
        <v>0.452454829098833</v>
      </c>
      <c r="O10" s="17">
        <v>0.44078917707520199</v>
      </c>
      <c r="P10" s="17">
        <v>0.57281929342214799</v>
      </c>
      <c r="Q10" s="17">
        <v>0.43368903611599402</v>
      </c>
      <c r="R10" s="17">
        <v>0.457053077061994</v>
      </c>
      <c r="S10" s="17">
        <v>0.67120555680026694</v>
      </c>
      <c r="T10" s="17">
        <v>0.54471767826855599</v>
      </c>
      <c r="U10" s="17">
        <v>0.38825347147307998</v>
      </c>
      <c r="V10" s="17">
        <v>0.40118799072327399</v>
      </c>
      <c r="W10" s="17">
        <v>0.420978643742141</v>
      </c>
      <c r="X10" s="17">
        <v>0.56625852509727503</v>
      </c>
      <c r="Y10" s="17">
        <v>0.64568250859029896</v>
      </c>
      <c r="Z10" s="17">
        <v>0.51260459866101704</v>
      </c>
      <c r="AA10" s="17">
        <v>0.62403487674258595</v>
      </c>
      <c r="AB10" s="17">
        <v>0.34188632874114799</v>
      </c>
      <c r="AC10" s="17">
        <v>0.344376585367349</v>
      </c>
      <c r="AD10" s="17"/>
      <c r="AE10" s="17">
        <v>0.421456250862143</v>
      </c>
      <c r="AF10" s="17">
        <v>0.48844214428584398</v>
      </c>
      <c r="AG10" s="17">
        <v>0.50287593092234995</v>
      </c>
      <c r="AH10" s="17">
        <v>0.47988472893080902</v>
      </c>
      <c r="AI10" s="17">
        <v>0.46339186251977599</v>
      </c>
      <c r="AJ10" s="17">
        <v>0.40710093186384599</v>
      </c>
      <c r="AK10" s="17">
        <v>0.54480525682898095</v>
      </c>
      <c r="AL10" s="17">
        <v>0.44511477974512298</v>
      </c>
      <c r="AM10" s="17">
        <v>0.494919200595696</v>
      </c>
      <c r="AN10" s="17">
        <v>0.48379408979375499</v>
      </c>
      <c r="AO10" s="17">
        <v>0.48599285365122302</v>
      </c>
      <c r="AP10" s="17">
        <v>0.60792178316707801</v>
      </c>
      <c r="AQ10" s="17"/>
      <c r="AR10" s="17">
        <v>0.546119087053202</v>
      </c>
      <c r="AS10" s="17">
        <v>0.42851302518872803</v>
      </c>
      <c r="AT10" s="17">
        <v>0.47174392040337199</v>
      </c>
      <c r="AU10" s="17">
        <v>0.48156935581006999</v>
      </c>
      <c r="AV10" s="17">
        <v>0.69466805748136895</v>
      </c>
      <c r="AW10" s="17"/>
      <c r="AX10" s="17">
        <v>0.496654374810447</v>
      </c>
      <c r="AY10" s="17">
        <v>0.35927901746993401</v>
      </c>
      <c r="AZ10" s="17">
        <v>0.48763018506858002</v>
      </c>
      <c r="BA10" s="17"/>
      <c r="BB10" s="17">
        <v>0.46134399271538001</v>
      </c>
      <c r="BC10" s="17">
        <v>0.502994647604462</v>
      </c>
      <c r="BD10" s="17">
        <v>0.44884407902340601</v>
      </c>
      <c r="BE10" s="17">
        <v>0.48491952022274998</v>
      </c>
      <c r="BF10" s="17">
        <v>0.51358123228325203</v>
      </c>
    </row>
    <row r="11" spans="2:58" x14ac:dyDescent="0.3">
      <c r="B11" s="18" t="s">
        <v>97</v>
      </c>
      <c r="C11" s="19">
        <v>6.8277358242365402E-2</v>
      </c>
      <c r="D11" s="19">
        <v>3.4812678532142899E-2</v>
      </c>
      <c r="E11" s="19">
        <v>0.109103361713066</v>
      </c>
      <c r="F11" s="19"/>
      <c r="G11" s="19">
        <v>0</v>
      </c>
      <c r="H11" s="19">
        <v>4.4139129094147397E-2</v>
      </c>
      <c r="I11" s="19">
        <v>8.8920276308750101E-2</v>
      </c>
      <c r="J11" s="19">
        <v>4.86064346007141E-2</v>
      </c>
      <c r="K11" s="19">
        <v>9.2721809947083594E-2</v>
      </c>
      <c r="L11" s="19">
        <v>0</v>
      </c>
      <c r="M11" s="19"/>
      <c r="N11" s="19">
        <v>0</v>
      </c>
      <c r="O11" s="19">
        <v>0.11265286909783501</v>
      </c>
      <c r="P11" s="19">
        <v>0.111113809318119</v>
      </c>
      <c r="Q11" s="19">
        <v>0.26603658711703598</v>
      </c>
      <c r="R11" s="19">
        <v>7.1617558356089503E-2</v>
      </c>
      <c r="S11" s="19">
        <v>0.105727907329522</v>
      </c>
      <c r="T11" s="19">
        <v>0.11455860075879699</v>
      </c>
      <c r="U11" s="19">
        <v>3.1274968713732101E-2</v>
      </c>
      <c r="V11" s="19">
        <v>0</v>
      </c>
      <c r="W11" s="19">
        <v>0.12554731384982201</v>
      </c>
      <c r="X11" s="19">
        <v>6.7462908047738496E-2</v>
      </c>
      <c r="Y11" s="19">
        <v>3.2448954955126903E-2</v>
      </c>
      <c r="Z11" s="19">
        <v>0</v>
      </c>
      <c r="AA11" s="19">
        <v>0</v>
      </c>
      <c r="AB11" s="19">
        <v>9.0955797437107702E-2</v>
      </c>
      <c r="AC11" s="19">
        <v>4.5022622830570298E-2</v>
      </c>
      <c r="AD11" s="19"/>
      <c r="AE11" s="19">
        <v>5.2824712839303199E-2</v>
      </c>
      <c r="AF11" s="19">
        <v>7.78718877259333E-2</v>
      </c>
      <c r="AG11" s="19">
        <v>8.7043697348464899E-2</v>
      </c>
      <c r="AH11" s="19">
        <v>0.109254711856338</v>
      </c>
      <c r="AI11" s="19">
        <v>8.7242387307560496E-2</v>
      </c>
      <c r="AJ11" s="19">
        <v>3.8856653501479502E-2</v>
      </c>
      <c r="AK11" s="19">
        <v>6.1116524855787203E-2</v>
      </c>
      <c r="AL11" s="19">
        <v>9.0235327692734194E-2</v>
      </c>
      <c r="AM11" s="19">
        <v>3.5054477562535401E-2</v>
      </c>
      <c r="AN11" s="19">
        <v>0.111547899905609</v>
      </c>
      <c r="AO11" s="19">
        <v>6.6179009970208494E-2</v>
      </c>
      <c r="AP11" s="19">
        <v>0</v>
      </c>
      <c r="AQ11" s="19"/>
      <c r="AR11" s="19">
        <v>4.4636365049236897E-2</v>
      </c>
      <c r="AS11" s="19">
        <v>7.6703410994575505E-2</v>
      </c>
      <c r="AT11" s="19">
        <v>9.4549486626561402E-2</v>
      </c>
      <c r="AU11" s="19">
        <v>3.68906169863348E-2</v>
      </c>
      <c r="AV11" s="19">
        <v>0</v>
      </c>
      <c r="AW11" s="19"/>
      <c r="AX11" s="19">
        <v>7.9847056656080703E-2</v>
      </c>
      <c r="AY11" s="19">
        <v>3.98549005542395E-2</v>
      </c>
      <c r="AZ11" s="19">
        <v>7.7920655748500905E-2</v>
      </c>
      <c r="BA11" s="19"/>
      <c r="BB11" s="19">
        <v>5.9336145100578101E-2</v>
      </c>
      <c r="BC11" s="19">
        <v>6.87771830129007E-2</v>
      </c>
      <c r="BD11" s="19">
        <v>0.16740860699132501</v>
      </c>
      <c r="BE11" s="19">
        <v>0.124864118850447</v>
      </c>
      <c r="BF11" s="19">
        <v>7.1154672192426494E-2</v>
      </c>
    </row>
    <row r="12" spans="2:58" x14ac:dyDescent="0.3">
      <c r="B12" s="16" t="s">
        <v>221</v>
      </c>
    </row>
    <row r="13" spans="2:58" x14ac:dyDescent="0.3">
      <c r="B13" t="s">
        <v>91</v>
      </c>
    </row>
    <row r="14" spans="2:58" x14ac:dyDescent="0.3">
      <c r="B14" t="s">
        <v>92</v>
      </c>
    </row>
    <row r="16" spans="2:58" x14ac:dyDescent="0.3">
      <c r="B1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538</v>
      </c>
      <c r="D7" s="10">
        <v>239</v>
      </c>
      <c r="E7" s="10">
        <v>299</v>
      </c>
      <c r="F7" s="10"/>
      <c r="G7" s="10">
        <v>5</v>
      </c>
      <c r="H7" s="10">
        <v>79</v>
      </c>
      <c r="I7" s="10">
        <v>236</v>
      </c>
      <c r="J7" s="10">
        <v>175</v>
      </c>
      <c r="K7" s="10">
        <v>41</v>
      </c>
      <c r="L7" s="10">
        <v>2</v>
      </c>
      <c r="M7" s="10"/>
      <c r="N7" s="10">
        <v>2</v>
      </c>
      <c r="O7" s="10">
        <v>9</v>
      </c>
      <c r="P7" s="10">
        <v>17</v>
      </c>
      <c r="Q7" s="10">
        <v>19</v>
      </c>
      <c r="R7" s="10">
        <v>33</v>
      </c>
      <c r="S7" s="10">
        <v>34</v>
      </c>
      <c r="T7" s="10">
        <v>37</v>
      </c>
      <c r="U7" s="10">
        <v>25</v>
      </c>
      <c r="V7" s="10">
        <v>25</v>
      </c>
      <c r="W7" s="10">
        <v>37</v>
      </c>
      <c r="X7" s="10">
        <v>51</v>
      </c>
      <c r="Y7" s="10">
        <v>34</v>
      </c>
      <c r="Z7" s="10">
        <v>37</v>
      </c>
      <c r="AA7" s="10">
        <v>19</v>
      </c>
      <c r="AB7" s="10">
        <v>36</v>
      </c>
      <c r="AC7" s="10">
        <v>110</v>
      </c>
      <c r="AD7" s="10"/>
      <c r="AE7" s="10">
        <v>102</v>
      </c>
      <c r="AF7" s="10">
        <v>71</v>
      </c>
      <c r="AG7" s="10">
        <v>49</v>
      </c>
      <c r="AH7" s="10">
        <v>41</v>
      </c>
      <c r="AI7" s="10">
        <v>46</v>
      </c>
      <c r="AJ7" s="10">
        <v>46</v>
      </c>
      <c r="AK7" s="10">
        <v>40</v>
      </c>
      <c r="AL7" s="10">
        <v>24</v>
      </c>
      <c r="AM7" s="10">
        <v>53</v>
      </c>
      <c r="AN7" s="10">
        <v>28</v>
      </c>
      <c r="AO7" s="10">
        <v>27</v>
      </c>
      <c r="AP7" s="10">
        <v>11</v>
      </c>
      <c r="AQ7" s="10"/>
      <c r="AR7" s="10">
        <v>129</v>
      </c>
      <c r="AS7" s="10">
        <v>280</v>
      </c>
      <c r="AT7" s="10">
        <v>90</v>
      </c>
      <c r="AU7" s="10">
        <v>30</v>
      </c>
      <c r="AV7" s="10">
        <v>9</v>
      </c>
      <c r="AW7" s="10"/>
      <c r="AX7" s="10">
        <v>313</v>
      </c>
      <c r="AY7" s="10">
        <v>110</v>
      </c>
      <c r="AZ7" s="10">
        <v>59</v>
      </c>
      <c r="BA7" s="10"/>
      <c r="BB7" s="10">
        <v>376</v>
      </c>
      <c r="BC7" s="10">
        <v>60</v>
      </c>
      <c r="BD7" s="10">
        <v>16</v>
      </c>
      <c r="BE7" s="10">
        <v>36</v>
      </c>
      <c r="BF7" s="10">
        <v>50</v>
      </c>
    </row>
    <row r="8" spans="2:58" ht="30" customHeight="1" x14ac:dyDescent="0.3">
      <c r="B8" s="11" t="s">
        <v>20</v>
      </c>
      <c r="C8" s="11">
        <v>546</v>
      </c>
      <c r="D8" s="11">
        <v>300</v>
      </c>
      <c r="E8" s="11">
        <v>246</v>
      </c>
      <c r="F8" s="11"/>
      <c r="G8" s="11">
        <v>6</v>
      </c>
      <c r="H8" s="11">
        <v>84</v>
      </c>
      <c r="I8" s="11">
        <v>237</v>
      </c>
      <c r="J8" s="11">
        <v>174</v>
      </c>
      <c r="K8" s="11">
        <v>44</v>
      </c>
      <c r="L8" s="11">
        <v>2</v>
      </c>
      <c r="M8" s="11"/>
      <c r="N8" s="11">
        <v>2</v>
      </c>
      <c r="O8" s="11">
        <v>9</v>
      </c>
      <c r="P8" s="11">
        <v>14</v>
      </c>
      <c r="Q8" s="11">
        <v>16</v>
      </c>
      <c r="R8" s="11">
        <v>31</v>
      </c>
      <c r="S8" s="11">
        <v>33</v>
      </c>
      <c r="T8" s="11">
        <v>40</v>
      </c>
      <c r="U8" s="11">
        <v>25</v>
      </c>
      <c r="V8" s="11">
        <v>25</v>
      </c>
      <c r="W8" s="11">
        <v>36</v>
      </c>
      <c r="X8" s="11">
        <v>51</v>
      </c>
      <c r="Y8" s="11">
        <v>35</v>
      </c>
      <c r="Z8" s="11">
        <v>40</v>
      </c>
      <c r="AA8" s="11">
        <v>22</v>
      </c>
      <c r="AB8" s="11">
        <v>38</v>
      </c>
      <c r="AC8" s="11">
        <v>117</v>
      </c>
      <c r="AD8" s="11"/>
      <c r="AE8" s="11">
        <v>110</v>
      </c>
      <c r="AF8" s="11">
        <v>61</v>
      </c>
      <c r="AG8" s="11">
        <v>49</v>
      </c>
      <c r="AH8" s="11">
        <v>44</v>
      </c>
      <c r="AI8" s="11">
        <v>42</v>
      </c>
      <c r="AJ8" s="11">
        <v>48</v>
      </c>
      <c r="AK8" s="11">
        <v>41</v>
      </c>
      <c r="AL8" s="11">
        <v>25</v>
      </c>
      <c r="AM8" s="11">
        <v>52</v>
      </c>
      <c r="AN8" s="11">
        <v>33</v>
      </c>
      <c r="AO8" s="11">
        <v>27</v>
      </c>
      <c r="AP8" s="11">
        <v>13</v>
      </c>
      <c r="AQ8" s="11"/>
      <c r="AR8" s="11">
        <v>134</v>
      </c>
      <c r="AS8" s="11">
        <v>284</v>
      </c>
      <c r="AT8" s="11">
        <v>89</v>
      </c>
      <c r="AU8" s="11">
        <v>30</v>
      </c>
      <c r="AV8" s="11">
        <v>9</v>
      </c>
      <c r="AW8" s="11"/>
      <c r="AX8" s="11">
        <v>311</v>
      </c>
      <c r="AY8" s="11">
        <v>122</v>
      </c>
      <c r="AZ8" s="11">
        <v>61</v>
      </c>
      <c r="BA8" s="11"/>
      <c r="BB8" s="11">
        <v>389</v>
      </c>
      <c r="BC8" s="11">
        <v>58</v>
      </c>
      <c r="BD8" s="11">
        <v>14</v>
      </c>
      <c r="BE8" s="11">
        <v>34</v>
      </c>
      <c r="BF8" s="11">
        <v>50</v>
      </c>
    </row>
    <row r="9" spans="2:58" ht="43.2" x14ac:dyDescent="0.3">
      <c r="B9" s="18" t="s">
        <v>225</v>
      </c>
      <c r="C9" s="17">
        <v>0.197355492496359</v>
      </c>
      <c r="D9" s="17">
        <v>0.21484647540059101</v>
      </c>
      <c r="E9" s="17">
        <v>0.17601696677498499</v>
      </c>
      <c r="F9" s="17"/>
      <c r="G9" s="17">
        <v>0.370570569311378</v>
      </c>
      <c r="H9" s="17">
        <v>0.35371481209809202</v>
      </c>
      <c r="I9" s="17">
        <v>0.24019236430763299</v>
      </c>
      <c r="J9" s="17">
        <v>9.4224782740435706E-2</v>
      </c>
      <c r="K9" s="17">
        <v>4.5423822642284402E-2</v>
      </c>
      <c r="L9" s="17">
        <v>0.39639834323623202</v>
      </c>
      <c r="M9" s="17"/>
      <c r="N9" s="17">
        <v>0</v>
      </c>
      <c r="O9" s="17">
        <v>0.27618776644889598</v>
      </c>
      <c r="P9" s="17">
        <v>0.17091703562508601</v>
      </c>
      <c r="Q9" s="17">
        <v>0.210172970139649</v>
      </c>
      <c r="R9" s="17">
        <v>0.141470771352804</v>
      </c>
      <c r="S9" s="17">
        <v>4.0626296058426097E-2</v>
      </c>
      <c r="T9" s="17">
        <v>0.15163927784930101</v>
      </c>
      <c r="U9" s="17">
        <v>0.26352420657671</v>
      </c>
      <c r="V9" s="17">
        <v>0.23902283280924499</v>
      </c>
      <c r="W9" s="17">
        <v>0.118764673771233</v>
      </c>
      <c r="X9" s="17">
        <v>0.11918114965917399</v>
      </c>
      <c r="Y9" s="17">
        <v>0.1193169212679</v>
      </c>
      <c r="Z9" s="17">
        <v>0.28149614721437299</v>
      </c>
      <c r="AA9" s="17">
        <v>0.17722922394356</v>
      </c>
      <c r="AB9" s="17">
        <v>0.33250792586987499</v>
      </c>
      <c r="AC9" s="17">
        <v>0.27346506386831099</v>
      </c>
      <c r="AD9" s="17"/>
      <c r="AE9" s="17">
        <v>0.29688632784843799</v>
      </c>
      <c r="AF9" s="17">
        <v>0.15540424065853201</v>
      </c>
      <c r="AG9" s="17">
        <v>0.151651752584019</v>
      </c>
      <c r="AH9" s="17">
        <v>0.25353706237155199</v>
      </c>
      <c r="AI9" s="17">
        <v>0.16626245954492</v>
      </c>
      <c r="AJ9" s="17">
        <v>0.11169803767266399</v>
      </c>
      <c r="AK9" s="17">
        <v>0.186785940847737</v>
      </c>
      <c r="AL9" s="17">
        <v>0.21596519899430699</v>
      </c>
      <c r="AM9" s="17">
        <v>0.155567489794249</v>
      </c>
      <c r="AN9" s="17">
        <v>0.161547069377763</v>
      </c>
      <c r="AO9" s="17">
        <v>0.177290862155426</v>
      </c>
      <c r="AP9" s="17">
        <v>0.25203608064612798</v>
      </c>
      <c r="AQ9" s="17"/>
      <c r="AR9" s="17">
        <v>0.1530270503609</v>
      </c>
      <c r="AS9" s="17">
        <v>0.201319282696441</v>
      </c>
      <c r="AT9" s="17">
        <v>0.22216398833584899</v>
      </c>
      <c r="AU9" s="17">
        <v>0.272787299795474</v>
      </c>
      <c r="AV9" s="17">
        <v>0.235972964370088</v>
      </c>
      <c r="AW9" s="17"/>
      <c r="AX9" s="17">
        <v>0.14155733637274001</v>
      </c>
      <c r="AY9" s="17">
        <v>0.32779311816890799</v>
      </c>
      <c r="AZ9" s="17">
        <v>0.168224837567793</v>
      </c>
      <c r="BA9" s="17"/>
      <c r="BB9" s="17">
        <v>0.21107663151225101</v>
      </c>
      <c r="BC9" s="17">
        <v>0.12889363139687199</v>
      </c>
      <c r="BD9" s="17">
        <v>7.00397648390505E-2</v>
      </c>
      <c r="BE9" s="17">
        <v>0.17134891313832501</v>
      </c>
      <c r="BF9" s="17">
        <v>0.22419188636999601</v>
      </c>
    </row>
    <row r="10" spans="2:58" ht="43.2" x14ac:dyDescent="0.3">
      <c r="B10" s="18" t="s">
        <v>226</v>
      </c>
      <c r="C10" s="17">
        <v>0.374140699145244</v>
      </c>
      <c r="D10" s="17">
        <v>0.38680844574959899</v>
      </c>
      <c r="E10" s="17">
        <v>0.35868639116101603</v>
      </c>
      <c r="F10" s="17"/>
      <c r="G10" s="17">
        <v>0.629429430688622</v>
      </c>
      <c r="H10" s="17">
        <v>0.357677515619447</v>
      </c>
      <c r="I10" s="17">
        <v>0.35293667432933701</v>
      </c>
      <c r="J10" s="17">
        <v>0.38418713932888598</v>
      </c>
      <c r="K10" s="17">
        <v>0.43783669411346199</v>
      </c>
      <c r="L10" s="17">
        <v>0.60360165676376798</v>
      </c>
      <c r="M10" s="17"/>
      <c r="N10" s="17">
        <v>0.452454829098833</v>
      </c>
      <c r="O10" s="17">
        <v>0.27532299528406301</v>
      </c>
      <c r="P10" s="17">
        <v>0.167929977292507</v>
      </c>
      <c r="Q10" s="17">
        <v>0.48782247571869503</v>
      </c>
      <c r="R10" s="17">
        <v>0.37835573494605401</v>
      </c>
      <c r="S10" s="17">
        <v>0.36338078177357902</v>
      </c>
      <c r="T10" s="17">
        <v>0.355521418369667</v>
      </c>
      <c r="U10" s="17">
        <v>0.49344190374149799</v>
      </c>
      <c r="V10" s="17">
        <v>0.22842441893309301</v>
      </c>
      <c r="W10" s="17">
        <v>0.37193450447745702</v>
      </c>
      <c r="X10" s="17">
        <v>0.43189946213765301</v>
      </c>
      <c r="Y10" s="17">
        <v>0.34738896809174502</v>
      </c>
      <c r="Z10" s="17">
        <v>0.34627572780489402</v>
      </c>
      <c r="AA10" s="17">
        <v>0.33170999978462901</v>
      </c>
      <c r="AB10" s="17">
        <v>0.344221054234362</v>
      </c>
      <c r="AC10" s="17">
        <v>0.40580991120793503</v>
      </c>
      <c r="AD10" s="17"/>
      <c r="AE10" s="17">
        <v>0.42109644926663098</v>
      </c>
      <c r="AF10" s="17">
        <v>0.34577114341505299</v>
      </c>
      <c r="AG10" s="17">
        <v>0.36006539751608702</v>
      </c>
      <c r="AH10" s="17">
        <v>0.30994436022807897</v>
      </c>
      <c r="AI10" s="17">
        <v>0.38388241719747601</v>
      </c>
      <c r="AJ10" s="17">
        <v>0.40881075462306199</v>
      </c>
      <c r="AK10" s="17">
        <v>0.20076855769865501</v>
      </c>
      <c r="AL10" s="17">
        <v>0.333557318367875</v>
      </c>
      <c r="AM10" s="17">
        <v>0.38130813608354502</v>
      </c>
      <c r="AN10" s="17">
        <v>0.45961323265555898</v>
      </c>
      <c r="AO10" s="17">
        <v>0.47412981265825599</v>
      </c>
      <c r="AP10" s="17">
        <v>0.39882151128562598</v>
      </c>
      <c r="AQ10" s="17"/>
      <c r="AR10" s="17">
        <v>0.356874587768096</v>
      </c>
      <c r="AS10" s="17">
        <v>0.38145336294278698</v>
      </c>
      <c r="AT10" s="17">
        <v>0.40552258891273402</v>
      </c>
      <c r="AU10" s="17">
        <v>0.31166025919700202</v>
      </c>
      <c r="AV10" s="17">
        <v>0.29976061642936302</v>
      </c>
      <c r="AW10" s="17"/>
      <c r="AX10" s="17">
        <v>0.40600038942750899</v>
      </c>
      <c r="AY10" s="17">
        <v>0.37413267934554401</v>
      </c>
      <c r="AZ10" s="17">
        <v>0.25972313496738197</v>
      </c>
      <c r="BA10" s="17"/>
      <c r="BB10" s="17">
        <v>0.37677892288118903</v>
      </c>
      <c r="BC10" s="17">
        <v>0.38199090301127703</v>
      </c>
      <c r="BD10" s="17">
        <v>0.49430267892546798</v>
      </c>
      <c r="BE10" s="17">
        <v>0.36076365197851001</v>
      </c>
      <c r="BF10" s="17">
        <v>0.31929336166709699</v>
      </c>
    </row>
    <row r="11" spans="2:58" ht="43.2" x14ac:dyDescent="0.3">
      <c r="B11" s="18" t="s">
        <v>227</v>
      </c>
      <c r="C11" s="17">
        <v>0.25196090071131799</v>
      </c>
      <c r="D11" s="17">
        <v>0.248704375261769</v>
      </c>
      <c r="E11" s="17">
        <v>0.25593377361663</v>
      </c>
      <c r="F11" s="17"/>
      <c r="G11" s="17">
        <v>0</v>
      </c>
      <c r="H11" s="17">
        <v>0.20724358005458701</v>
      </c>
      <c r="I11" s="17">
        <v>0.21881367744667901</v>
      </c>
      <c r="J11" s="17">
        <v>0.334794578255806</v>
      </c>
      <c r="K11" s="17">
        <v>0.23078631471316099</v>
      </c>
      <c r="L11" s="17">
        <v>0</v>
      </c>
      <c r="M11" s="17"/>
      <c r="N11" s="17">
        <v>0.54754517090116706</v>
      </c>
      <c r="O11" s="17">
        <v>0.18117403286421299</v>
      </c>
      <c r="P11" s="17">
        <v>0.37774171043096599</v>
      </c>
      <c r="Q11" s="17">
        <v>0.20046280429947599</v>
      </c>
      <c r="R11" s="17">
        <v>0.17424474602933901</v>
      </c>
      <c r="S11" s="17">
        <v>0.21304491409211401</v>
      </c>
      <c r="T11" s="17">
        <v>0.19106425786940001</v>
      </c>
      <c r="U11" s="17">
        <v>0.18443274919694999</v>
      </c>
      <c r="V11" s="17">
        <v>0.227369443258293</v>
      </c>
      <c r="W11" s="17">
        <v>0.27776958191481499</v>
      </c>
      <c r="X11" s="17">
        <v>0.28781411829461401</v>
      </c>
      <c r="Y11" s="17">
        <v>0.34225596546860598</v>
      </c>
      <c r="Z11" s="17">
        <v>0.32298538163276802</v>
      </c>
      <c r="AA11" s="17">
        <v>0.49106077627181099</v>
      </c>
      <c r="AB11" s="17">
        <v>0.25760187063031698</v>
      </c>
      <c r="AC11" s="17">
        <v>0.18430466446298299</v>
      </c>
      <c r="AD11" s="17"/>
      <c r="AE11" s="17">
        <v>0.17176876392974799</v>
      </c>
      <c r="AF11" s="17">
        <v>0.32240799305467899</v>
      </c>
      <c r="AG11" s="17">
        <v>0.285764215696313</v>
      </c>
      <c r="AH11" s="17">
        <v>0.173055803533466</v>
      </c>
      <c r="AI11" s="17">
        <v>0.27294510591200399</v>
      </c>
      <c r="AJ11" s="17">
        <v>0.342293570596994</v>
      </c>
      <c r="AK11" s="17">
        <v>0.30752878602665901</v>
      </c>
      <c r="AL11" s="17">
        <v>0.243409548979238</v>
      </c>
      <c r="AM11" s="17">
        <v>0.32650888036345599</v>
      </c>
      <c r="AN11" s="17">
        <v>0.174032666374975</v>
      </c>
      <c r="AO11" s="17">
        <v>0.16023722504882601</v>
      </c>
      <c r="AP11" s="17">
        <v>0.261856806051184</v>
      </c>
      <c r="AQ11" s="17"/>
      <c r="AR11" s="17">
        <v>0.24003318383358799</v>
      </c>
      <c r="AS11" s="17">
        <v>0.26589660068927401</v>
      </c>
      <c r="AT11" s="17">
        <v>0.205365214800628</v>
      </c>
      <c r="AU11" s="17">
        <v>0.24934148940515</v>
      </c>
      <c r="AV11" s="17">
        <v>0.46426641920054901</v>
      </c>
      <c r="AW11" s="17"/>
      <c r="AX11" s="17">
        <v>0.25437629338329298</v>
      </c>
      <c r="AY11" s="17">
        <v>0.18212067786052899</v>
      </c>
      <c r="AZ11" s="17">
        <v>0.383076028384781</v>
      </c>
      <c r="BA11" s="17"/>
      <c r="BB11" s="17">
        <v>0.251752957269331</v>
      </c>
      <c r="BC11" s="17">
        <v>0.271283441996585</v>
      </c>
      <c r="BD11" s="17">
        <v>0.16865704551425301</v>
      </c>
      <c r="BE11" s="17">
        <v>0.29518066648143199</v>
      </c>
      <c r="BF11" s="17">
        <v>0.225508428159791</v>
      </c>
    </row>
    <row r="12" spans="2:58" ht="43.2" x14ac:dyDescent="0.3">
      <c r="B12" s="18" t="s">
        <v>228</v>
      </c>
      <c r="C12" s="17">
        <v>0.108822838988841</v>
      </c>
      <c r="D12" s="17">
        <v>0.100447372810319</v>
      </c>
      <c r="E12" s="17">
        <v>0.119040681031076</v>
      </c>
      <c r="F12" s="17"/>
      <c r="G12" s="17">
        <v>0</v>
      </c>
      <c r="H12" s="17">
        <v>6.0379479473979397E-2</v>
      </c>
      <c r="I12" s="17">
        <v>0.118187861377183</v>
      </c>
      <c r="J12" s="17">
        <v>0.109714324682346</v>
      </c>
      <c r="K12" s="17">
        <v>0.16599170608945499</v>
      </c>
      <c r="L12" s="17">
        <v>0</v>
      </c>
      <c r="M12" s="17"/>
      <c r="N12" s="17">
        <v>0</v>
      </c>
      <c r="O12" s="17">
        <v>0.157739985320968</v>
      </c>
      <c r="P12" s="17">
        <v>0.283411276651441</v>
      </c>
      <c r="Q12" s="17">
        <v>0</v>
      </c>
      <c r="R12" s="17">
        <v>0.15849634903760501</v>
      </c>
      <c r="S12" s="17">
        <v>0.23898828217267001</v>
      </c>
      <c r="T12" s="17">
        <v>0.15128786271149</v>
      </c>
      <c r="U12" s="17">
        <v>5.8601140484841802E-2</v>
      </c>
      <c r="V12" s="17">
        <v>0.186426288491676</v>
      </c>
      <c r="W12" s="17">
        <v>0.21223341337165599</v>
      </c>
      <c r="X12" s="17">
        <v>4.4521520361289098E-2</v>
      </c>
      <c r="Y12" s="17">
        <v>0.10350259717685301</v>
      </c>
      <c r="Z12" s="17">
        <v>4.9242743347965003E-2</v>
      </c>
      <c r="AA12" s="17">
        <v>0</v>
      </c>
      <c r="AB12" s="17">
        <v>2.9238917039991E-2</v>
      </c>
      <c r="AC12" s="17">
        <v>0.100211135188167</v>
      </c>
      <c r="AD12" s="17"/>
      <c r="AE12" s="17">
        <v>7.5810958356777994E-2</v>
      </c>
      <c r="AF12" s="17">
        <v>0.108881158855737</v>
      </c>
      <c r="AG12" s="17">
        <v>9.6204196786119495E-2</v>
      </c>
      <c r="AH12" s="17">
        <v>0.21742563653170499</v>
      </c>
      <c r="AI12" s="17">
        <v>5.4294634999495599E-2</v>
      </c>
      <c r="AJ12" s="17">
        <v>8.4033993527283496E-2</v>
      </c>
      <c r="AK12" s="17">
        <v>0.15970241224755599</v>
      </c>
      <c r="AL12" s="17">
        <v>0.14691104853008999</v>
      </c>
      <c r="AM12" s="17">
        <v>8.3808769055093005E-2</v>
      </c>
      <c r="AN12" s="17">
        <v>0.14985180923677999</v>
      </c>
      <c r="AO12" s="17">
        <v>0.113636271613984</v>
      </c>
      <c r="AP12" s="17">
        <v>8.7285602017061495E-2</v>
      </c>
      <c r="AQ12" s="17"/>
      <c r="AR12" s="17">
        <v>0.18974446461678299</v>
      </c>
      <c r="AS12" s="17">
        <v>7.1704133538613699E-2</v>
      </c>
      <c r="AT12" s="17">
        <v>0.116670837763816</v>
      </c>
      <c r="AU12" s="17">
        <v>0.106294253606325</v>
      </c>
      <c r="AV12" s="17">
        <v>0</v>
      </c>
      <c r="AW12" s="17"/>
      <c r="AX12" s="17">
        <v>0.11057815499087401</v>
      </c>
      <c r="AY12" s="17">
        <v>8.3616620589160306E-2</v>
      </c>
      <c r="AZ12" s="17">
        <v>0.12624822043192399</v>
      </c>
      <c r="BA12" s="17"/>
      <c r="BB12" s="17">
        <v>9.2473794093364203E-2</v>
      </c>
      <c r="BC12" s="17">
        <v>0.14970260315895301</v>
      </c>
      <c r="BD12" s="17">
        <v>5.0479154370045201E-2</v>
      </c>
      <c r="BE12" s="17">
        <v>0.17270676840173399</v>
      </c>
      <c r="BF12" s="17">
        <v>0.16194572782755701</v>
      </c>
    </row>
    <row r="13" spans="2:58" x14ac:dyDescent="0.3">
      <c r="B13" s="18" t="s">
        <v>97</v>
      </c>
      <c r="C13" s="19">
        <v>6.7720068658238194E-2</v>
      </c>
      <c r="D13" s="19">
        <v>4.91933307777212E-2</v>
      </c>
      <c r="E13" s="19">
        <v>9.0322187416293595E-2</v>
      </c>
      <c r="F13" s="19"/>
      <c r="G13" s="19">
        <v>0</v>
      </c>
      <c r="H13" s="19">
        <v>2.0984612753895099E-2</v>
      </c>
      <c r="I13" s="19">
        <v>6.9869422539168197E-2</v>
      </c>
      <c r="J13" s="19">
        <v>7.7079174992525507E-2</v>
      </c>
      <c r="K13" s="19">
        <v>0.11996146244163899</v>
      </c>
      <c r="L13" s="19">
        <v>0</v>
      </c>
      <c r="M13" s="19"/>
      <c r="N13" s="19">
        <v>0</v>
      </c>
      <c r="O13" s="19">
        <v>0.10957522008185901</v>
      </c>
      <c r="P13" s="19">
        <v>0</v>
      </c>
      <c r="Q13" s="19">
        <v>0.10154174984218001</v>
      </c>
      <c r="R13" s="19">
        <v>0.14743239863419899</v>
      </c>
      <c r="S13" s="19">
        <v>0.14395972590321099</v>
      </c>
      <c r="T13" s="19">
        <v>0.15048718320014201</v>
      </c>
      <c r="U13" s="19">
        <v>0</v>
      </c>
      <c r="V13" s="19">
        <v>0.118757016507694</v>
      </c>
      <c r="W13" s="19">
        <v>1.9297826464839199E-2</v>
      </c>
      <c r="X13" s="19">
        <v>0.11658374954726999</v>
      </c>
      <c r="Y13" s="19">
        <v>8.7535547994895893E-2</v>
      </c>
      <c r="Z13" s="19">
        <v>0</v>
      </c>
      <c r="AA13" s="19">
        <v>0</v>
      </c>
      <c r="AB13" s="19">
        <v>3.6430232225454703E-2</v>
      </c>
      <c r="AC13" s="19">
        <v>3.6209225272604902E-2</v>
      </c>
      <c r="AD13" s="19"/>
      <c r="AE13" s="19">
        <v>3.4437500598405398E-2</v>
      </c>
      <c r="AF13" s="19">
        <v>6.7535464015998706E-2</v>
      </c>
      <c r="AG13" s="19">
        <v>0.10631443741746199</v>
      </c>
      <c r="AH13" s="19">
        <v>4.6037137335197799E-2</v>
      </c>
      <c r="AI13" s="19">
        <v>0.122615382346105</v>
      </c>
      <c r="AJ13" s="19">
        <v>5.3163643579995999E-2</v>
      </c>
      <c r="AK13" s="19">
        <v>0.14521430317939399</v>
      </c>
      <c r="AL13" s="19">
        <v>6.0156885128489497E-2</v>
      </c>
      <c r="AM13" s="19">
        <v>5.2806724703657097E-2</v>
      </c>
      <c r="AN13" s="19">
        <v>5.4955222354923103E-2</v>
      </c>
      <c r="AO13" s="19">
        <v>7.4705828523508502E-2</v>
      </c>
      <c r="AP13" s="19">
        <v>0</v>
      </c>
      <c r="AQ13" s="19"/>
      <c r="AR13" s="19">
        <v>6.03207134206327E-2</v>
      </c>
      <c r="AS13" s="19">
        <v>7.9626620132885004E-2</v>
      </c>
      <c r="AT13" s="19">
        <v>5.0277370186972502E-2</v>
      </c>
      <c r="AU13" s="19">
        <v>5.9916697996047701E-2</v>
      </c>
      <c r="AV13" s="19">
        <v>0</v>
      </c>
      <c r="AW13" s="19"/>
      <c r="AX13" s="19">
        <v>8.74878258255848E-2</v>
      </c>
      <c r="AY13" s="19">
        <v>3.2336904035858802E-2</v>
      </c>
      <c r="AZ13" s="19">
        <v>6.27277786481195E-2</v>
      </c>
      <c r="BA13" s="19"/>
      <c r="BB13" s="19">
        <v>6.7917694243864596E-2</v>
      </c>
      <c r="BC13" s="19">
        <v>6.8129420436312496E-2</v>
      </c>
      <c r="BD13" s="19">
        <v>0.216521356351184</v>
      </c>
      <c r="BE13" s="19">
        <v>0</v>
      </c>
      <c r="BF13" s="19">
        <v>6.9060595975559594E-2</v>
      </c>
    </row>
    <row r="14" spans="2:58" x14ac:dyDescent="0.3">
      <c r="B14" s="16" t="s">
        <v>221</v>
      </c>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233</v>
      </c>
      <c r="E2" s="26"/>
      <c r="F2" s="26"/>
      <c r="G2" s="26"/>
      <c r="H2" s="26"/>
      <c r="I2" s="26"/>
    </row>
    <row r="6" spans="2:9" ht="49.95" customHeight="1" x14ac:dyDescent="0.3">
      <c r="B6" s="23" t="s">
        <v>15</v>
      </c>
      <c r="C6" s="23" t="s">
        <v>164</v>
      </c>
      <c r="D6" s="23" t="s">
        <v>165</v>
      </c>
      <c r="E6" s="23" t="s">
        <v>166</v>
      </c>
      <c r="F6" s="23" t="s">
        <v>167</v>
      </c>
      <c r="G6" s="23" t="s">
        <v>168</v>
      </c>
      <c r="H6" s="23" t="s">
        <v>170</v>
      </c>
    </row>
    <row r="7" spans="2:9" x14ac:dyDescent="0.3">
      <c r="B7" s="18" t="s">
        <v>230</v>
      </c>
      <c r="C7" s="17">
        <v>0.113333222463606</v>
      </c>
      <c r="D7" s="17">
        <v>0.116934912037608</v>
      </c>
      <c r="E7" s="17">
        <v>0.116864082943409</v>
      </c>
      <c r="F7" s="17">
        <v>9.4109997394003594E-2</v>
      </c>
      <c r="G7" s="17">
        <v>8.0550488567768294E-2</v>
      </c>
      <c r="H7" s="17">
        <v>9.3109033270090596E-2</v>
      </c>
    </row>
    <row r="8" spans="2:9" x14ac:dyDescent="0.3">
      <c r="B8" s="18" t="s">
        <v>231</v>
      </c>
      <c r="C8" s="17">
        <v>0.22209409822948001</v>
      </c>
      <c r="D8" s="17">
        <v>0.19181780181050201</v>
      </c>
      <c r="E8" s="17">
        <v>0.282906817877214</v>
      </c>
      <c r="F8" s="17">
        <v>0.17230310372014901</v>
      </c>
      <c r="G8" s="17">
        <v>0.13381655505957299</v>
      </c>
      <c r="H8" s="17">
        <v>0.13746886695909499</v>
      </c>
    </row>
    <row r="9" spans="2:9" ht="28.8" x14ac:dyDescent="0.3">
      <c r="B9" s="18" t="s">
        <v>232</v>
      </c>
      <c r="C9" s="17">
        <v>0.63673216646838005</v>
      </c>
      <c r="D9" s="17">
        <v>0.66651520364763495</v>
      </c>
      <c r="E9" s="17">
        <v>0.57431928649442698</v>
      </c>
      <c r="F9" s="17">
        <v>0.70800696664509399</v>
      </c>
      <c r="G9" s="17">
        <v>0.754669019010211</v>
      </c>
      <c r="H9" s="17">
        <v>0.74736978042496005</v>
      </c>
    </row>
    <row r="10" spans="2:9" x14ac:dyDescent="0.3">
      <c r="B10" s="18" t="s">
        <v>86</v>
      </c>
      <c r="C10" s="17">
        <v>2.7840512838533699E-2</v>
      </c>
      <c r="D10" s="17">
        <v>2.4732082504254502E-2</v>
      </c>
      <c r="E10" s="17">
        <v>2.5909812684949698E-2</v>
      </c>
      <c r="F10" s="17">
        <v>2.5579932240753001E-2</v>
      </c>
      <c r="G10" s="17">
        <v>3.0963937362447298E-2</v>
      </c>
      <c r="H10" s="17">
        <v>2.2052319345854301E-2</v>
      </c>
    </row>
    <row r="11" spans="2:9" x14ac:dyDescent="0.3">
      <c r="B11" s="16"/>
      <c r="C11" s="16"/>
      <c r="D11" s="16"/>
      <c r="E11" s="16"/>
      <c r="F11" s="16"/>
      <c r="G11" s="16"/>
      <c r="H11" s="16"/>
    </row>
    <row r="12" spans="2:9" x14ac:dyDescent="0.3">
      <c r="B12" t="s">
        <v>91</v>
      </c>
    </row>
    <row r="13" spans="2:9" x14ac:dyDescent="0.3">
      <c r="B13" t="s">
        <v>92</v>
      </c>
    </row>
    <row r="17" spans="2:2" x14ac:dyDescent="0.3">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230</v>
      </c>
      <c r="C9" s="17">
        <v>0.113333222463606</v>
      </c>
      <c r="D9" s="17">
        <v>0.12750201087294899</v>
      </c>
      <c r="E9" s="17">
        <v>9.9376922394949094E-2</v>
      </c>
      <c r="F9" s="17"/>
      <c r="G9" s="17">
        <v>0.16701861356231101</v>
      </c>
      <c r="H9" s="17">
        <v>0.20867056685497401</v>
      </c>
      <c r="I9" s="17">
        <v>0.135477267795795</v>
      </c>
      <c r="J9" s="17">
        <v>7.9587892394265794E-2</v>
      </c>
      <c r="K9" s="17">
        <v>7.48567152278099E-2</v>
      </c>
      <c r="L9" s="17">
        <v>9.9369198731528594E-2</v>
      </c>
      <c r="M9" s="17"/>
      <c r="N9" s="17">
        <v>0.10791820116822499</v>
      </c>
      <c r="O9" s="17">
        <v>0.163989502297884</v>
      </c>
      <c r="P9" s="17">
        <v>9.0070024656638201E-2</v>
      </c>
      <c r="Q9" s="17">
        <v>0.110141452329213</v>
      </c>
      <c r="R9" s="17">
        <v>0.10229409516108801</v>
      </c>
      <c r="S9" s="17">
        <v>8.0205605055752499E-2</v>
      </c>
      <c r="T9" s="17">
        <v>0.120593878649301</v>
      </c>
      <c r="U9" s="17">
        <v>0.10981695976442001</v>
      </c>
      <c r="V9" s="17">
        <v>8.9967312303527405E-2</v>
      </c>
      <c r="W9" s="17">
        <v>4.60956834153078E-2</v>
      </c>
      <c r="X9" s="17">
        <v>7.1796660985072799E-2</v>
      </c>
      <c r="Y9" s="17">
        <v>9.6327358488135201E-2</v>
      </c>
      <c r="Z9" s="17">
        <v>0.17472075141440099</v>
      </c>
      <c r="AA9" s="17">
        <v>0.100243754233316</v>
      </c>
      <c r="AB9" s="17">
        <v>0.13655902080436499</v>
      </c>
      <c r="AC9" s="17">
        <v>0.18673676089653099</v>
      </c>
      <c r="AD9" s="17"/>
      <c r="AE9" s="17">
        <v>0.20048382408351201</v>
      </c>
      <c r="AF9" s="17">
        <v>6.8638665745335004E-2</v>
      </c>
      <c r="AG9" s="17">
        <v>7.6364647292892801E-2</v>
      </c>
      <c r="AH9" s="17">
        <v>8.7522345621106501E-2</v>
      </c>
      <c r="AI9" s="17">
        <v>0.110761166706002</v>
      </c>
      <c r="AJ9" s="17">
        <v>0.16014807726090199</v>
      </c>
      <c r="AK9" s="17">
        <v>9.2753241689496696E-2</v>
      </c>
      <c r="AL9" s="17">
        <v>0.113197809963311</v>
      </c>
      <c r="AM9" s="17">
        <v>0.10779871992313</v>
      </c>
      <c r="AN9" s="17">
        <v>8.6444437532127605E-2</v>
      </c>
      <c r="AO9" s="17">
        <v>0.10971144156368901</v>
      </c>
      <c r="AP9" s="17">
        <v>0.10442028632115199</v>
      </c>
      <c r="AQ9" s="17"/>
      <c r="AR9" s="17">
        <v>9.6690687612854598E-2</v>
      </c>
      <c r="AS9" s="17">
        <v>0.114984913577728</v>
      </c>
      <c r="AT9" s="17">
        <v>0.13981255262327699</v>
      </c>
      <c r="AU9" s="17">
        <v>0.129542296827035</v>
      </c>
      <c r="AV9" s="17">
        <v>4.9083948756003401E-2</v>
      </c>
      <c r="AW9" s="17"/>
      <c r="AX9" s="17">
        <v>8.9035948819760999E-2</v>
      </c>
      <c r="AY9" s="17">
        <v>0.19075753580887</v>
      </c>
      <c r="AZ9" s="17">
        <v>0.14857820566933799</v>
      </c>
      <c r="BA9" s="17"/>
      <c r="BB9" s="17">
        <v>0.12483298007878001</v>
      </c>
      <c r="BC9" s="17">
        <v>6.13777350409173E-2</v>
      </c>
      <c r="BD9" s="17">
        <v>6.5593242968748106E-2</v>
      </c>
      <c r="BE9" s="17">
        <v>9.0397591923748494E-2</v>
      </c>
      <c r="BF9" s="17">
        <v>0.12421493833111701</v>
      </c>
    </row>
    <row r="10" spans="2:58" x14ac:dyDescent="0.3">
      <c r="B10" s="18" t="s">
        <v>231</v>
      </c>
      <c r="C10" s="17">
        <v>0.22209409822948001</v>
      </c>
      <c r="D10" s="17">
        <v>0.23431326052200999</v>
      </c>
      <c r="E10" s="17">
        <v>0.21030627810806901</v>
      </c>
      <c r="F10" s="17"/>
      <c r="G10" s="17">
        <v>0.28935401154068902</v>
      </c>
      <c r="H10" s="17">
        <v>0.25879598046374602</v>
      </c>
      <c r="I10" s="17">
        <v>0.239228890810883</v>
      </c>
      <c r="J10" s="17">
        <v>0.20620350733444601</v>
      </c>
      <c r="K10" s="17">
        <v>0.181396549775552</v>
      </c>
      <c r="L10" s="17">
        <v>0.25688220089150698</v>
      </c>
      <c r="M10" s="17"/>
      <c r="N10" s="17">
        <v>0.142817825979799</v>
      </c>
      <c r="O10" s="17">
        <v>0.10777960908522401</v>
      </c>
      <c r="P10" s="17">
        <v>0.19516891571855199</v>
      </c>
      <c r="Q10" s="17">
        <v>7.8510347372027195E-2</v>
      </c>
      <c r="R10" s="17">
        <v>0.26063092606125399</v>
      </c>
      <c r="S10" s="17">
        <v>0.23315358768283401</v>
      </c>
      <c r="T10" s="17">
        <v>0.16200329504123201</v>
      </c>
      <c r="U10" s="17">
        <v>0.222418453802226</v>
      </c>
      <c r="V10" s="17">
        <v>0.22459995328542001</v>
      </c>
      <c r="W10" s="17">
        <v>0.26306099601981398</v>
      </c>
      <c r="X10" s="17">
        <v>0.227738605975008</v>
      </c>
      <c r="Y10" s="17">
        <v>0.16302302195993901</v>
      </c>
      <c r="Z10" s="17">
        <v>0.23191421533404599</v>
      </c>
      <c r="AA10" s="17">
        <v>0.185302536147881</v>
      </c>
      <c r="AB10" s="17">
        <v>0.27531073825567698</v>
      </c>
      <c r="AC10" s="17">
        <v>0.303120821219107</v>
      </c>
      <c r="AD10" s="17"/>
      <c r="AE10" s="17">
        <v>0.28908998492027299</v>
      </c>
      <c r="AF10" s="17">
        <v>0.23777876602349199</v>
      </c>
      <c r="AG10" s="17">
        <v>0.175543038053773</v>
      </c>
      <c r="AH10" s="17">
        <v>0.20932616919749</v>
      </c>
      <c r="AI10" s="17">
        <v>0.19735715193818801</v>
      </c>
      <c r="AJ10" s="17">
        <v>0.210138668423062</v>
      </c>
      <c r="AK10" s="17">
        <v>0.22886542938381099</v>
      </c>
      <c r="AL10" s="17">
        <v>0.23714228162252499</v>
      </c>
      <c r="AM10" s="17">
        <v>0.208570521158226</v>
      </c>
      <c r="AN10" s="17">
        <v>0.20571434282516199</v>
      </c>
      <c r="AO10" s="17">
        <v>0.19313042714873899</v>
      </c>
      <c r="AP10" s="17">
        <v>0.206990598104076</v>
      </c>
      <c r="AQ10" s="17"/>
      <c r="AR10" s="17">
        <v>0.20796070854266699</v>
      </c>
      <c r="AS10" s="17">
        <v>0.22439908395382099</v>
      </c>
      <c r="AT10" s="17">
        <v>0.23534788974871501</v>
      </c>
      <c r="AU10" s="17">
        <v>0.242079377537221</v>
      </c>
      <c r="AV10" s="17">
        <v>0.21065842106947699</v>
      </c>
      <c r="AW10" s="17"/>
      <c r="AX10" s="17">
        <v>0.20159622357874199</v>
      </c>
      <c r="AY10" s="17">
        <v>0.36522185198519802</v>
      </c>
      <c r="AZ10" s="17">
        <v>0.216741119292929</v>
      </c>
      <c r="BA10" s="17"/>
      <c r="BB10" s="17">
        <v>0.224375432693803</v>
      </c>
      <c r="BC10" s="17">
        <v>0.23632408236433999</v>
      </c>
      <c r="BD10" s="17">
        <v>0.226226849571151</v>
      </c>
      <c r="BE10" s="17">
        <v>0.231075421418314</v>
      </c>
      <c r="BF10" s="17">
        <v>0.180588099723376</v>
      </c>
    </row>
    <row r="11" spans="2:58" ht="28.8" x14ac:dyDescent="0.3">
      <c r="B11" s="18" t="s">
        <v>232</v>
      </c>
      <c r="C11" s="17">
        <v>0.63673216646838005</v>
      </c>
      <c r="D11" s="17">
        <v>0.61298500195129901</v>
      </c>
      <c r="E11" s="17">
        <v>0.65977742058262001</v>
      </c>
      <c r="F11" s="17"/>
      <c r="G11" s="17">
        <v>0.54362737489699997</v>
      </c>
      <c r="H11" s="17">
        <v>0.50790215079215395</v>
      </c>
      <c r="I11" s="17">
        <v>0.59398316046172295</v>
      </c>
      <c r="J11" s="17">
        <v>0.69447315848537605</v>
      </c>
      <c r="K11" s="17">
        <v>0.69868938267381597</v>
      </c>
      <c r="L11" s="17">
        <v>0.60715799988459895</v>
      </c>
      <c r="M11" s="17"/>
      <c r="N11" s="17">
        <v>0.74926397285197599</v>
      </c>
      <c r="O11" s="17">
        <v>0.64864520091508904</v>
      </c>
      <c r="P11" s="17">
        <v>0.69043388969894604</v>
      </c>
      <c r="Q11" s="17">
        <v>0.75624250042390395</v>
      </c>
      <c r="R11" s="17">
        <v>0.60667006061661199</v>
      </c>
      <c r="S11" s="17">
        <v>0.65200812427278598</v>
      </c>
      <c r="T11" s="17">
        <v>0.696776408184271</v>
      </c>
      <c r="U11" s="17">
        <v>0.63518071608905402</v>
      </c>
      <c r="V11" s="17">
        <v>0.68543273441105301</v>
      </c>
      <c r="W11" s="17">
        <v>0.66320873382593404</v>
      </c>
      <c r="X11" s="17">
        <v>0.67488556812146205</v>
      </c>
      <c r="Y11" s="17">
        <v>0.68611036958694405</v>
      </c>
      <c r="Z11" s="17">
        <v>0.59336503325155399</v>
      </c>
      <c r="AA11" s="17">
        <v>0.692975678345085</v>
      </c>
      <c r="AB11" s="17">
        <v>0.56140353142344501</v>
      </c>
      <c r="AC11" s="17">
        <v>0.51014241788436199</v>
      </c>
      <c r="AD11" s="17"/>
      <c r="AE11" s="17">
        <v>0.46520984351481398</v>
      </c>
      <c r="AF11" s="17">
        <v>0.676157470646506</v>
      </c>
      <c r="AG11" s="17">
        <v>0.72497964662710501</v>
      </c>
      <c r="AH11" s="17">
        <v>0.667774634999871</v>
      </c>
      <c r="AI11" s="17">
        <v>0.67094780821252098</v>
      </c>
      <c r="AJ11" s="17">
        <v>0.59415453530181905</v>
      </c>
      <c r="AK11" s="17">
        <v>0.64205152638281104</v>
      </c>
      <c r="AL11" s="17">
        <v>0.640253896810558</v>
      </c>
      <c r="AM11" s="17">
        <v>0.65656565656283905</v>
      </c>
      <c r="AN11" s="17">
        <v>0.68525241582200203</v>
      </c>
      <c r="AO11" s="17">
        <v>0.67221660887906698</v>
      </c>
      <c r="AP11" s="17">
        <v>0.68858911557477198</v>
      </c>
      <c r="AQ11" s="17"/>
      <c r="AR11" s="17">
        <v>0.66125832926430606</v>
      </c>
      <c r="AS11" s="17">
        <v>0.63395971795464601</v>
      </c>
      <c r="AT11" s="17">
        <v>0.59953995867163501</v>
      </c>
      <c r="AU11" s="17">
        <v>0.60594532511539301</v>
      </c>
      <c r="AV11" s="17">
        <v>0.74025763017451995</v>
      </c>
      <c r="AW11" s="17"/>
      <c r="AX11" s="17">
        <v>0.68475412784209899</v>
      </c>
      <c r="AY11" s="17">
        <v>0.42844809119130201</v>
      </c>
      <c r="AZ11" s="17">
        <v>0.58461004545357698</v>
      </c>
      <c r="BA11" s="17"/>
      <c r="BB11" s="17">
        <v>0.62783896166275599</v>
      </c>
      <c r="BC11" s="17">
        <v>0.63884661734402404</v>
      </c>
      <c r="BD11" s="17">
        <v>0.70817990746010095</v>
      </c>
      <c r="BE11" s="17">
        <v>0.65085592388362601</v>
      </c>
      <c r="BF11" s="17">
        <v>0.66708667850857495</v>
      </c>
    </row>
    <row r="12" spans="2:58" x14ac:dyDescent="0.3">
      <c r="B12" s="18" t="s">
        <v>86</v>
      </c>
      <c r="C12" s="19">
        <v>2.7840512838533699E-2</v>
      </c>
      <c r="D12" s="19">
        <v>2.5199726653742999E-2</v>
      </c>
      <c r="E12" s="19">
        <v>3.05393789143617E-2</v>
      </c>
      <c r="F12" s="19"/>
      <c r="G12" s="19">
        <v>0</v>
      </c>
      <c r="H12" s="19">
        <v>2.46313018891254E-2</v>
      </c>
      <c r="I12" s="19">
        <v>3.1310680931598799E-2</v>
      </c>
      <c r="J12" s="19">
        <v>1.9735441785912002E-2</v>
      </c>
      <c r="K12" s="19">
        <v>4.5057352322821501E-2</v>
      </c>
      <c r="L12" s="19">
        <v>3.6590600492364997E-2</v>
      </c>
      <c r="M12" s="19"/>
      <c r="N12" s="19">
        <v>0</v>
      </c>
      <c r="O12" s="19">
        <v>7.9585687701803701E-2</v>
      </c>
      <c r="P12" s="19">
        <v>2.43271699258641E-2</v>
      </c>
      <c r="Q12" s="19">
        <v>5.5105699874855897E-2</v>
      </c>
      <c r="R12" s="19">
        <v>3.0404918161045898E-2</v>
      </c>
      <c r="S12" s="19">
        <v>3.4632682988626901E-2</v>
      </c>
      <c r="T12" s="19">
        <v>2.0626418125195899E-2</v>
      </c>
      <c r="U12" s="19">
        <v>3.2583870344299798E-2</v>
      </c>
      <c r="V12" s="19">
        <v>0</v>
      </c>
      <c r="W12" s="19">
        <v>2.76345867389442E-2</v>
      </c>
      <c r="X12" s="19">
        <v>2.5579164918457201E-2</v>
      </c>
      <c r="Y12" s="19">
        <v>5.4539249964981398E-2</v>
      </c>
      <c r="Z12" s="19">
        <v>0</v>
      </c>
      <c r="AA12" s="19">
        <v>2.1478031273717502E-2</v>
      </c>
      <c r="AB12" s="19">
        <v>2.6726709516512799E-2</v>
      </c>
      <c r="AC12" s="19">
        <v>0</v>
      </c>
      <c r="AD12" s="19"/>
      <c r="AE12" s="19">
        <v>4.5216347481401097E-2</v>
      </c>
      <c r="AF12" s="19">
        <v>1.74250975846677E-2</v>
      </c>
      <c r="AG12" s="19">
        <v>2.31126680262294E-2</v>
      </c>
      <c r="AH12" s="19">
        <v>3.5376850181532402E-2</v>
      </c>
      <c r="AI12" s="19">
        <v>2.0933873143289001E-2</v>
      </c>
      <c r="AJ12" s="19">
        <v>3.55587190142162E-2</v>
      </c>
      <c r="AK12" s="19">
        <v>3.6329802543881198E-2</v>
      </c>
      <c r="AL12" s="19">
        <v>9.4060116036060494E-3</v>
      </c>
      <c r="AM12" s="19">
        <v>2.7065102355805299E-2</v>
      </c>
      <c r="AN12" s="19">
        <v>2.2588803820708998E-2</v>
      </c>
      <c r="AO12" s="19">
        <v>2.49415224085048E-2</v>
      </c>
      <c r="AP12" s="19">
        <v>0</v>
      </c>
      <c r="AQ12" s="19"/>
      <c r="AR12" s="19">
        <v>3.4090274580171998E-2</v>
      </c>
      <c r="AS12" s="19">
        <v>2.6656284513804699E-2</v>
      </c>
      <c r="AT12" s="19">
        <v>2.5299598956372099E-2</v>
      </c>
      <c r="AU12" s="19">
        <v>2.2433000520351801E-2</v>
      </c>
      <c r="AV12" s="19">
        <v>0</v>
      </c>
      <c r="AW12" s="19"/>
      <c r="AX12" s="19">
        <v>2.4613699759398502E-2</v>
      </c>
      <c r="AY12" s="19">
        <v>1.55725210146299E-2</v>
      </c>
      <c r="AZ12" s="19">
        <v>5.0070629584155597E-2</v>
      </c>
      <c r="BA12" s="19"/>
      <c r="BB12" s="19">
        <v>2.29526255646605E-2</v>
      </c>
      <c r="BC12" s="19">
        <v>6.3451565250718794E-2</v>
      </c>
      <c r="BD12" s="19">
        <v>0</v>
      </c>
      <c r="BE12" s="19">
        <v>2.76710627743121E-2</v>
      </c>
      <c r="BF12" s="19">
        <v>2.8110283436931699E-2</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230</v>
      </c>
      <c r="C9" s="17">
        <v>0.116934912037608</v>
      </c>
      <c r="D9" s="17">
        <v>0.12920579427166701</v>
      </c>
      <c r="E9" s="17">
        <v>0.10488552720951599</v>
      </c>
      <c r="F9" s="17"/>
      <c r="G9" s="17">
        <v>0.16701861356231101</v>
      </c>
      <c r="H9" s="17">
        <v>0.19966114448497399</v>
      </c>
      <c r="I9" s="17">
        <v>0.141028688572294</v>
      </c>
      <c r="J9" s="17">
        <v>8.55128024261681E-2</v>
      </c>
      <c r="K9" s="17">
        <v>7.7121742034300694E-2</v>
      </c>
      <c r="L9" s="17">
        <v>8.4142431243854093E-2</v>
      </c>
      <c r="M9" s="17"/>
      <c r="N9" s="17">
        <v>0</v>
      </c>
      <c r="O9" s="17">
        <v>0.18923826045914699</v>
      </c>
      <c r="P9" s="17">
        <v>0.115980886823101</v>
      </c>
      <c r="Q9" s="17">
        <v>0.20497091862768499</v>
      </c>
      <c r="R9" s="17">
        <v>0.140852558499244</v>
      </c>
      <c r="S9" s="17">
        <v>0.103647538274868</v>
      </c>
      <c r="T9" s="17">
        <v>9.7192854757278901E-2</v>
      </c>
      <c r="U9" s="17">
        <v>0.112614997474937</v>
      </c>
      <c r="V9" s="17">
        <v>0.122007719567197</v>
      </c>
      <c r="W9" s="17">
        <v>0.11442849393101601</v>
      </c>
      <c r="X9" s="17">
        <v>8.1870587975236206E-2</v>
      </c>
      <c r="Y9" s="17">
        <v>9.8861055659347594E-2</v>
      </c>
      <c r="Z9" s="17">
        <v>0.14744566497488601</v>
      </c>
      <c r="AA9" s="17">
        <v>6.9429018797236106E-2</v>
      </c>
      <c r="AB9" s="17">
        <v>6.6461641973193E-2</v>
      </c>
      <c r="AC9" s="17">
        <v>0.1583299073843</v>
      </c>
      <c r="AD9" s="17"/>
      <c r="AE9" s="17">
        <v>0.180301594445752</v>
      </c>
      <c r="AF9" s="17">
        <v>6.6442029192408797E-2</v>
      </c>
      <c r="AG9" s="17">
        <v>9.8485936923094194E-2</v>
      </c>
      <c r="AH9" s="17">
        <v>0.13771262621827501</v>
      </c>
      <c r="AI9" s="17">
        <v>0.110027212244725</v>
      </c>
      <c r="AJ9" s="17">
        <v>8.8947211920913094E-2</v>
      </c>
      <c r="AK9" s="17">
        <v>0.178974621267114</v>
      </c>
      <c r="AL9" s="17">
        <v>0.12178009855289899</v>
      </c>
      <c r="AM9" s="17">
        <v>0.106191415981156</v>
      </c>
      <c r="AN9" s="17">
        <v>9.5487262450897795E-2</v>
      </c>
      <c r="AO9" s="17">
        <v>9.2027078897900794E-2</v>
      </c>
      <c r="AP9" s="17">
        <v>0.100151498621441</v>
      </c>
      <c r="AQ9" s="17"/>
      <c r="AR9" s="17">
        <v>0.128790991488688</v>
      </c>
      <c r="AS9" s="17">
        <v>0.102336692091267</v>
      </c>
      <c r="AT9" s="17">
        <v>0.13635421303647999</v>
      </c>
      <c r="AU9" s="17">
        <v>0.147188470261371</v>
      </c>
      <c r="AV9" s="17">
        <v>6.6493699461163805E-2</v>
      </c>
      <c r="AW9" s="17"/>
      <c r="AX9" s="17">
        <v>9.8336644283931698E-2</v>
      </c>
      <c r="AY9" s="17">
        <v>0.18015743308981899</v>
      </c>
      <c r="AZ9" s="17">
        <v>0.157190816308622</v>
      </c>
      <c r="BA9" s="17"/>
      <c r="BB9" s="17">
        <v>0.119398482803162</v>
      </c>
      <c r="BC9" s="17">
        <v>6.4157326274578694E-2</v>
      </c>
      <c r="BD9" s="17">
        <v>0.16245777628502001</v>
      </c>
      <c r="BE9" s="17">
        <v>6.5977588773635895E-2</v>
      </c>
      <c r="BF9" s="17">
        <v>0.19813609834700999</v>
      </c>
    </row>
    <row r="10" spans="2:58" x14ac:dyDescent="0.3">
      <c r="B10" s="18" t="s">
        <v>231</v>
      </c>
      <c r="C10" s="17">
        <v>0.19181780181050201</v>
      </c>
      <c r="D10" s="17">
        <v>0.21408796568869301</v>
      </c>
      <c r="E10" s="17">
        <v>0.169908920637377</v>
      </c>
      <c r="F10" s="17"/>
      <c r="G10" s="17">
        <v>0.240653980516535</v>
      </c>
      <c r="H10" s="17">
        <v>0.283110607408882</v>
      </c>
      <c r="I10" s="17">
        <v>0.203457240087313</v>
      </c>
      <c r="J10" s="17">
        <v>0.167252763225929</v>
      </c>
      <c r="K10" s="17">
        <v>0.14937289645986501</v>
      </c>
      <c r="L10" s="17">
        <v>0.27215878908769497</v>
      </c>
      <c r="M10" s="17"/>
      <c r="N10" s="17">
        <v>0.25317681968809902</v>
      </c>
      <c r="O10" s="17">
        <v>8.5638406928260594E-2</v>
      </c>
      <c r="P10" s="17">
        <v>0.208384968452551</v>
      </c>
      <c r="Q10" s="17">
        <v>5.35526307289853E-2</v>
      </c>
      <c r="R10" s="17">
        <v>0.197162470718491</v>
      </c>
      <c r="S10" s="17">
        <v>0.230640182837892</v>
      </c>
      <c r="T10" s="17">
        <v>0.203587265271647</v>
      </c>
      <c r="U10" s="17">
        <v>0.19270025992911799</v>
      </c>
      <c r="V10" s="17">
        <v>0.115226951899599</v>
      </c>
      <c r="W10" s="17">
        <v>0.144305777430254</v>
      </c>
      <c r="X10" s="17">
        <v>0.20071688164241699</v>
      </c>
      <c r="Y10" s="17">
        <v>0.166420887548308</v>
      </c>
      <c r="Z10" s="17">
        <v>0.178035352570724</v>
      </c>
      <c r="AA10" s="17">
        <v>0.11871958954021999</v>
      </c>
      <c r="AB10" s="17">
        <v>0.28138163678260403</v>
      </c>
      <c r="AC10" s="17">
        <v>0.264440155682301</v>
      </c>
      <c r="AD10" s="17"/>
      <c r="AE10" s="17">
        <v>0.28506194873782897</v>
      </c>
      <c r="AF10" s="17">
        <v>0.190272749282969</v>
      </c>
      <c r="AG10" s="17">
        <v>0.13030062816773899</v>
      </c>
      <c r="AH10" s="17">
        <v>0.18233625496610301</v>
      </c>
      <c r="AI10" s="17">
        <v>0.20273928999685001</v>
      </c>
      <c r="AJ10" s="17">
        <v>0.17207177690186801</v>
      </c>
      <c r="AK10" s="17">
        <v>0.13226737417010401</v>
      </c>
      <c r="AL10" s="17">
        <v>0.18320911458035699</v>
      </c>
      <c r="AM10" s="17">
        <v>0.19225785344240501</v>
      </c>
      <c r="AN10" s="17">
        <v>0.176350235232755</v>
      </c>
      <c r="AO10" s="17">
        <v>0.186778448103884</v>
      </c>
      <c r="AP10" s="17">
        <v>0.21413124133909101</v>
      </c>
      <c r="AQ10" s="17"/>
      <c r="AR10" s="17">
        <v>0.18548225508170599</v>
      </c>
      <c r="AS10" s="17">
        <v>0.182492178016159</v>
      </c>
      <c r="AT10" s="17">
        <v>0.22491717237797701</v>
      </c>
      <c r="AU10" s="17">
        <v>0.221914440051938</v>
      </c>
      <c r="AV10" s="17">
        <v>0.15954733559880599</v>
      </c>
      <c r="AW10" s="17"/>
      <c r="AX10" s="17">
        <v>0.17103251369202899</v>
      </c>
      <c r="AY10" s="17">
        <v>0.29255222611668402</v>
      </c>
      <c r="AZ10" s="17">
        <v>0.194958466683296</v>
      </c>
      <c r="BA10" s="17"/>
      <c r="BB10" s="17">
        <v>0.20433668280616199</v>
      </c>
      <c r="BC10" s="17">
        <v>0.19450716564879</v>
      </c>
      <c r="BD10" s="17">
        <v>0.16323355225922101</v>
      </c>
      <c r="BE10" s="17">
        <v>0.17762568192804701</v>
      </c>
      <c r="BF10" s="17">
        <v>0.11602362962873899</v>
      </c>
    </row>
    <row r="11" spans="2:58" ht="28.8" x14ac:dyDescent="0.3">
      <c r="B11" s="18" t="s">
        <v>232</v>
      </c>
      <c r="C11" s="17">
        <v>0.66651520364763495</v>
      </c>
      <c r="D11" s="17">
        <v>0.63792864193879195</v>
      </c>
      <c r="E11" s="17">
        <v>0.69446392276916702</v>
      </c>
      <c r="F11" s="17"/>
      <c r="G11" s="17">
        <v>0.45037665110511399</v>
      </c>
      <c r="H11" s="17">
        <v>0.50540440221614802</v>
      </c>
      <c r="I11" s="17">
        <v>0.63029801199667801</v>
      </c>
      <c r="J11" s="17">
        <v>0.721522264042884</v>
      </c>
      <c r="K11" s="17">
        <v>0.75088361641784496</v>
      </c>
      <c r="L11" s="17">
        <v>0.60710817917608595</v>
      </c>
      <c r="M11" s="17"/>
      <c r="N11" s="17">
        <v>0.74682318031190098</v>
      </c>
      <c r="O11" s="17">
        <v>0.65367737732324005</v>
      </c>
      <c r="P11" s="17">
        <v>0.67563414472434902</v>
      </c>
      <c r="Q11" s="17">
        <v>0.70035024134888502</v>
      </c>
      <c r="R11" s="17">
        <v>0.62030341517815601</v>
      </c>
      <c r="S11" s="17">
        <v>0.63654545908960702</v>
      </c>
      <c r="T11" s="17">
        <v>0.65528945663316696</v>
      </c>
      <c r="U11" s="17">
        <v>0.652537607195666</v>
      </c>
      <c r="V11" s="17">
        <v>0.75489544273783504</v>
      </c>
      <c r="W11" s="17">
        <v>0.71434195180804505</v>
      </c>
      <c r="X11" s="17">
        <v>0.69346951577862104</v>
      </c>
      <c r="Y11" s="17">
        <v>0.70097212568538803</v>
      </c>
      <c r="Z11" s="17">
        <v>0.67451898245439001</v>
      </c>
      <c r="AA11" s="17">
        <v>0.79041206841043199</v>
      </c>
      <c r="AB11" s="17">
        <v>0.643833924642364</v>
      </c>
      <c r="AC11" s="17">
        <v>0.57722993693339897</v>
      </c>
      <c r="AD11" s="17"/>
      <c r="AE11" s="17">
        <v>0.51807395101428</v>
      </c>
      <c r="AF11" s="17">
        <v>0.72678308995354002</v>
      </c>
      <c r="AG11" s="17">
        <v>0.75411372013624201</v>
      </c>
      <c r="AH11" s="17">
        <v>0.66149961374420296</v>
      </c>
      <c r="AI11" s="17">
        <v>0.65989882738892902</v>
      </c>
      <c r="AJ11" s="17">
        <v>0.67877415166757105</v>
      </c>
      <c r="AK11" s="17">
        <v>0.65895412002161102</v>
      </c>
      <c r="AL11" s="17">
        <v>0.68560477526313801</v>
      </c>
      <c r="AM11" s="17">
        <v>0.66627830697299195</v>
      </c>
      <c r="AN11" s="17">
        <v>0.705573698495638</v>
      </c>
      <c r="AO11" s="17">
        <v>0.71121302294741595</v>
      </c>
      <c r="AP11" s="17">
        <v>0.661577322731569</v>
      </c>
      <c r="AQ11" s="17"/>
      <c r="AR11" s="17">
        <v>0.65346716569670205</v>
      </c>
      <c r="AS11" s="17">
        <v>0.68764504695289297</v>
      </c>
      <c r="AT11" s="17">
        <v>0.62800573398894699</v>
      </c>
      <c r="AU11" s="17">
        <v>0.62076116162996997</v>
      </c>
      <c r="AV11" s="17">
        <v>0.77395896494003003</v>
      </c>
      <c r="AW11" s="17"/>
      <c r="AX11" s="17">
        <v>0.70761341708553405</v>
      </c>
      <c r="AY11" s="17">
        <v>0.49948055052166301</v>
      </c>
      <c r="AZ11" s="17">
        <v>0.62397471852839104</v>
      </c>
      <c r="BA11" s="17"/>
      <c r="BB11" s="17">
        <v>0.65512859679482904</v>
      </c>
      <c r="BC11" s="17">
        <v>0.69473134401164904</v>
      </c>
      <c r="BD11" s="17">
        <v>0.67430867145575901</v>
      </c>
      <c r="BE11" s="17">
        <v>0.73727454624642996</v>
      </c>
      <c r="BF11" s="17">
        <v>0.64963327193942499</v>
      </c>
    </row>
    <row r="12" spans="2:58" x14ac:dyDescent="0.3">
      <c r="B12" s="18" t="s">
        <v>86</v>
      </c>
      <c r="C12" s="19">
        <v>2.4732082504254502E-2</v>
      </c>
      <c r="D12" s="19">
        <v>1.87775981008492E-2</v>
      </c>
      <c r="E12" s="19">
        <v>3.07416293839405E-2</v>
      </c>
      <c r="F12" s="19"/>
      <c r="G12" s="19">
        <v>0.14195075481604</v>
      </c>
      <c r="H12" s="19">
        <v>1.1823845889995299E-2</v>
      </c>
      <c r="I12" s="19">
        <v>2.5216059343715298E-2</v>
      </c>
      <c r="J12" s="19">
        <v>2.5712170305018801E-2</v>
      </c>
      <c r="K12" s="19">
        <v>2.2621745087989899E-2</v>
      </c>
      <c r="L12" s="19">
        <v>3.6590600492364997E-2</v>
      </c>
      <c r="M12" s="19"/>
      <c r="N12" s="19">
        <v>0</v>
      </c>
      <c r="O12" s="19">
        <v>7.1445955289353297E-2</v>
      </c>
      <c r="P12" s="19">
        <v>0</v>
      </c>
      <c r="Q12" s="19">
        <v>4.1126209294444702E-2</v>
      </c>
      <c r="R12" s="19">
        <v>4.1681555604109299E-2</v>
      </c>
      <c r="S12" s="19">
        <v>2.91668197976334E-2</v>
      </c>
      <c r="T12" s="19">
        <v>4.39304233379074E-2</v>
      </c>
      <c r="U12" s="19">
        <v>4.2147135400279798E-2</v>
      </c>
      <c r="V12" s="19">
        <v>7.8698857953685194E-3</v>
      </c>
      <c r="W12" s="19">
        <v>2.6923776830684601E-2</v>
      </c>
      <c r="X12" s="19">
        <v>2.3943014603725998E-2</v>
      </c>
      <c r="Y12" s="19">
        <v>3.3745931106956499E-2</v>
      </c>
      <c r="Z12" s="19">
        <v>0</v>
      </c>
      <c r="AA12" s="19">
        <v>2.1439323252112199E-2</v>
      </c>
      <c r="AB12" s="19">
        <v>8.3227966018397798E-3</v>
      </c>
      <c r="AC12" s="19">
        <v>0</v>
      </c>
      <c r="AD12" s="19"/>
      <c r="AE12" s="19">
        <v>1.6562505802139599E-2</v>
      </c>
      <c r="AF12" s="19">
        <v>1.6502131571081598E-2</v>
      </c>
      <c r="AG12" s="19">
        <v>1.7099714772924102E-2</v>
      </c>
      <c r="AH12" s="19">
        <v>1.8451505071419301E-2</v>
      </c>
      <c r="AI12" s="19">
        <v>2.7334670369496699E-2</v>
      </c>
      <c r="AJ12" s="19">
        <v>6.0206859509647701E-2</v>
      </c>
      <c r="AK12" s="19">
        <v>2.9803884541170601E-2</v>
      </c>
      <c r="AL12" s="19">
        <v>9.4060116036060494E-3</v>
      </c>
      <c r="AM12" s="19">
        <v>3.52724236034467E-2</v>
      </c>
      <c r="AN12" s="19">
        <v>2.2588803820708998E-2</v>
      </c>
      <c r="AO12" s="19">
        <v>9.98145005079892E-3</v>
      </c>
      <c r="AP12" s="19">
        <v>2.4139937307898499E-2</v>
      </c>
      <c r="AQ12" s="19"/>
      <c r="AR12" s="19">
        <v>3.2259587732904001E-2</v>
      </c>
      <c r="AS12" s="19">
        <v>2.7526082939681101E-2</v>
      </c>
      <c r="AT12" s="19">
        <v>1.07228805965967E-2</v>
      </c>
      <c r="AU12" s="19">
        <v>1.0135928056721699E-2</v>
      </c>
      <c r="AV12" s="19">
        <v>0</v>
      </c>
      <c r="AW12" s="19"/>
      <c r="AX12" s="19">
        <v>2.3017424938505501E-2</v>
      </c>
      <c r="AY12" s="19">
        <v>2.7809790271834601E-2</v>
      </c>
      <c r="AZ12" s="19">
        <v>2.38759984796908E-2</v>
      </c>
      <c r="BA12" s="19"/>
      <c r="BB12" s="19">
        <v>2.1136237595846999E-2</v>
      </c>
      <c r="BC12" s="19">
        <v>4.6604164064982002E-2</v>
      </c>
      <c r="BD12" s="19">
        <v>0</v>
      </c>
      <c r="BE12" s="19">
        <v>1.91221830518872E-2</v>
      </c>
      <c r="BF12" s="19">
        <v>3.6207000084826101E-2</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230</v>
      </c>
      <c r="C9" s="17">
        <v>0.116864082943409</v>
      </c>
      <c r="D9" s="17">
        <v>0.13512413368353501</v>
      </c>
      <c r="E9" s="17">
        <v>9.8819633591934603E-2</v>
      </c>
      <c r="F9" s="17"/>
      <c r="G9" s="17">
        <v>0.223687349800408</v>
      </c>
      <c r="H9" s="17">
        <v>0.19335600795749699</v>
      </c>
      <c r="I9" s="17">
        <v>0.12797559742516701</v>
      </c>
      <c r="J9" s="17">
        <v>0.10142146528891299</v>
      </c>
      <c r="K9" s="17">
        <v>7.7657373748074895E-2</v>
      </c>
      <c r="L9" s="17">
        <v>2.5044668581985698E-2</v>
      </c>
      <c r="M9" s="17"/>
      <c r="N9" s="17">
        <v>0</v>
      </c>
      <c r="O9" s="17">
        <v>9.3331405487662902E-2</v>
      </c>
      <c r="P9" s="17">
        <v>8.7023293463998494E-2</v>
      </c>
      <c r="Q9" s="17">
        <v>0.15676433336621601</v>
      </c>
      <c r="R9" s="17">
        <v>0.11131190390805901</v>
      </c>
      <c r="S9" s="17">
        <v>7.6312171928849704E-2</v>
      </c>
      <c r="T9" s="17">
        <v>0.108942650655971</v>
      </c>
      <c r="U9" s="17">
        <v>0.15345570160989699</v>
      </c>
      <c r="V9" s="17">
        <v>9.4684530520596499E-2</v>
      </c>
      <c r="W9" s="17">
        <v>0.117255601404665</v>
      </c>
      <c r="X9" s="17">
        <v>9.37730210845171E-2</v>
      </c>
      <c r="Y9" s="17">
        <v>0.119432209677121</v>
      </c>
      <c r="Z9" s="17">
        <v>0.14166245795700699</v>
      </c>
      <c r="AA9" s="17">
        <v>0.120276062364779</v>
      </c>
      <c r="AB9" s="17">
        <v>0.133165749554542</v>
      </c>
      <c r="AC9" s="17">
        <v>0.147053969148463</v>
      </c>
      <c r="AD9" s="17"/>
      <c r="AE9" s="17">
        <v>0.20600430973109701</v>
      </c>
      <c r="AF9" s="17">
        <v>0.10192955101771201</v>
      </c>
      <c r="AG9" s="17">
        <v>8.9239399584044699E-2</v>
      </c>
      <c r="AH9" s="17">
        <v>0.100441002103939</v>
      </c>
      <c r="AI9" s="17">
        <v>9.3886243263879302E-2</v>
      </c>
      <c r="AJ9" s="17">
        <v>0.130929736394228</v>
      </c>
      <c r="AK9" s="17">
        <v>0.133560246093475</v>
      </c>
      <c r="AL9" s="17">
        <v>0.103203411049387</v>
      </c>
      <c r="AM9" s="17">
        <v>9.9322907070069896E-2</v>
      </c>
      <c r="AN9" s="17">
        <v>6.5987193368134994E-2</v>
      </c>
      <c r="AO9" s="17">
        <v>0.12081322013724199</v>
      </c>
      <c r="AP9" s="17">
        <v>8.4511208349984199E-2</v>
      </c>
      <c r="AQ9" s="17"/>
      <c r="AR9" s="17">
        <v>0.117837645708748</v>
      </c>
      <c r="AS9" s="17">
        <v>0.109024274790127</v>
      </c>
      <c r="AT9" s="17">
        <v>0.14217262273565801</v>
      </c>
      <c r="AU9" s="17">
        <v>0.121103600916259</v>
      </c>
      <c r="AV9" s="17">
        <v>6.8308815539479206E-2</v>
      </c>
      <c r="AW9" s="17"/>
      <c r="AX9" s="17">
        <v>9.4835111479559003E-2</v>
      </c>
      <c r="AY9" s="17">
        <v>0.188868610027078</v>
      </c>
      <c r="AZ9" s="17">
        <v>0.17354151341020399</v>
      </c>
      <c r="BA9" s="17"/>
      <c r="BB9" s="17">
        <v>0.12738444815799099</v>
      </c>
      <c r="BC9" s="17">
        <v>8.1760318280868396E-2</v>
      </c>
      <c r="BD9" s="17">
        <v>1.50689790936316E-2</v>
      </c>
      <c r="BE9" s="17">
        <v>5.6622432406379999E-2</v>
      </c>
      <c r="BF9" s="17">
        <v>0.16090925659853</v>
      </c>
    </row>
    <row r="10" spans="2:58" x14ac:dyDescent="0.3">
      <c r="B10" s="18" t="s">
        <v>231</v>
      </c>
      <c r="C10" s="17">
        <v>0.282906817877214</v>
      </c>
      <c r="D10" s="17">
        <v>0.31010257221064802</v>
      </c>
      <c r="E10" s="17">
        <v>0.256249338226467</v>
      </c>
      <c r="F10" s="17"/>
      <c r="G10" s="17">
        <v>0.336854535932612</v>
      </c>
      <c r="H10" s="17">
        <v>0.30919402834118798</v>
      </c>
      <c r="I10" s="17">
        <v>0.29514792967159198</v>
      </c>
      <c r="J10" s="17">
        <v>0.26834700908250803</v>
      </c>
      <c r="K10" s="17">
        <v>0.244218013795375</v>
      </c>
      <c r="L10" s="17">
        <v>0.46025477731161302</v>
      </c>
      <c r="M10" s="17"/>
      <c r="N10" s="17">
        <v>0.25317681968809902</v>
      </c>
      <c r="O10" s="17">
        <v>0.21207848140733301</v>
      </c>
      <c r="P10" s="17">
        <v>0.23872018158359301</v>
      </c>
      <c r="Q10" s="17">
        <v>0.20083835580505399</v>
      </c>
      <c r="R10" s="17">
        <v>0.29351050147527302</v>
      </c>
      <c r="S10" s="17">
        <v>0.247778057826673</v>
      </c>
      <c r="T10" s="17">
        <v>0.33813027443083199</v>
      </c>
      <c r="U10" s="17">
        <v>0.230865849932332</v>
      </c>
      <c r="V10" s="17">
        <v>0.27765011874843498</v>
      </c>
      <c r="W10" s="17">
        <v>0.280128713782062</v>
      </c>
      <c r="X10" s="17">
        <v>0.33190527157210098</v>
      </c>
      <c r="Y10" s="17">
        <v>0.308018442321495</v>
      </c>
      <c r="Z10" s="17">
        <v>0.25734428027463702</v>
      </c>
      <c r="AA10" s="17">
        <v>0.23675202030690101</v>
      </c>
      <c r="AB10" s="17">
        <v>0.309996572691633</v>
      </c>
      <c r="AC10" s="17">
        <v>0.32578658054675702</v>
      </c>
      <c r="AD10" s="17"/>
      <c r="AE10" s="17">
        <v>0.31644131299508399</v>
      </c>
      <c r="AF10" s="17">
        <v>0.268876305940486</v>
      </c>
      <c r="AG10" s="17">
        <v>0.34908945998022201</v>
      </c>
      <c r="AH10" s="17">
        <v>0.30352623522467698</v>
      </c>
      <c r="AI10" s="17">
        <v>0.27528783405696999</v>
      </c>
      <c r="AJ10" s="17">
        <v>0.27980568076864998</v>
      </c>
      <c r="AK10" s="17">
        <v>0.240167864503779</v>
      </c>
      <c r="AL10" s="17">
        <v>0.331057396971222</v>
      </c>
      <c r="AM10" s="17">
        <v>0.25980661632572</v>
      </c>
      <c r="AN10" s="17">
        <v>0.28674426027096001</v>
      </c>
      <c r="AO10" s="17">
        <v>0.19853237916010599</v>
      </c>
      <c r="AP10" s="17">
        <v>0.23896964472919299</v>
      </c>
      <c r="AQ10" s="17"/>
      <c r="AR10" s="17">
        <v>0.28867129118777601</v>
      </c>
      <c r="AS10" s="17">
        <v>0.28241291172833599</v>
      </c>
      <c r="AT10" s="17">
        <v>0.26960567061600299</v>
      </c>
      <c r="AU10" s="17">
        <v>0.27165633785186399</v>
      </c>
      <c r="AV10" s="17">
        <v>0.35249986135278599</v>
      </c>
      <c r="AW10" s="17"/>
      <c r="AX10" s="17">
        <v>0.28139903874161398</v>
      </c>
      <c r="AY10" s="17">
        <v>0.35014914867916203</v>
      </c>
      <c r="AZ10" s="17">
        <v>0.24500770479425399</v>
      </c>
      <c r="BA10" s="17"/>
      <c r="BB10" s="17">
        <v>0.28288001847317601</v>
      </c>
      <c r="BC10" s="17">
        <v>0.29233061933271398</v>
      </c>
      <c r="BD10" s="17">
        <v>0.38481535341963702</v>
      </c>
      <c r="BE10" s="17">
        <v>0.29834773308130103</v>
      </c>
      <c r="BF10" s="17">
        <v>0.235032696184614</v>
      </c>
    </row>
    <row r="11" spans="2:58" ht="28.8" x14ac:dyDescent="0.3">
      <c r="B11" s="18" t="s">
        <v>232</v>
      </c>
      <c r="C11" s="17">
        <v>0.57431928649442698</v>
      </c>
      <c r="D11" s="17">
        <v>0.53265403765948105</v>
      </c>
      <c r="E11" s="17">
        <v>0.61617283825487001</v>
      </c>
      <c r="F11" s="17"/>
      <c r="G11" s="17">
        <v>0.32697164482740398</v>
      </c>
      <c r="H11" s="17">
        <v>0.45503823893941497</v>
      </c>
      <c r="I11" s="17">
        <v>0.54703965872003202</v>
      </c>
      <c r="J11" s="17">
        <v>0.61193607664613903</v>
      </c>
      <c r="K11" s="17">
        <v>0.65444964040498499</v>
      </c>
      <c r="L11" s="17">
        <v>0.51470055410640103</v>
      </c>
      <c r="M11" s="17"/>
      <c r="N11" s="17">
        <v>0.74682318031190098</v>
      </c>
      <c r="O11" s="17">
        <v>0.60916838406445994</v>
      </c>
      <c r="P11" s="17">
        <v>0.62921717390945497</v>
      </c>
      <c r="Q11" s="17">
        <v>0.61078665115303798</v>
      </c>
      <c r="R11" s="17">
        <v>0.55804178879715505</v>
      </c>
      <c r="S11" s="17">
        <v>0.65444426455542504</v>
      </c>
      <c r="T11" s="17">
        <v>0.53456782814177795</v>
      </c>
      <c r="U11" s="17">
        <v>0.57760263822715496</v>
      </c>
      <c r="V11" s="17">
        <v>0.59458374469636399</v>
      </c>
      <c r="W11" s="17">
        <v>0.57498109807432896</v>
      </c>
      <c r="X11" s="17">
        <v>0.55423994505566598</v>
      </c>
      <c r="Y11" s="17">
        <v>0.539719871369573</v>
      </c>
      <c r="Z11" s="17">
        <v>0.582003839846986</v>
      </c>
      <c r="AA11" s="17">
        <v>0.64297191732832004</v>
      </c>
      <c r="AB11" s="17">
        <v>0.53303006584264001</v>
      </c>
      <c r="AC11" s="17">
        <v>0.52302912868979501</v>
      </c>
      <c r="AD11" s="17"/>
      <c r="AE11" s="17">
        <v>0.46175189323722898</v>
      </c>
      <c r="AF11" s="17">
        <v>0.60815570581498002</v>
      </c>
      <c r="AG11" s="17">
        <v>0.52157787709638204</v>
      </c>
      <c r="AH11" s="17">
        <v>0.56346996256235105</v>
      </c>
      <c r="AI11" s="17">
        <v>0.60859315270874703</v>
      </c>
      <c r="AJ11" s="17">
        <v>0.55751649810496595</v>
      </c>
      <c r="AK11" s="17">
        <v>0.59237157860825196</v>
      </c>
      <c r="AL11" s="17">
        <v>0.52948317654384203</v>
      </c>
      <c r="AM11" s="17">
        <v>0.61284720713049901</v>
      </c>
      <c r="AN11" s="17">
        <v>0.63929031701127303</v>
      </c>
      <c r="AO11" s="17">
        <v>0.63169895975131696</v>
      </c>
      <c r="AP11" s="17">
        <v>0.67651914692082304</v>
      </c>
      <c r="AQ11" s="17"/>
      <c r="AR11" s="17">
        <v>0.56634427304433799</v>
      </c>
      <c r="AS11" s="17">
        <v>0.58356372551816804</v>
      </c>
      <c r="AT11" s="17">
        <v>0.56051358143477703</v>
      </c>
      <c r="AU11" s="17">
        <v>0.58398438343754899</v>
      </c>
      <c r="AV11" s="17">
        <v>0.55815573446444999</v>
      </c>
      <c r="AW11" s="17"/>
      <c r="AX11" s="17">
        <v>0.59491700306264295</v>
      </c>
      <c r="AY11" s="17">
        <v>0.43568794962900098</v>
      </c>
      <c r="AZ11" s="17">
        <v>0.55905764827433002</v>
      </c>
      <c r="BA11" s="17"/>
      <c r="BB11" s="17">
        <v>0.56079892403029097</v>
      </c>
      <c r="BC11" s="17">
        <v>0.59931892335885295</v>
      </c>
      <c r="BD11" s="17">
        <v>0.56313754881856204</v>
      </c>
      <c r="BE11" s="17">
        <v>0.63090696170890803</v>
      </c>
      <c r="BF11" s="17">
        <v>0.59382122303690699</v>
      </c>
    </row>
    <row r="12" spans="2:58" x14ac:dyDescent="0.3">
      <c r="B12" s="18" t="s">
        <v>86</v>
      </c>
      <c r="C12" s="19">
        <v>2.5909812684949698E-2</v>
      </c>
      <c r="D12" s="19">
        <v>2.2119256446336E-2</v>
      </c>
      <c r="E12" s="19">
        <v>2.8758189926728302E-2</v>
      </c>
      <c r="F12" s="19"/>
      <c r="G12" s="19">
        <v>0.11248646943957499</v>
      </c>
      <c r="H12" s="19">
        <v>4.2411724761900201E-2</v>
      </c>
      <c r="I12" s="19">
        <v>2.9836814183208198E-2</v>
      </c>
      <c r="J12" s="19">
        <v>1.8295448982440201E-2</v>
      </c>
      <c r="K12" s="19">
        <v>2.3674972051565199E-2</v>
      </c>
      <c r="L12" s="19">
        <v>0</v>
      </c>
      <c r="M12" s="19"/>
      <c r="N12" s="19">
        <v>0</v>
      </c>
      <c r="O12" s="19">
        <v>8.5421729040544597E-2</v>
      </c>
      <c r="P12" s="19">
        <v>4.5039351042954E-2</v>
      </c>
      <c r="Q12" s="19">
        <v>3.1610659675692501E-2</v>
      </c>
      <c r="R12" s="19">
        <v>3.7135805819513298E-2</v>
      </c>
      <c r="S12" s="19">
        <v>2.1465505689052401E-2</v>
      </c>
      <c r="T12" s="19">
        <v>1.8359246771419299E-2</v>
      </c>
      <c r="U12" s="19">
        <v>3.8075810230616701E-2</v>
      </c>
      <c r="V12" s="19">
        <v>3.3081606034604603E-2</v>
      </c>
      <c r="W12" s="19">
        <v>2.76345867389442E-2</v>
      </c>
      <c r="X12" s="19">
        <v>2.0081762287715601E-2</v>
      </c>
      <c r="Y12" s="19">
        <v>3.28294766318106E-2</v>
      </c>
      <c r="Z12" s="19">
        <v>1.8989421921369602E-2</v>
      </c>
      <c r="AA12" s="19">
        <v>0</v>
      </c>
      <c r="AB12" s="19">
        <v>2.38076119111852E-2</v>
      </c>
      <c r="AC12" s="19">
        <v>4.13032161498437E-3</v>
      </c>
      <c r="AD12" s="19"/>
      <c r="AE12" s="19">
        <v>1.5802484036588699E-2</v>
      </c>
      <c r="AF12" s="19">
        <v>2.1038437226822599E-2</v>
      </c>
      <c r="AG12" s="19">
        <v>4.0093263339351898E-2</v>
      </c>
      <c r="AH12" s="19">
        <v>3.25628001090328E-2</v>
      </c>
      <c r="AI12" s="19">
        <v>2.2232769970402799E-2</v>
      </c>
      <c r="AJ12" s="19">
        <v>3.17480847321552E-2</v>
      </c>
      <c r="AK12" s="19">
        <v>3.3900310794494397E-2</v>
      </c>
      <c r="AL12" s="19">
        <v>3.6256015435548503E-2</v>
      </c>
      <c r="AM12" s="19">
        <v>2.8023269473711102E-2</v>
      </c>
      <c r="AN12" s="19">
        <v>7.9782293496316603E-3</v>
      </c>
      <c r="AO12" s="19">
        <v>4.8955440951334701E-2</v>
      </c>
      <c r="AP12" s="19">
        <v>0</v>
      </c>
      <c r="AQ12" s="19"/>
      <c r="AR12" s="19">
        <v>2.71467900591385E-2</v>
      </c>
      <c r="AS12" s="19">
        <v>2.4999087963369099E-2</v>
      </c>
      <c r="AT12" s="19">
        <v>2.7708125213562002E-2</v>
      </c>
      <c r="AU12" s="19">
        <v>2.3255677794327401E-2</v>
      </c>
      <c r="AV12" s="19">
        <v>2.1035588643284801E-2</v>
      </c>
      <c r="AW12" s="19"/>
      <c r="AX12" s="19">
        <v>2.88488467161837E-2</v>
      </c>
      <c r="AY12" s="19">
        <v>2.5294291664759799E-2</v>
      </c>
      <c r="AZ12" s="19">
        <v>2.2393133521212201E-2</v>
      </c>
      <c r="BA12" s="19"/>
      <c r="BB12" s="19">
        <v>2.8936609338543001E-2</v>
      </c>
      <c r="BC12" s="19">
        <v>2.6590139027564599E-2</v>
      </c>
      <c r="BD12" s="19">
        <v>3.6978118668169899E-2</v>
      </c>
      <c r="BE12" s="19">
        <v>1.41228728034109E-2</v>
      </c>
      <c r="BF12" s="19">
        <v>1.0236824179949901E-2</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230</v>
      </c>
      <c r="C9" s="17">
        <v>9.4109997394003594E-2</v>
      </c>
      <c r="D9" s="17">
        <v>0.11301349118843899</v>
      </c>
      <c r="E9" s="17">
        <v>7.5376091793722594E-2</v>
      </c>
      <c r="F9" s="17"/>
      <c r="G9" s="17">
        <v>0.35549136422927602</v>
      </c>
      <c r="H9" s="17">
        <v>0.16548600721176901</v>
      </c>
      <c r="I9" s="17">
        <v>0.113868779216281</v>
      </c>
      <c r="J9" s="17">
        <v>6.2032647053678898E-2</v>
      </c>
      <c r="K9" s="17">
        <v>6.2322958022942597E-2</v>
      </c>
      <c r="L9" s="17">
        <v>0.10918709982584</v>
      </c>
      <c r="M9" s="17"/>
      <c r="N9" s="17">
        <v>0</v>
      </c>
      <c r="O9" s="17">
        <v>0.141297739659549</v>
      </c>
      <c r="P9" s="17">
        <v>3.4472147532801201E-2</v>
      </c>
      <c r="Q9" s="17">
        <v>0.102198593754525</v>
      </c>
      <c r="R9" s="17">
        <v>9.4634511307727598E-2</v>
      </c>
      <c r="S9" s="17">
        <v>7.5305180517369397E-2</v>
      </c>
      <c r="T9" s="17">
        <v>5.9911525060515898E-2</v>
      </c>
      <c r="U9" s="17">
        <v>9.5054373802768904E-2</v>
      </c>
      <c r="V9" s="17">
        <v>9.6983596685284904E-2</v>
      </c>
      <c r="W9" s="17">
        <v>5.8538535256469897E-2</v>
      </c>
      <c r="X9" s="17">
        <v>7.5253998000906E-2</v>
      </c>
      <c r="Y9" s="17">
        <v>7.4444668689007606E-2</v>
      </c>
      <c r="Z9" s="17">
        <v>9.7684918659912204E-2</v>
      </c>
      <c r="AA9" s="17">
        <v>6.6685561771880994E-2</v>
      </c>
      <c r="AB9" s="17">
        <v>0.11569590518188</v>
      </c>
      <c r="AC9" s="17">
        <v>0.17348907105976499</v>
      </c>
      <c r="AD9" s="17"/>
      <c r="AE9" s="17">
        <v>0.17400964074519401</v>
      </c>
      <c r="AF9" s="17">
        <v>5.83757393072779E-2</v>
      </c>
      <c r="AG9" s="17">
        <v>5.6880194218765702E-2</v>
      </c>
      <c r="AH9" s="17">
        <v>7.4283567371958806E-2</v>
      </c>
      <c r="AI9" s="17">
        <v>6.5252676067268797E-2</v>
      </c>
      <c r="AJ9" s="17">
        <v>9.5752796634607604E-2</v>
      </c>
      <c r="AK9" s="17">
        <v>9.4025737419380598E-2</v>
      </c>
      <c r="AL9" s="17">
        <v>0.12703576154900001</v>
      </c>
      <c r="AM9" s="17">
        <v>9.8364739952164104E-2</v>
      </c>
      <c r="AN9" s="17">
        <v>7.6359818798688903E-2</v>
      </c>
      <c r="AO9" s="17">
        <v>0.103359462518834</v>
      </c>
      <c r="AP9" s="17">
        <v>7.6710027395745603E-2</v>
      </c>
      <c r="AQ9" s="17"/>
      <c r="AR9" s="17">
        <v>0.102664000791056</v>
      </c>
      <c r="AS9" s="17">
        <v>8.3312079114760698E-2</v>
      </c>
      <c r="AT9" s="17">
        <v>0.114064048150834</v>
      </c>
      <c r="AU9" s="17">
        <v>9.1894286843057504E-2</v>
      </c>
      <c r="AV9" s="17">
        <v>6.94436349249834E-2</v>
      </c>
      <c r="AW9" s="17"/>
      <c r="AX9" s="17">
        <v>6.3183447156847303E-2</v>
      </c>
      <c r="AY9" s="17">
        <v>0.16765002481098701</v>
      </c>
      <c r="AZ9" s="17">
        <v>0.15180168683270201</v>
      </c>
      <c r="BA9" s="17"/>
      <c r="BB9" s="17">
        <v>0.10170278497162701</v>
      </c>
      <c r="BC9" s="17">
        <v>6.4921621146085698E-2</v>
      </c>
      <c r="BD9" s="17">
        <v>0</v>
      </c>
      <c r="BE9" s="17">
        <v>4.82134139470142E-2</v>
      </c>
      <c r="BF9" s="17">
        <v>0.13803961870843001</v>
      </c>
    </row>
    <row r="10" spans="2:58" x14ac:dyDescent="0.3">
      <c r="B10" s="18" t="s">
        <v>231</v>
      </c>
      <c r="C10" s="17">
        <v>0.17230310372014901</v>
      </c>
      <c r="D10" s="17">
        <v>0.222665347045053</v>
      </c>
      <c r="E10" s="17">
        <v>0.122236218451094</v>
      </c>
      <c r="F10" s="17"/>
      <c r="G10" s="17">
        <v>0.28790372003271097</v>
      </c>
      <c r="H10" s="17">
        <v>0.24593617951223501</v>
      </c>
      <c r="I10" s="17">
        <v>0.165713703386661</v>
      </c>
      <c r="J10" s="17">
        <v>0.163852837060734</v>
      </c>
      <c r="K10" s="17">
        <v>0.14741174477729899</v>
      </c>
      <c r="L10" s="17">
        <v>0.25425591612398202</v>
      </c>
      <c r="M10" s="17"/>
      <c r="N10" s="17">
        <v>0.142817825979799</v>
      </c>
      <c r="O10" s="17">
        <v>0.103012653190446</v>
      </c>
      <c r="P10" s="17">
        <v>0.155370290386981</v>
      </c>
      <c r="Q10" s="17">
        <v>0.129207642323804</v>
      </c>
      <c r="R10" s="17">
        <v>0.16478122734223899</v>
      </c>
      <c r="S10" s="17">
        <v>0.190518473299289</v>
      </c>
      <c r="T10" s="17">
        <v>0.180791727403702</v>
      </c>
      <c r="U10" s="17">
        <v>0.13562146120310201</v>
      </c>
      <c r="V10" s="17">
        <v>0.12943071804936501</v>
      </c>
      <c r="W10" s="17">
        <v>0.12534586091764599</v>
      </c>
      <c r="X10" s="17">
        <v>0.19731482214952301</v>
      </c>
      <c r="Y10" s="17">
        <v>0.15060540940320799</v>
      </c>
      <c r="Z10" s="17">
        <v>0.18324054182152799</v>
      </c>
      <c r="AA10" s="17">
        <v>0.118491449059711</v>
      </c>
      <c r="AB10" s="17">
        <v>0.1964439963853</v>
      </c>
      <c r="AC10" s="17">
        <v>0.25529377685847798</v>
      </c>
      <c r="AD10" s="17"/>
      <c r="AE10" s="17">
        <v>0.25439328041930598</v>
      </c>
      <c r="AF10" s="17">
        <v>0.14915693653786199</v>
      </c>
      <c r="AG10" s="17">
        <v>0.128729406701247</v>
      </c>
      <c r="AH10" s="17">
        <v>0.21406134893348</v>
      </c>
      <c r="AI10" s="17">
        <v>0.220031275873525</v>
      </c>
      <c r="AJ10" s="17">
        <v>0.14910482615867601</v>
      </c>
      <c r="AK10" s="17">
        <v>0.175906028155633</v>
      </c>
      <c r="AL10" s="17">
        <v>0.17710017135824099</v>
      </c>
      <c r="AM10" s="17">
        <v>0.14001937368264999</v>
      </c>
      <c r="AN10" s="17">
        <v>0.123475686900753</v>
      </c>
      <c r="AO10" s="17">
        <v>0.14573231937793399</v>
      </c>
      <c r="AP10" s="17">
        <v>0.13173406630689</v>
      </c>
      <c r="AQ10" s="17"/>
      <c r="AR10" s="17">
        <v>0.16308657553721301</v>
      </c>
      <c r="AS10" s="17">
        <v>0.172493376056464</v>
      </c>
      <c r="AT10" s="17">
        <v>0.189747717735817</v>
      </c>
      <c r="AU10" s="17">
        <v>0.191596847540034</v>
      </c>
      <c r="AV10" s="17">
        <v>0.106248240161777</v>
      </c>
      <c r="AW10" s="17"/>
      <c r="AX10" s="17">
        <v>0.15951025955517001</v>
      </c>
      <c r="AY10" s="17">
        <v>0.27722521683328599</v>
      </c>
      <c r="AZ10" s="17">
        <v>0.17862354298295599</v>
      </c>
      <c r="BA10" s="17"/>
      <c r="BB10" s="17">
        <v>0.17593869066384099</v>
      </c>
      <c r="BC10" s="17">
        <v>0.15129401516913399</v>
      </c>
      <c r="BD10" s="17">
        <v>0.23872789501376199</v>
      </c>
      <c r="BE10" s="17">
        <v>0.17532755017698501</v>
      </c>
      <c r="BF10" s="17">
        <v>0.15318542021571299</v>
      </c>
    </row>
    <row r="11" spans="2:58" ht="28.8" x14ac:dyDescent="0.3">
      <c r="B11" s="18" t="s">
        <v>232</v>
      </c>
      <c r="C11" s="17">
        <v>0.70800696664509399</v>
      </c>
      <c r="D11" s="17">
        <v>0.64603619290557901</v>
      </c>
      <c r="E11" s="17">
        <v>0.76945475217451198</v>
      </c>
      <c r="F11" s="17"/>
      <c r="G11" s="17">
        <v>0.35660491573801401</v>
      </c>
      <c r="H11" s="17">
        <v>0.56945043766329695</v>
      </c>
      <c r="I11" s="17">
        <v>0.688246725462899</v>
      </c>
      <c r="J11" s="17">
        <v>0.750281704974747</v>
      </c>
      <c r="K11" s="17">
        <v>0.77081403766242296</v>
      </c>
      <c r="L11" s="17">
        <v>0.63655698405017802</v>
      </c>
      <c r="M11" s="17"/>
      <c r="N11" s="17">
        <v>0.85718217402020103</v>
      </c>
      <c r="O11" s="17">
        <v>0.67802357861669105</v>
      </c>
      <c r="P11" s="17">
        <v>0.77828942409281698</v>
      </c>
      <c r="Q11" s="17">
        <v>0.74335481222141397</v>
      </c>
      <c r="R11" s="17">
        <v>0.70410442831475695</v>
      </c>
      <c r="S11" s="17">
        <v>0.71325426748315901</v>
      </c>
      <c r="T11" s="17">
        <v>0.70665074413662499</v>
      </c>
      <c r="U11" s="17">
        <v>0.74877394945281694</v>
      </c>
      <c r="V11" s="17">
        <v>0.77358568526534999</v>
      </c>
      <c r="W11" s="17">
        <v>0.79092125383784195</v>
      </c>
      <c r="X11" s="17">
        <v>0.69524213325266204</v>
      </c>
      <c r="Y11" s="17">
        <v>0.73923650318394196</v>
      </c>
      <c r="Z11" s="17">
        <v>0.71907453951856004</v>
      </c>
      <c r="AA11" s="17">
        <v>0.80347689536651601</v>
      </c>
      <c r="AB11" s="17">
        <v>0.676606382928854</v>
      </c>
      <c r="AC11" s="17">
        <v>0.56540473980698802</v>
      </c>
      <c r="AD11" s="17"/>
      <c r="AE11" s="17">
        <v>0.54248514461130004</v>
      </c>
      <c r="AF11" s="17">
        <v>0.77107873943271998</v>
      </c>
      <c r="AG11" s="17">
        <v>0.80346002950712303</v>
      </c>
      <c r="AH11" s="17">
        <v>0.68756179691977004</v>
      </c>
      <c r="AI11" s="17">
        <v>0.67750209533117101</v>
      </c>
      <c r="AJ11" s="17">
        <v>0.71958365819250003</v>
      </c>
      <c r="AK11" s="17">
        <v>0.703326229969089</v>
      </c>
      <c r="AL11" s="17">
        <v>0.67426972625691795</v>
      </c>
      <c r="AM11" s="17">
        <v>0.73683183405937802</v>
      </c>
      <c r="AN11" s="17">
        <v>0.77200912518676201</v>
      </c>
      <c r="AO11" s="17">
        <v>0.73322385543744295</v>
      </c>
      <c r="AP11" s="17">
        <v>0.76741596898946596</v>
      </c>
      <c r="AQ11" s="17"/>
      <c r="AR11" s="17">
        <v>0.71071898404480205</v>
      </c>
      <c r="AS11" s="17">
        <v>0.71338724751334004</v>
      </c>
      <c r="AT11" s="17">
        <v>0.67502805871909999</v>
      </c>
      <c r="AU11" s="17">
        <v>0.70637293756018604</v>
      </c>
      <c r="AV11" s="17">
        <v>0.82430812491323902</v>
      </c>
      <c r="AW11" s="17"/>
      <c r="AX11" s="17">
        <v>0.75108981635100802</v>
      </c>
      <c r="AY11" s="17">
        <v>0.537295686987734</v>
      </c>
      <c r="AZ11" s="17">
        <v>0.637520673703865</v>
      </c>
      <c r="BA11" s="17"/>
      <c r="BB11" s="17">
        <v>0.698474349702493</v>
      </c>
      <c r="BC11" s="17">
        <v>0.73568236594583603</v>
      </c>
      <c r="BD11" s="17">
        <v>0.76127210498623799</v>
      </c>
      <c r="BE11" s="17">
        <v>0.75761521590028502</v>
      </c>
      <c r="BF11" s="17">
        <v>0.68557267839175495</v>
      </c>
    </row>
    <row r="12" spans="2:58" x14ac:dyDescent="0.3">
      <c r="B12" s="18" t="s">
        <v>86</v>
      </c>
      <c r="C12" s="19">
        <v>2.5579932240753001E-2</v>
      </c>
      <c r="D12" s="19">
        <v>1.8284968860927901E-2</v>
      </c>
      <c r="E12" s="19">
        <v>3.2932937580671201E-2</v>
      </c>
      <c r="F12" s="19"/>
      <c r="G12" s="19">
        <v>0</v>
      </c>
      <c r="H12" s="19">
        <v>1.91273756126983E-2</v>
      </c>
      <c r="I12" s="19">
        <v>3.2170791934159199E-2</v>
      </c>
      <c r="J12" s="19">
        <v>2.3832810910840298E-2</v>
      </c>
      <c r="K12" s="19">
        <v>1.94512595373354E-2</v>
      </c>
      <c r="L12" s="19">
        <v>0</v>
      </c>
      <c r="M12" s="19"/>
      <c r="N12" s="19">
        <v>0</v>
      </c>
      <c r="O12" s="19">
        <v>7.7666028533313197E-2</v>
      </c>
      <c r="P12" s="19">
        <v>3.1868137987400701E-2</v>
      </c>
      <c r="Q12" s="19">
        <v>2.5238951700257601E-2</v>
      </c>
      <c r="R12" s="19">
        <v>3.6479833035277298E-2</v>
      </c>
      <c r="S12" s="19">
        <v>2.0922078700182901E-2</v>
      </c>
      <c r="T12" s="19">
        <v>5.2646003399157301E-2</v>
      </c>
      <c r="U12" s="19">
        <v>2.0550215541312301E-2</v>
      </c>
      <c r="V12" s="19">
        <v>0</v>
      </c>
      <c r="W12" s="19">
        <v>2.5194349988041799E-2</v>
      </c>
      <c r="X12" s="19">
        <v>3.2189046596908501E-2</v>
      </c>
      <c r="Y12" s="19">
        <v>3.5713418723842198E-2</v>
      </c>
      <c r="Z12" s="19">
        <v>0</v>
      </c>
      <c r="AA12" s="19">
        <v>1.1346093801891799E-2</v>
      </c>
      <c r="AB12" s="19">
        <v>1.12537155039662E-2</v>
      </c>
      <c r="AC12" s="19">
        <v>5.8124122747700204E-3</v>
      </c>
      <c r="AD12" s="19"/>
      <c r="AE12" s="19">
        <v>2.9111934224199401E-2</v>
      </c>
      <c r="AF12" s="19">
        <v>2.1388584722139801E-2</v>
      </c>
      <c r="AG12" s="19">
        <v>1.0930369572863601E-2</v>
      </c>
      <c r="AH12" s="19">
        <v>2.40932867747903E-2</v>
      </c>
      <c r="AI12" s="19">
        <v>3.7213952728035099E-2</v>
      </c>
      <c r="AJ12" s="19">
        <v>3.55587190142162E-2</v>
      </c>
      <c r="AK12" s="19">
        <v>2.6742004455897299E-2</v>
      </c>
      <c r="AL12" s="19">
        <v>2.1594340835841299E-2</v>
      </c>
      <c r="AM12" s="19">
        <v>2.4784052305807699E-2</v>
      </c>
      <c r="AN12" s="19">
        <v>2.81553691137965E-2</v>
      </c>
      <c r="AO12" s="19">
        <v>1.7684362665788302E-2</v>
      </c>
      <c r="AP12" s="19">
        <v>2.4139937307898499E-2</v>
      </c>
      <c r="AQ12" s="19"/>
      <c r="AR12" s="19">
        <v>2.3530439626928801E-2</v>
      </c>
      <c r="AS12" s="19">
        <v>3.0807297315436001E-2</v>
      </c>
      <c r="AT12" s="19">
        <v>2.1160175394249199E-2</v>
      </c>
      <c r="AU12" s="19">
        <v>1.0135928056721699E-2</v>
      </c>
      <c r="AV12" s="19">
        <v>0</v>
      </c>
      <c r="AW12" s="19"/>
      <c r="AX12" s="19">
        <v>2.6216476936974702E-2</v>
      </c>
      <c r="AY12" s="19">
        <v>1.7829071367992999E-2</v>
      </c>
      <c r="AZ12" s="19">
        <v>3.2054096480476697E-2</v>
      </c>
      <c r="BA12" s="19"/>
      <c r="BB12" s="19">
        <v>2.3884174662038699E-2</v>
      </c>
      <c r="BC12" s="19">
        <v>4.8101997738944399E-2</v>
      </c>
      <c r="BD12" s="19">
        <v>0</v>
      </c>
      <c r="BE12" s="19">
        <v>1.8843819975715399E-2</v>
      </c>
      <c r="BF12" s="19">
        <v>2.3202282684102401E-2</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230</v>
      </c>
      <c r="C9" s="17">
        <v>8.0550488567768294E-2</v>
      </c>
      <c r="D9" s="17">
        <v>0.104094263636599</v>
      </c>
      <c r="E9" s="17">
        <v>5.7144791522465203E-2</v>
      </c>
      <c r="F9" s="17"/>
      <c r="G9" s="17">
        <v>0.19606722429421999</v>
      </c>
      <c r="H9" s="17">
        <v>0.198708734894987</v>
      </c>
      <c r="I9" s="17">
        <v>9.4227843868882805E-2</v>
      </c>
      <c r="J9" s="17">
        <v>4.7922713326623602E-2</v>
      </c>
      <c r="K9" s="17">
        <v>5.0371246343364699E-2</v>
      </c>
      <c r="L9" s="17">
        <v>2.5044668581985698E-2</v>
      </c>
      <c r="M9" s="17"/>
      <c r="N9" s="17">
        <v>0</v>
      </c>
      <c r="O9" s="17">
        <v>6.7182102355716505E-2</v>
      </c>
      <c r="P9" s="17">
        <v>6.48526803110821E-2</v>
      </c>
      <c r="Q9" s="17">
        <v>7.5709908458343203E-2</v>
      </c>
      <c r="R9" s="17">
        <v>6.5651746082280901E-2</v>
      </c>
      <c r="S9" s="17">
        <v>5.2962757962676202E-2</v>
      </c>
      <c r="T9" s="17">
        <v>5.1879792645584302E-2</v>
      </c>
      <c r="U9" s="17">
        <v>9.9328318174962502E-2</v>
      </c>
      <c r="V9" s="17">
        <v>5.3517920699154099E-2</v>
      </c>
      <c r="W9" s="17">
        <v>3.1092382357035701E-2</v>
      </c>
      <c r="X9" s="17">
        <v>6.3414959503623997E-2</v>
      </c>
      <c r="Y9" s="17">
        <v>4.4783751252239302E-2</v>
      </c>
      <c r="Z9" s="17">
        <v>9.41552173835115E-2</v>
      </c>
      <c r="AA9" s="17">
        <v>6.1939458400311301E-2</v>
      </c>
      <c r="AB9" s="17">
        <v>7.8650738108077101E-2</v>
      </c>
      <c r="AC9" s="17">
        <v>0.19039536450086</v>
      </c>
      <c r="AD9" s="17"/>
      <c r="AE9" s="17">
        <v>0.16917225697038099</v>
      </c>
      <c r="AF9" s="17">
        <v>5.4385839727058197E-2</v>
      </c>
      <c r="AG9" s="17">
        <v>5.8705457477252497E-2</v>
      </c>
      <c r="AH9" s="17">
        <v>6.7115625707281704E-2</v>
      </c>
      <c r="AI9" s="17">
        <v>4.4913646781356599E-2</v>
      </c>
      <c r="AJ9" s="17">
        <v>8.8808037482398794E-2</v>
      </c>
      <c r="AK9" s="17">
        <v>5.2837957408628698E-2</v>
      </c>
      <c r="AL9" s="17">
        <v>0.109591769320664</v>
      </c>
      <c r="AM9" s="17">
        <v>7.9506958844000206E-2</v>
      </c>
      <c r="AN9" s="17">
        <v>4.6394248417315397E-2</v>
      </c>
      <c r="AO9" s="17">
        <v>8.4324166282911395E-2</v>
      </c>
      <c r="AP9" s="17">
        <v>7.3536184717906294E-2</v>
      </c>
      <c r="AQ9" s="17"/>
      <c r="AR9" s="17">
        <v>8.9807997883674107E-2</v>
      </c>
      <c r="AS9" s="17">
        <v>7.2087852817781406E-2</v>
      </c>
      <c r="AT9" s="17">
        <v>9.4360951530835194E-2</v>
      </c>
      <c r="AU9" s="17">
        <v>7.4997674666502395E-2</v>
      </c>
      <c r="AV9" s="17">
        <v>4.8408046281698598E-2</v>
      </c>
      <c r="AW9" s="17"/>
      <c r="AX9" s="17">
        <v>5.2774400966957499E-2</v>
      </c>
      <c r="AY9" s="17">
        <v>0.20059484853468901</v>
      </c>
      <c r="AZ9" s="17">
        <v>0.10145793362835299</v>
      </c>
      <c r="BA9" s="17"/>
      <c r="BB9" s="17">
        <v>8.5188365704210997E-2</v>
      </c>
      <c r="BC9" s="17">
        <v>6.38576407053804E-2</v>
      </c>
      <c r="BD9" s="17">
        <v>4.1645832922410302E-2</v>
      </c>
      <c r="BE9" s="17">
        <v>3.7268490619582803E-2</v>
      </c>
      <c r="BF9" s="17">
        <v>0.11503013168976101</v>
      </c>
    </row>
    <row r="10" spans="2:58" x14ac:dyDescent="0.3">
      <c r="B10" s="18" t="s">
        <v>231</v>
      </c>
      <c r="C10" s="17">
        <v>0.13381655505957299</v>
      </c>
      <c r="D10" s="17">
        <v>0.18006435305690799</v>
      </c>
      <c r="E10" s="17">
        <v>8.7791286918823E-2</v>
      </c>
      <c r="F10" s="17"/>
      <c r="G10" s="17">
        <v>0.24122359533787199</v>
      </c>
      <c r="H10" s="17">
        <v>0.28384173247386801</v>
      </c>
      <c r="I10" s="17">
        <v>0.144353553183665</v>
      </c>
      <c r="J10" s="17">
        <v>0.10212195290623299</v>
      </c>
      <c r="K10" s="17">
        <v>8.1992517769012604E-2</v>
      </c>
      <c r="L10" s="17">
        <v>0.115387123630683</v>
      </c>
      <c r="M10" s="17"/>
      <c r="N10" s="17">
        <v>0</v>
      </c>
      <c r="O10" s="17">
        <v>0</v>
      </c>
      <c r="P10" s="17">
        <v>6.9330677917178202E-2</v>
      </c>
      <c r="Q10" s="17">
        <v>8.5807844327005903E-2</v>
      </c>
      <c r="R10" s="17">
        <v>0.102043829272901</v>
      </c>
      <c r="S10" s="17">
        <v>0.13434602106004101</v>
      </c>
      <c r="T10" s="17">
        <v>0.112029844649463</v>
      </c>
      <c r="U10" s="17">
        <v>9.43823437410993E-2</v>
      </c>
      <c r="V10" s="17">
        <v>0.13062062572746899</v>
      </c>
      <c r="W10" s="17">
        <v>0.13564092728652899</v>
      </c>
      <c r="X10" s="17">
        <v>0.124272831784492</v>
      </c>
      <c r="Y10" s="17">
        <v>0.122288225924024</v>
      </c>
      <c r="Z10" s="17">
        <v>0.177420454958992</v>
      </c>
      <c r="AA10" s="17">
        <v>0.13526604895956601</v>
      </c>
      <c r="AB10" s="17">
        <v>0.20641608629644401</v>
      </c>
      <c r="AC10" s="17">
        <v>0.211626255679074</v>
      </c>
      <c r="AD10" s="17"/>
      <c r="AE10" s="17">
        <v>0.26480384806667401</v>
      </c>
      <c r="AF10" s="17">
        <v>9.4985219893477302E-2</v>
      </c>
      <c r="AG10" s="17">
        <v>9.8747588994382504E-2</v>
      </c>
      <c r="AH10" s="17">
        <v>0.14836295007271999</v>
      </c>
      <c r="AI10" s="17">
        <v>0.133103145788765</v>
      </c>
      <c r="AJ10" s="17">
        <v>8.3785412434259895E-2</v>
      </c>
      <c r="AK10" s="17">
        <v>0.122802794850612</v>
      </c>
      <c r="AL10" s="17">
        <v>0.15248817719006999</v>
      </c>
      <c r="AM10" s="17">
        <v>0.128577836360663</v>
      </c>
      <c r="AN10" s="17">
        <v>7.57595402689413E-2</v>
      </c>
      <c r="AO10" s="17">
        <v>0.110363594046357</v>
      </c>
      <c r="AP10" s="17">
        <v>0.13028057070832999</v>
      </c>
      <c r="AQ10" s="17"/>
      <c r="AR10" s="17">
        <v>0.101298243090021</v>
      </c>
      <c r="AS10" s="17">
        <v>0.142235814070412</v>
      </c>
      <c r="AT10" s="17">
        <v>0.174124500710962</v>
      </c>
      <c r="AU10" s="17">
        <v>0.156112957591761</v>
      </c>
      <c r="AV10" s="17">
        <v>0</v>
      </c>
      <c r="AW10" s="17"/>
      <c r="AX10" s="17">
        <v>0.10890267808649499</v>
      </c>
      <c r="AY10" s="17">
        <v>0.243292685430611</v>
      </c>
      <c r="AZ10" s="17">
        <v>0.185043334997612</v>
      </c>
      <c r="BA10" s="17"/>
      <c r="BB10" s="17">
        <v>0.14946388249579701</v>
      </c>
      <c r="BC10" s="17">
        <v>0.115086639353387</v>
      </c>
      <c r="BD10" s="17">
        <v>0.102155192166502</v>
      </c>
      <c r="BE10" s="17">
        <v>8.6501174190991806E-2</v>
      </c>
      <c r="BF10" s="17">
        <v>9.03857094077304E-2</v>
      </c>
    </row>
    <row r="11" spans="2:58" ht="28.8" x14ac:dyDescent="0.3">
      <c r="B11" s="18" t="s">
        <v>232</v>
      </c>
      <c r="C11" s="17">
        <v>0.754669019010211</v>
      </c>
      <c r="D11" s="17">
        <v>0.689294123765547</v>
      </c>
      <c r="E11" s="17">
        <v>0.82061480066211501</v>
      </c>
      <c r="F11" s="17"/>
      <c r="G11" s="17">
        <v>0.56270918036790796</v>
      </c>
      <c r="H11" s="17">
        <v>0.49584580906945502</v>
      </c>
      <c r="I11" s="17">
        <v>0.72905190399488295</v>
      </c>
      <c r="J11" s="17">
        <v>0.81612849878916405</v>
      </c>
      <c r="K11" s="17">
        <v>0.83754296620531399</v>
      </c>
      <c r="L11" s="17">
        <v>0.85956820778733101</v>
      </c>
      <c r="M11" s="17"/>
      <c r="N11" s="17">
        <v>1</v>
      </c>
      <c r="O11" s="17">
        <v>0.84809319766960001</v>
      </c>
      <c r="P11" s="17">
        <v>0.84165820418489301</v>
      </c>
      <c r="Q11" s="17">
        <v>0.81324329551439301</v>
      </c>
      <c r="R11" s="17">
        <v>0.80189950648377195</v>
      </c>
      <c r="S11" s="17">
        <v>0.77826606100064999</v>
      </c>
      <c r="T11" s="17">
        <v>0.79758251142255798</v>
      </c>
      <c r="U11" s="17">
        <v>0.76896375522392302</v>
      </c>
      <c r="V11" s="17">
        <v>0.78913727329210903</v>
      </c>
      <c r="W11" s="17">
        <v>0.79503041577482603</v>
      </c>
      <c r="X11" s="17">
        <v>0.77936159353215995</v>
      </c>
      <c r="Y11" s="17">
        <v>0.81014387187120795</v>
      </c>
      <c r="Z11" s="17">
        <v>0.72842432765749698</v>
      </c>
      <c r="AA11" s="17">
        <v>0.75769153998385597</v>
      </c>
      <c r="AB11" s="17">
        <v>0.68156077124987602</v>
      </c>
      <c r="AC11" s="17">
        <v>0.59576573647369702</v>
      </c>
      <c r="AD11" s="17"/>
      <c r="AE11" s="17">
        <v>0.53857261430372005</v>
      </c>
      <c r="AF11" s="17">
        <v>0.82236809783847098</v>
      </c>
      <c r="AG11" s="17">
        <v>0.80386201101626997</v>
      </c>
      <c r="AH11" s="17">
        <v>0.763242187517707</v>
      </c>
      <c r="AI11" s="17">
        <v>0.78505510232256903</v>
      </c>
      <c r="AJ11" s="17">
        <v>0.76033512997629704</v>
      </c>
      <c r="AK11" s="17">
        <v>0.80759948014689897</v>
      </c>
      <c r="AL11" s="17">
        <v>0.71632571265342504</v>
      </c>
      <c r="AM11" s="17">
        <v>0.75884278696044605</v>
      </c>
      <c r="AN11" s="17">
        <v>0.85391152326484798</v>
      </c>
      <c r="AO11" s="17">
        <v>0.78037071726222595</v>
      </c>
      <c r="AP11" s="17">
        <v>0.77736911162446698</v>
      </c>
      <c r="AQ11" s="17"/>
      <c r="AR11" s="17">
        <v>0.765383926553037</v>
      </c>
      <c r="AS11" s="17">
        <v>0.75576736269586098</v>
      </c>
      <c r="AT11" s="17">
        <v>0.70960681422869498</v>
      </c>
      <c r="AU11" s="17">
        <v>0.75875343968501496</v>
      </c>
      <c r="AV11" s="17">
        <v>0.95159195371830096</v>
      </c>
      <c r="AW11" s="17"/>
      <c r="AX11" s="17">
        <v>0.80712372288097201</v>
      </c>
      <c r="AY11" s="17">
        <v>0.53147070260256701</v>
      </c>
      <c r="AZ11" s="17">
        <v>0.68257663035324001</v>
      </c>
      <c r="BA11" s="17"/>
      <c r="BB11" s="17">
        <v>0.73524351401825305</v>
      </c>
      <c r="BC11" s="17">
        <v>0.77534372308546295</v>
      </c>
      <c r="BD11" s="17">
        <v>0.84260424997735595</v>
      </c>
      <c r="BE11" s="17">
        <v>0.84500273169723195</v>
      </c>
      <c r="BF11" s="17">
        <v>0.77090218520077503</v>
      </c>
    </row>
    <row r="12" spans="2:58" x14ac:dyDescent="0.3">
      <c r="B12" s="18" t="s">
        <v>86</v>
      </c>
      <c r="C12" s="19">
        <v>3.0963937362447298E-2</v>
      </c>
      <c r="D12" s="19">
        <v>2.6547259540945601E-2</v>
      </c>
      <c r="E12" s="19">
        <v>3.4449120896596498E-2</v>
      </c>
      <c r="F12" s="19"/>
      <c r="G12" s="19">
        <v>0</v>
      </c>
      <c r="H12" s="19">
        <v>2.1603723561690501E-2</v>
      </c>
      <c r="I12" s="19">
        <v>3.2366698952568898E-2</v>
      </c>
      <c r="J12" s="19">
        <v>3.3826834977979003E-2</v>
      </c>
      <c r="K12" s="19">
        <v>3.00932696823091E-2</v>
      </c>
      <c r="L12" s="19">
        <v>0</v>
      </c>
      <c r="M12" s="19"/>
      <c r="N12" s="19">
        <v>0</v>
      </c>
      <c r="O12" s="19">
        <v>8.4724699974683307E-2</v>
      </c>
      <c r="P12" s="19">
        <v>2.41584375868465E-2</v>
      </c>
      <c r="Q12" s="19">
        <v>2.5238951700257601E-2</v>
      </c>
      <c r="R12" s="19">
        <v>3.0404918161045898E-2</v>
      </c>
      <c r="S12" s="19">
        <v>3.4425159976633098E-2</v>
      </c>
      <c r="T12" s="19">
        <v>3.8507851282394701E-2</v>
      </c>
      <c r="U12" s="19">
        <v>3.7325582860015201E-2</v>
      </c>
      <c r="V12" s="19">
        <v>2.6724180281267398E-2</v>
      </c>
      <c r="W12" s="19">
        <v>3.8236274581608998E-2</v>
      </c>
      <c r="X12" s="19">
        <v>3.2950615179724599E-2</v>
      </c>
      <c r="Y12" s="19">
        <v>2.27841509525285E-2</v>
      </c>
      <c r="Z12" s="19">
        <v>0</v>
      </c>
      <c r="AA12" s="19">
        <v>4.5102952656267001E-2</v>
      </c>
      <c r="AB12" s="19">
        <v>3.3372404345603103E-2</v>
      </c>
      <c r="AC12" s="19">
        <v>2.2126433463684802E-3</v>
      </c>
      <c r="AD12" s="19"/>
      <c r="AE12" s="19">
        <v>2.7451280659224201E-2</v>
      </c>
      <c r="AF12" s="19">
        <v>2.8260842540993501E-2</v>
      </c>
      <c r="AG12" s="19">
        <v>3.8684942512094499E-2</v>
      </c>
      <c r="AH12" s="19">
        <v>2.1279236702290701E-2</v>
      </c>
      <c r="AI12" s="19">
        <v>3.6928105107308803E-2</v>
      </c>
      <c r="AJ12" s="19">
        <v>6.7071420107043797E-2</v>
      </c>
      <c r="AK12" s="19">
        <v>1.67597675938604E-2</v>
      </c>
      <c r="AL12" s="19">
        <v>2.1594340835841299E-2</v>
      </c>
      <c r="AM12" s="19">
        <v>3.3072417834890802E-2</v>
      </c>
      <c r="AN12" s="19">
        <v>2.3934688048895002E-2</v>
      </c>
      <c r="AO12" s="19">
        <v>2.49415224085048E-2</v>
      </c>
      <c r="AP12" s="19">
        <v>1.88141329492965E-2</v>
      </c>
      <c r="AQ12" s="19"/>
      <c r="AR12" s="19">
        <v>4.3509832473268097E-2</v>
      </c>
      <c r="AS12" s="19">
        <v>2.9908970415946499E-2</v>
      </c>
      <c r="AT12" s="19">
        <v>2.19077335295083E-2</v>
      </c>
      <c r="AU12" s="19">
        <v>1.0135928056721699E-2</v>
      </c>
      <c r="AV12" s="19">
        <v>0</v>
      </c>
      <c r="AW12" s="19"/>
      <c r="AX12" s="19">
        <v>3.1199198065576101E-2</v>
      </c>
      <c r="AY12" s="19">
        <v>2.4641763432133101E-2</v>
      </c>
      <c r="AZ12" s="19">
        <v>3.0922101020795199E-2</v>
      </c>
      <c r="BA12" s="19"/>
      <c r="BB12" s="19">
        <v>3.0104237781739498E-2</v>
      </c>
      <c r="BC12" s="19">
        <v>4.57119968557686E-2</v>
      </c>
      <c r="BD12" s="19">
        <v>1.35947249337311E-2</v>
      </c>
      <c r="BE12" s="19">
        <v>3.1227603492193001E-2</v>
      </c>
      <c r="BF12" s="19">
        <v>2.36819737017336E-2</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230</v>
      </c>
      <c r="C9" s="17">
        <v>9.3109033270090596E-2</v>
      </c>
      <c r="D9" s="17">
        <v>0.12139408269778799</v>
      </c>
      <c r="E9" s="17">
        <v>6.4982560791841504E-2</v>
      </c>
      <c r="F9" s="17"/>
      <c r="G9" s="17">
        <v>0.29575573946060701</v>
      </c>
      <c r="H9" s="17">
        <v>0.17758155500006501</v>
      </c>
      <c r="I9" s="17">
        <v>0.103770884809403</v>
      </c>
      <c r="J9" s="17">
        <v>6.7085038104081299E-2</v>
      </c>
      <c r="K9" s="17">
        <v>6.3595847779047698E-2</v>
      </c>
      <c r="L9" s="17">
        <v>0.11336101747314201</v>
      </c>
      <c r="M9" s="17"/>
      <c r="N9" s="17">
        <v>0</v>
      </c>
      <c r="O9" s="17">
        <v>0.16727003860673201</v>
      </c>
      <c r="P9" s="17">
        <v>5.8740572802936902E-2</v>
      </c>
      <c r="Q9" s="17">
        <v>0.12584497924273599</v>
      </c>
      <c r="R9" s="17">
        <v>0.10492408540803499</v>
      </c>
      <c r="S9" s="17">
        <v>6.9523422109439903E-2</v>
      </c>
      <c r="T9" s="17">
        <v>7.9415695193118099E-2</v>
      </c>
      <c r="U9" s="17">
        <v>7.8272190785628595E-2</v>
      </c>
      <c r="V9" s="17">
        <v>5.8079345662567103E-2</v>
      </c>
      <c r="W9" s="17">
        <v>4.1253508503528602E-2</v>
      </c>
      <c r="X9" s="17">
        <v>5.60230946745576E-2</v>
      </c>
      <c r="Y9" s="17">
        <v>7.2412240121956906E-2</v>
      </c>
      <c r="Z9" s="17">
        <v>0.11413195555849701</v>
      </c>
      <c r="AA9" s="17">
        <v>6.1294688821409399E-2</v>
      </c>
      <c r="AB9" s="17">
        <v>0.1194614569449</v>
      </c>
      <c r="AC9" s="17">
        <v>0.18782195239594501</v>
      </c>
      <c r="AD9" s="17"/>
      <c r="AE9" s="17">
        <v>0.16253360959672</v>
      </c>
      <c r="AF9" s="17">
        <v>6.9772463644051805E-2</v>
      </c>
      <c r="AG9" s="17">
        <v>3.9921910470514403E-2</v>
      </c>
      <c r="AH9" s="17">
        <v>6.8546534112174998E-2</v>
      </c>
      <c r="AI9" s="17">
        <v>9.1853391975488197E-2</v>
      </c>
      <c r="AJ9" s="17">
        <v>9.6587000566099299E-2</v>
      </c>
      <c r="AK9" s="17">
        <v>0.11463031853745199</v>
      </c>
      <c r="AL9" s="17">
        <v>0.15470948839496099</v>
      </c>
      <c r="AM9" s="17">
        <v>9.2925517015704798E-2</v>
      </c>
      <c r="AN9" s="17">
        <v>2.1074790669361999E-2</v>
      </c>
      <c r="AO9" s="17">
        <v>9.4751369205983302E-2</v>
      </c>
      <c r="AP9" s="17">
        <v>0.15411852087369399</v>
      </c>
      <c r="AQ9" s="17"/>
      <c r="AR9" s="17">
        <v>0.102739490580115</v>
      </c>
      <c r="AS9" s="17">
        <v>8.7339264589576304E-2</v>
      </c>
      <c r="AT9" s="17">
        <v>9.8938109103138105E-2</v>
      </c>
      <c r="AU9" s="17">
        <v>7.2609264987808203E-2</v>
      </c>
      <c r="AV9" s="17">
        <v>9.2882931185878106E-2</v>
      </c>
      <c r="AW9" s="17"/>
      <c r="AX9" s="17">
        <v>6.6495239704223094E-2</v>
      </c>
      <c r="AY9" s="17">
        <v>0.19808945513574799</v>
      </c>
      <c r="AZ9" s="17">
        <v>0.113031982165142</v>
      </c>
      <c r="BA9" s="17"/>
      <c r="BB9" s="17">
        <v>9.9483685671309705E-2</v>
      </c>
      <c r="BC9" s="17">
        <v>6.2976468775940694E-2</v>
      </c>
      <c r="BD9" s="17">
        <v>0.109798330732765</v>
      </c>
      <c r="BE9" s="17">
        <v>5.7379932509905099E-2</v>
      </c>
      <c r="BF9" s="17">
        <v>0.11060690836380301</v>
      </c>
    </row>
    <row r="10" spans="2:58" x14ac:dyDescent="0.3">
      <c r="B10" s="18" t="s">
        <v>231</v>
      </c>
      <c r="C10" s="17">
        <v>0.13746886695909499</v>
      </c>
      <c r="D10" s="17">
        <v>0.158473582128283</v>
      </c>
      <c r="E10" s="17">
        <v>0.11671822299169</v>
      </c>
      <c r="F10" s="17"/>
      <c r="G10" s="17">
        <v>0</v>
      </c>
      <c r="H10" s="17">
        <v>0.24802810835806999</v>
      </c>
      <c r="I10" s="17">
        <v>0.15445187916605799</v>
      </c>
      <c r="J10" s="17">
        <v>0.10840079136243</v>
      </c>
      <c r="K10" s="17">
        <v>9.8338501291312094E-2</v>
      </c>
      <c r="L10" s="17">
        <v>0.12587970357161499</v>
      </c>
      <c r="M10" s="17"/>
      <c r="N10" s="17">
        <v>0</v>
      </c>
      <c r="O10" s="17">
        <v>4.9379399168991298E-2</v>
      </c>
      <c r="P10" s="17">
        <v>0.166839400190915</v>
      </c>
      <c r="Q10" s="17">
        <v>4.58525064381861E-2</v>
      </c>
      <c r="R10" s="17">
        <v>0.11842472749793</v>
      </c>
      <c r="S10" s="17">
        <v>0.11836693252319599</v>
      </c>
      <c r="T10" s="17">
        <v>0.13334777532339401</v>
      </c>
      <c r="U10" s="17">
        <v>0.129932557602394</v>
      </c>
      <c r="V10" s="17">
        <v>0.122497299118146</v>
      </c>
      <c r="W10" s="17">
        <v>0.16418413090376899</v>
      </c>
      <c r="X10" s="17">
        <v>0.141180580872379</v>
      </c>
      <c r="Y10" s="17">
        <v>7.1745386950161402E-2</v>
      </c>
      <c r="Z10" s="17">
        <v>0.142980314508902</v>
      </c>
      <c r="AA10" s="17">
        <v>0.14528846371715901</v>
      </c>
      <c r="AB10" s="17">
        <v>0.169253186156296</v>
      </c>
      <c r="AC10" s="17">
        <v>0.206698299540539</v>
      </c>
      <c r="AD10" s="17"/>
      <c r="AE10" s="17">
        <v>0.26315067390288099</v>
      </c>
      <c r="AF10" s="17">
        <v>9.2227603960103099E-2</v>
      </c>
      <c r="AG10" s="17">
        <v>7.1319659283930095E-2</v>
      </c>
      <c r="AH10" s="17">
        <v>0.165669583326646</v>
      </c>
      <c r="AI10" s="17">
        <v>9.0979453373001201E-2</v>
      </c>
      <c r="AJ10" s="17">
        <v>0.131522276652209</v>
      </c>
      <c r="AK10" s="17">
        <v>0.120638578997617</v>
      </c>
      <c r="AL10" s="17">
        <v>0.190656531569352</v>
      </c>
      <c r="AM10" s="17">
        <v>0.130113525377825</v>
      </c>
      <c r="AN10" s="17">
        <v>0.100886883080044</v>
      </c>
      <c r="AO10" s="17">
        <v>0.116294025655924</v>
      </c>
      <c r="AP10" s="17">
        <v>0.11225939563837101</v>
      </c>
      <c r="AQ10" s="17"/>
      <c r="AR10" s="17">
        <v>0.12397521275361301</v>
      </c>
      <c r="AS10" s="17">
        <v>0.13940838941189199</v>
      </c>
      <c r="AT10" s="17">
        <v>0.16154436329275801</v>
      </c>
      <c r="AU10" s="17">
        <v>0.16063730035877799</v>
      </c>
      <c r="AV10" s="17">
        <v>2.3934365478252399E-2</v>
      </c>
      <c r="AW10" s="17"/>
      <c r="AX10" s="17">
        <v>0.119756460618636</v>
      </c>
      <c r="AY10" s="17">
        <v>0.22551595505508701</v>
      </c>
      <c r="AZ10" s="17">
        <v>0.16513812545984299</v>
      </c>
      <c r="BA10" s="17"/>
      <c r="BB10" s="17">
        <v>0.14895565123083601</v>
      </c>
      <c r="BC10" s="17">
        <v>0.124917205374233</v>
      </c>
      <c r="BD10" s="17">
        <v>0.13370827209562899</v>
      </c>
      <c r="BE10" s="17">
        <v>8.1702824392126602E-2</v>
      </c>
      <c r="BF10" s="17">
        <v>0.118197101051968</v>
      </c>
    </row>
    <row r="11" spans="2:58" ht="28.8" x14ac:dyDescent="0.3">
      <c r="B11" s="18" t="s">
        <v>232</v>
      </c>
      <c r="C11" s="17">
        <v>0.74736978042496005</v>
      </c>
      <c r="D11" s="17">
        <v>0.70136532786104</v>
      </c>
      <c r="E11" s="17">
        <v>0.79291443323516397</v>
      </c>
      <c r="F11" s="17"/>
      <c r="G11" s="17">
        <v>0.70424426053939304</v>
      </c>
      <c r="H11" s="17">
        <v>0.56832455218451505</v>
      </c>
      <c r="I11" s="17">
        <v>0.71219492384225203</v>
      </c>
      <c r="J11" s="17">
        <v>0.80516440313867399</v>
      </c>
      <c r="K11" s="17">
        <v>0.81544390584165005</v>
      </c>
      <c r="L11" s="17">
        <v>0.76075927895524298</v>
      </c>
      <c r="M11" s="17"/>
      <c r="N11" s="17">
        <v>1</v>
      </c>
      <c r="O11" s="17">
        <v>0.70376487452247305</v>
      </c>
      <c r="P11" s="17">
        <v>0.77442002700614798</v>
      </c>
      <c r="Q11" s="17">
        <v>0.80306356261882095</v>
      </c>
      <c r="R11" s="17">
        <v>0.74624626893298895</v>
      </c>
      <c r="S11" s="17">
        <v>0.78797528398038297</v>
      </c>
      <c r="T11" s="17">
        <v>0.76160430000498902</v>
      </c>
      <c r="U11" s="17">
        <v>0.76309034344611704</v>
      </c>
      <c r="V11" s="17">
        <v>0.819423355219287</v>
      </c>
      <c r="W11" s="17">
        <v>0.77468753502836296</v>
      </c>
      <c r="X11" s="17">
        <v>0.78349520488979896</v>
      </c>
      <c r="Y11" s="17">
        <v>0.82701312984144904</v>
      </c>
      <c r="Z11" s="17">
        <v>0.73585607245477203</v>
      </c>
      <c r="AA11" s="17">
        <v>0.78354231988940204</v>
      </c>
      <c r="AB11" s="17">
        <v>0.67877802751628302</v>
      </c>
      <c r="AC11" s="17">
        <v>0.600746280016066</v>
      </c>
      <c r="AD11" s="17"/>
      <c r="AE11" s="17">
        <v>0.55352319787961501</v>
      </c>
      <c r="AF11" s="17">
        <v>0.81066205586843798</v>
      </c>
      <c r="AG11" s="17">
        <v>0.86689769109982795</v>
      </c>
      <c r="AH11" s="17">
        <v>0.73733670419421105</v>
      </c>
      <c r="AI11" s="17">
        <v>0.78343168705580601</v>
      </c>
      <c r="AJ11" s="17">
        <v>0.73405921489982495</v>
      </c>
      <c r="AK11" s="17">
        <v>0.75360553275066999</v>
      </c>
      <c r="AL11" s="17">
        <v>0.64522796843208197</v>
      </c>
      <c r="AM11" s="17">
        <v>0.75313507241856803</v>
      </c>
      <c r="AN11" s="17">
        <v>0.86011962107699502</v>
      </c>
      <c r="AO11" s="17">
        <v>0.78895460513809201</v>
      </c>
      <c r="AP11" s="17">
        <v>0.73362208348793501</v>
      </c>
      <c r="AQ11" s="17"/>
      <c r="AR11" s="17">
        <v>0.75353477650012801</v>
      </c>
      <c r="AS11" s="17">
        <v>0.74429602424908503</v>
      </c>
      <c r="AT11" s="17">
        <v>0.72763913451855</v>
      </c>
      <c r="AU11" s="17">
        <v>0.75661750659669202</v>
      </c>
      <c r="AV11" s="17">
        <v>0.88318270333586901</v>
      </c>
      <c r="AW11" s="17"/>
      <c r="AX11" s="17">
        <v>0.78947272302120397</v>
      </c>
      <c r="AY11" s="17">
        <v>0.56570550055292201</v>
      </c>
      <c r="AZ11" s="17">
        <v>0.69200858543100496</v>
      </c>
      <c r="BA11" s="17"/>
      <c r="BB11" s="17">
        <v>0.72914531120874804</v>
      </c>
      <c r="BC11" s="17">
        <v>0.77433419389790603</v>
      </c>
      <c r="BD11" s="17">
        <v>0.75649339717160602</v>
      </c>
      <c r="BE11" s="17">
        <v>0.85024049143315805</v>
      </c>
      <c r="BF11" s="17">
        <v>0.75542697363307898</v>
      </c>
    </row>
    <row r="12" spans="2:58" x14ac:dyDescent="0.3">
      <c r="B12" s="18" t="s">
        <v>86</v>
      </c>
      <c r="C12" s="19">
        <v>2.2052319345854301E-2</v>
      </c>
      <c r="D12" s="19">
        <v>1.8767007312889099E-2</v>
      </c>
      <c r="E12" s="19">
        <v>2.5384782981304501E-2</v>
      </c>
      <c r="F12" s="19"/>
      <c r="G12" s="19">
        <v>0</v>
      </c>
      <c r="H12" s="19">
        <v>6.0657844573503003E-3</v>
      </c>
      <c r="I12" s="19">
        <v>2.95823121822868E-2</v>
      </c>
      <c r="J12" s="19">
        <v>1.9349767394814799E-2</v>
      </c>
      <c r="K12" s="19">
        <v>2.2621745087989899E-2</v>
      </c>
      <c r="L12" s="19">
        <v>0</v>
      </c>
      <c r="M12" s="19"/>
      <c r="N12" s="19">
        <v>0</v>
      </c>
      <c r="O12" s="19">
        <v>7.9585687701803701E-2</v>
      </c>
      <c r="P12" s="19">
        <v>0</v>
      </c>
      <c r="Q12" s="19">
        <v>2.5238951700257601E-2</v>
      </c>
      <c r="R12" s="19">
        <v>3.0404918161045898E-2</v>
      </c>
      <c r="S12" s="19">
        <v>2.4134361386980999E-2</v>
      </c>
      <c r="T12" s="19">
        <v>2.5632229478498501E-2</v>
      </c>
      <c r="U12" s="19">
        <v>2.8704908165859699E-2</v>
      </c>
      <c r="V12" s="19">
        <v>0</v>
      </c>
      <c r="W12" s="19">
        <v>1.9874825564339699E-2</v>
      </c>
      <c r="X12" s="19">
        <v>1.9301119563264399E-2</v>
      </c>
      <c r="Y12" s="19">
        <v>2.8829243086433198E-2</v>
      </c>
      <c r="Z12" s="19">
        <v>7.0316574778283196E-3</v>
      </c>
      <c r="AA12" s="19">
        <v>9.8745275720294994E-3</v>
      </c>
      <c r="AB12" s="19">
        <v>3.2507329382521599E-2</v>
      </c>
      <c r="AC12" s="19">
        <v>4.7334680474497301E-3</v>
      </c>
      <c r="AD12" s="19"/>
      <c r="AE12" s="19">
        <v>2.0792518620784E-2</v>
      </c>
      <c r="AF12" s="19">
        <v>2.73378765274075E-2</v>
      </c>
      <c r="AG12" s="19">
        <v>2.1860739145727101E-2</v>
      </c>
      <c r="AH12" s="19">
        <v>2.8447178366967901E-2</v>
      </c>
      <c r="AI12" s="19">
        <v>3.3735467595704401E-2</v>
      </c>
      <c r="AJ12" s="19">
        <v>3.78315078818664E-2</v>
      </c>
      <c r="AK12" s="19">
        <v>1.11255697142603E-2</v>
      </c>
      <c r="AL12" s="19">
        <v>9.4060116036060494E-3</v>
      </c>
      <c r="AM12" s="19">
        <v>2.38258851879018E-2</v>
      </c>
      <c r="AN12" s="19">
        <v>1.79187051735991E-2</v>
      </c>
      <c r="AO12" s="19">
        <v>0</v>
      </c>
      <c r="AP12" s="19">
        <v>0</v>
      </c>
      <c r="AQ12" s="19"/>
      <c r="AR12" s="19">
        <v>1.9750520166144099E-2</v>
      </c>
      <c r="AS12" s="19">
        <v>2.8956321749447601E-2</v>
      </c>
      <c r="AT12" s="19">
        <v>1.1878393085553701E-2</v>
      </c>
      <c r="AU12" s="19">
        <v>1.0135928056721699E-2</v>
      </c>
      <c r="AV12" s="19">
        <v>0</v>
      </c>
      <c r="AW12" s="19"/>
      <c r="AX12" s="19">
        <v>2.42755766559371E-2</v>
      </c>
      <c r="AY12" s="19">
        <v>1.0689089256242901E-2</v>
      </c>
      <c r="AZ12" s="19">
        <v>2.9821306944010102E-2</v>
      </c>
      <c r="BA12" s="19"/>
      <c r="BB12" s="19">
        <v>2.2415351889106299E-2</v>
      </c>
      <c r="BC12" s="19">
        <v>3.7772131951920203E-2</v>
      </c>
      <c r="BD12" s="19">
        <v>0</v>
      </c>
      <c r="BE12" s="19">
        <v>1.0676751664810099E-2</v>
      </c>
      <c r="BF12" s="19">
        <v>1.57690169511495E-2</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F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240</v>
      </c>
      <c r="C9" s="17">
        <v>0.17858930326352601</v>
      </c>
      <c r="D9" s="17">
        <v>0.22588359407803099</v>
      </c>
      <c r="E9" s="17">
        <v>0.13160585947393</v>
      </c>
      <c r="F9" s="17"/>
      <c r="G9" s="17">
        <v>0.364239710008879</v>
      </c>
      <c r="H9" s="17">
        <v>0.31391617786631099</v>
      </c>
      <c r="I9" s="17">
        <v>0.18623995250379199</v>
      </c>
      <c r="J9" s="17">
        <v>0.150234899672224</v>
      </c>
      <c r="K9" s="17">
        <v>0.12803116985464399</v>
      </c>
      <c r="L9" s="17">
        <v>0.197935713338144</v>
      </c>
      <c r="M9" s="17"/>
      <c r="N9" s="17">
        <v>0</v>
      </c>
      <c r="O9" s="17">
        <v>7.8664137339532397E-2</v>
      </c>
      <c r="P9" s="17">
        <v>0.114220255886198</v>
      </c>
      <c r="Q9" s="17">
        <v>0.17555290181247499</v>
      </c>
      <c r="R9" s="17">
        <v>0.12459406089002401</v>
      </c>
      <c r="S9" s="17">
        <v>0.116096940267875</v>
      </c>
      <c r="T9" s="17">
        <v>0.12742959884583999</v>
      </c>
      <c r="U9" s="17">
        <v>0.13771411496431399</v>
      </c>
      <c r="V9" s="17">
        <v>0.15637106266889</v>
      </c>
      <c r="W9" s="17">
        <v>0.14199260372644501</v>
      </c>
      <c r="X9" s="17">
        <v>0.152485347831843</v>
      </c>
      <c r="Y9" s="17">
        <v>0.14249613791190799</v>
      </c>
      <c r="Z9" s="17">
        <v>0.201122672735564</v>
      </c>
      <c r="AA9" s="17">
        <v>0.19578181453204199</v>
      </c>
      <c r="AB9" s="17">
        <v>0.167445120091263</v>
      </c>
      <c r="AC9" s="17">
        <v>0.38492990231907198</v>
      </c>
      <c r="AD9" s="17"/>
      <c r="AE9" s="17">
        <v>0.341307681110188</v>
      </c>
      <c r="AF9" s="17">
        <v>0.107807326548036</v>
      </c>
      <c r="AG9" s="17">
        <v>0.119080887853051</v>
      </c>
      <c r="AH9" s="17">
        <v>0.10463920123010199</v>
      </c>
      <c r="AI9" s="17">
        <v>0.13368246744314299</v>
      </c>
      <c r="AJ9" s="17">
        <v>0.160371620153544</v>
      </c>
      <c r="AK9" s="17">
        <v>0.202014638243741</v>
      </c>
      <c r="AL9" s="17">
        <v>0.28841302326439799</v>
      </c>
      <c r="AM9" s="17">
        <v>0.17899195447695401</v>
      </c>
      <c r="AN9" s="17">
        <v>0.14881122836510899</v>
      </c>
      <c r="AO9" s="17">
        <v>0.18290962383606199</v>
      </c>
      <c r="AP9" s="17">
        <v>0.13953524726112801</v>
      </c>
      <c r="AQ9" s="17"/>
      <c r="AR9" s="17">
        <v>0.15906492455135501</v>
      </c>
      <c r="AS9" s="17">
        <v>0.178829726105588</v>
      </c>
      <c r="AT9" s="17">
        <v>0.192460814346052</v>
      </c>
      <c r="AU9" s="17">
        <v>0.244751253428938</v>
      </c>
      <c r="AV9" s="17">
        <v>0.18400732305395801</v>
      </c>
      <c r="AW9" s="17"/>
      <c r="AX9" s="17">
        <v>0.12811410594120701</v>
      </c>
      <c r="AY9" s="17">
        <v>0.44991234560604698</v>
      </c>
      <c r="AZ9" s="17">
        <v>0.17754412594805299</v>
      </c>
      <c r="BA9" s="17"/>
      <c r="BB9" s="17">
        <v>0.20730895747658101</v>
      </c>
      <c r="BC9" s="17">
        <v>0.102030151326887</v>
      </c>
      <c r="BD9" s="17">
        <v>0.10320717505841399</v>
      </c>
      <c r="BE9" s="17">
        <v>0.118491679503149</v>
      </c>
      <c r="BF9" s="17">
        <v>0.13082607431256299</v>
      </c>
    </row>
    <row r="10" spans="2:58" x14ac:dyDescent="0.3">
      <c r="B10" s="18" t="s">
        <v>241</v>
      </c>
      <c r="C10" s="17">
        <v>0.41780300306936802</v>
      </c>
      <c r="D10" s="17">
        <v>0.41556604413728698</v>
      </c>
      <c r="E10" s="17">
        <v>0.41888061457720099</v>
      </c>
      <c r="F10" s="17"/>
      <c r="G10" s="17">
        <v>0.40350391763590798</v>
      </c>
      <c r="H10" s="17">
        <v>0.41269848410377402</v>
      </c>
      <c r="I10" s="17">
        <v>0.38633796966670803</v>
      </c>
      <c r="J10" s="17">
        <v>0.449295463842803</v>
      </c>
      <c r="K10" s="17">
        <v>0.42622985357950099</v>
      </c>
      <c r="L10" s="17">
        <v>0.39904824201282302</v>
      </c>
      <c r="M10" s="17"/>
      <c r="N10" s="17">
        <v>0.40723774703642901</v>
      </c>
      <c r="O10" s="17">
        <v>0.224498754540357</v>
      </c>
      <c r="P10" s="17">
        <v>0.36688061460750798</v>
      </c>
      <c r="Q10" s="17">
        <v>0.34918082423827002</v>
      </c>
      <c r="R10" s="17">
        <v>0.48534130685384602</v>
      </c>
      <c r="S10" s="17">
        <v>0.40814196764025201</v>
      </c>
      <c r="T10" s="17">
        <v>0.38414889576593297</v>
      </c>
      <c r="U10" s="17">
        <v>0.41153772780734998</v>
      </c>
      <c r="V10" s="17">
        <v>0.43883900483370802</v>
      </c>
      <c r="W10" s="17">
        <v>0.45576792256284798</v>
      </c>
      <c r="X10" s="17">
        <v>0.40522961407748398</v>
      </c>
      <c r="Y10" s="17">
        <v>0.46753070535444002</v>
      </c>
      <c r="Z10" s="17">
        <v>0.47075047925661001</v>
      </c>
      <c r="AA10" s="17">
        <v>0.431139006423849</v>
      </c>
      <c r="AB10" s="17">
        <v>0.48738779916352398</v>
      </c>
      <c r="AC10" s="17">
        <v>0.38035944771706598</v>
      </c>
      <c r="AD10" s="17"/>
      <c r="AE10" s="17">
        <v>0.39952698818426002</v>
      </c>
      <c r="AF10" s="17">
        <v>0.45538198255180301</v>
      </c>
      <c r="AG10" s="17">
        <v>0.40374130784453999</v>
      </c>
      <c r="AH10" s="17">
        <v>0.40510437969788199</v>
      </c>
      <c r="AI10" s="17">
        <v>0.48537043219297799</v>
      </c>
      <c r="AJ10" s="17">
        <v>0.48584275535145299</v>
      </c>
      <c r="AK10" s="17">
        <v>0.37219628308014602</v>
      </c>
      <c r="AL10" s="17">
        <v>0.38559398640224102</v>
      </c>
      <c r="AM10" s="17">
        <v>0.408311981695199</v>
      </c>
      <c r="AN10" s="17">
        <v>0.33087098754120298</v>
      </c>
      <c r="AO10" s="17">
        <v>0.37853551851467498</v>
      </c>
      <c r="AP10" s="17">
        <v>0.57990283425507505</v>
      </c>
      <c r="AQ10" s="17"/>
      <c r="AR10" s="17">
        <v>0.44807708512991101</v>
      </c>
      <c r="AS10" s="17">
        <v>0.41722068328871698</v>
      </c>
      <c r="AT10" s="17">
        <v>0.39380482270813599</v>
      </c>
      <c r="AU10" s="17">
        <v>0.35254212636613202</v>
      </c>
      <c r="AV10" s="17">
        <v>0.34807279202258801</v>
      </c>
      <c r="AW10" s="17"/>
      <c r="AX10" s="17">
        <v>0.41744114840770502</v>
      </c>
      <c r="AY10" s="17">
        <v>0.35487492446756302</v>
      </c>
      <c r="AZ10" s="17">
        <v>0.488025293588147</v>
      </c>
      <c r="BA10" s="17"/>
      <c r="BB10" s="17">
        <v>0.43069618083966099</v>
      </c>
      <c r="BC10" s="17">
        <v>0.38186127289525001</v>
      </c>
      <c r="BD10" s="17">
        <v>0.47907450735238399</v>
      </c>
      <c r="BE10" s="17">
        <v>0.38780596993523597</v>
      </c>
      <c r="BF10" s="17">
        <v>0.374256589817344</v>
      </c>
    </row>
    <row r="11" spans="2:58" ht="28.8" x14ac:dyDescent="0.3">
      <c r="B11" s="18" t="s">
        <v>242</v>
      </c>
      <c r="C11" s="17">
        <v>0.24663268022479601</v>
      </c>
      <c r="D11" s="17">
        <v>0.238759836349697</v>
      </c>
      <c r="E11" s="17">
        <v>0.25500512679190701</v>
      </c>
      <c r="F11" s="17"/>
      <c r="G11" s="17">
        <v>0.12828031079431301</v>
      </c>
      <c r="H11" s="17">
        <v>0.16927715397378801</v>
      </c>
      <c r="I11" s="17">
        <v>0.23924887303275899</v>
      </c>
      <c r="J11" s="17">
        <v>0.25841347505607798</v>
      </c>
      <c r="K11" s="17">
        <v>0.29255183929611001</v>
      </c>
      <c r="L11" s="17">
        <v>0.29239900824783099</v>
      </c>
      <c r="M11" s="17"/>
      <c r="N11" s="17">
        <v>0.361095020856325</v>
      </c>
      <c r="O11" s="17">
        <v>0.39862476576334599</v>
      </c>
      <c r="P11" s="17">
        <v>0.31928186670033099</v>
      </c>
      <c r="Q11" s="17">
        <v>0.32337984332611402</v>
      </c>
      <c r="R11" s="17">
        <v>0.19724576581815201</v>
      </c>
      <c r="S11" s="17">
        <v>0.30687677511207201</v>
      </c>
      <c r="T11" s="17">
        <v>0.31251677987967702</v>
      </c>
      <c r="U11" s="17">
        <v>0.26226147550637102</v>
      </c>
      <c r="V11" s="17">
        <v>0.17854154989939</v>
      </c>
      <c r="W11" s="17">
        <v>0.22638477811080199</v>
      </c>
      <c r="X11" s="17">
        <v>0.27685457453416601</v>
      </c>
      <c r="Y11" s="17">
        <v>0.25810963949424098</v>
      </c>
      <c r="Z11" s="17">
        <v>0.18823898543616999</v>
      </c>
      <c r="AA11" s="17">
        <v>0.24401013070125999</v>
      </c>
      <c r="AB11" s="17">
        <v>0.202714294834965</v>
      </c>
      <c r="AC11" s="17">
        <v>0.16666879240224999</v>
      </c>
      <c r="AD11" s="17"/>
      <c r="AE11" s="17">
        <v>0.18786906217288599</v>
      </c>
      <c r="AF11" s="17">
        <v>0.23639975748439501</v>
      </c>
      <c r="AG11" s="17">
        <v>0.28089187560152801</v>
      </c>
      <c r="AH11" s="17">
        <v>0.29432050133349702</v>
      </c>
      <c r="AI11" s="17">
        <v>0.24256541566765399</v>
      </c>
      <c r="AJ11" s="17">
        <v>0.177367190114533</v>
      </c>
      <c r="AK11" s="17">
        <v>0.22813019847291999</v>
      </c>
      <c r="AL11" s="17">
        <v>0.22302491498767499</v>
      </c>
      <c r="AM11" s="17">
        <v>0.269443223547989</v>
      </c>
      <c r="AN11" s="17">
        <v>0.35467761639702899</v>
      </c>
      <c r="AO11" s="17">
        <v>0.24837754358681399</v>
      </c>
      <c r="AP11" s="17">
        <v>0.21734021967874501</v>
      </c>
      <c r="AQ11" s="17"/>
      <c r="AR11" s="17">
        <v>0.24176899532837801</v>
      </c>
      <c r="AS11" s="17">
        <v>0.24482611506763399</v>
      </c>
      <c r="AT11" s="17">
        <v>0.25591329803025198</v>
      </c>
      <c r="AU11" s="17">
        <v>0.24747200044161199</v>
      </c>
      <c r="AV11" s="17">
        <v>0.28096470067795798</v>
      </c>
      <c r="AW11" s="17"/>
      <c r="AX11" s="17">
        <v>0.27488804397816702</v>
      </c>
      <c r="AY11" s="17">
        <v>0.13963108640459301</v>
      </c>
      <c r="AZ11" s="17">
        <v>0.20970039907169599</v>
      </c>
      <c r="BA11" s="17"/>
      <c r="BB11" s="17">
        <v>0.22325492837560401</v>
      </c>
      <c r="BC11" s="17">
        <v>0.30572934304917498</v>
      </c>
      <c r="BD11" s="17">
        <v>0.289695736115335</v>
      </c>
      <c r="BE11" s="17">
        <v>0.32965488021554901</v>
      </c>
      <c r="BF11" s="17">
        <v>0.26423401754777298</v>
      </c>
    </row>
    <row r="12" spans="2:58" x14ac:dyDescent="0.3">
      <c r="B12" s="18" t="s">
        <v>243</v>
      </c>
      <c r="C12" s="17">
        <v>6.5978414940669597E-2</v>
      </c>
      <c r="D12" s="17">
        <v>5.42591398700146E-2</v>
      </c>
      <c r="E12" s="17">
        <v>7.7840579016240793E-2</v>
      </c>
      <c r="F12" s="17"/>
      <c r="G12" s="17">
        <v>5.1988030780450202E-2</v>
      </c>
      <c r="H12" s="17">
        <v>4.3341629990945998E-2</v>
      </c>
      <c r="I12" s="17">
        <v>8.7482965071559601E-2</v>
      </c>
      <c r="J12" s="17">
        <v>5.1234858176548499E-2</v>
      </c>
      <c r="K12" s="17">
        <v>6.04828014052219E-2</v>
      </c>
      <c r="L12" s="17">
        <v>7.5318808770298507E-2</v>
      </c>
      <c r="M12" s="17"/>
      <c r="N12" s="17">
        <v>0</v>
      </c>
      <c r="O12" s="17">
        <v>5.5215032459627403E-2</v>
      </c>
      <c r="P12" s="17">
        <v>0.102229187658018</v>
      </c>
      <c r="Q12" s="17">
        <v>0</v>
      </c>
      <c r="R12" s="17">
        <v>3.80163466385042E-2</v>
      </c>
      <c r="S12" s="17">
        <v>4.9837906202856899E-2</v>
      </c>
      <c r="T12" s="17">
        <v>0.116343926801182</v>
      </c>
      <c r="U12" s="17">
        <v>8.10298363069403E-2</v>
      </c>
      <c r="V12" s="17">
        <v>8.0059817330716404E-2</v>
      </c>
      <c r="W12" s="17">
        <v>8.8530409975302399E-2</v>
      </c>
      <c r="X12" s="17">
        <v>7.5082935069515494E-2</v>
      </c>
      <c r="Y12" s="17">
        <v>6.1018840186519901E-2</v>
      </c>
      <c r="Z12" s="17">
        <v>6.4153772546567206E-2</v>
      </c>
      <c r="AA12" s="17">
        <v>6.2648149169176798E-2</v>
      </c>
      <c r="AB12" s="17">
        <v>9.6703753292136194E-2</v>
      </c>
      <c r="AC12" s="17">
        <v>4.2366780584199702E-2</v>
      </c>
      <c r="AD12" s="17"/>
      <c r="AE12" s="17">
        <v>1.3606818033896699E-2</v>
      </c>
      <c r="AF12" s="17">
        <v>8.8836935340899703E-2</v>
      </c>
      <c r="AG12" s="17">
        <v>0.112352067610274</v>
      </c>
      <c r="AH12" s="17">
        <v>0.108290957444257</v>
      </c>
      <c r="AI12" s="17">
        <v>4.5346231418908603E-2</v>
      </c>
      <c r="AJ12" s="17">
        <v>6.21224917586446E-2</v>
      </c>
      <c r="AK12" s="17">
        <v>7.0753714990089103E-2</v>
      </c>
      <c r="AL12" s="17">
        <v>5.4523730677902997E-2</v>
      </c>
      <c r="AM12" s="17">
        <v>6.1480011313186297E-2</v>
      </c>
      <c r="AN12" s="17">
        <v>5.9338764530286997E-2</v>
      </c>
      <c r="AO12" s="17">
        <v>8.0020119626485905E-2</v>
      </c>
      <c r="AP12" s="17">
        <v>3.55114398796448E-2</v>
      </c>
      <c r="AQ12" s="17"/>
      <c r="AR12" s="17">
        <v>6.1306106381719197E-2</v>
      </c>
      <c r="AS12" s="17">
        <v>6.39520250072938E-2</v>
      </c>
      <c r="AT12" s="17">
        <v>7.4217895062472602E-2</v>
      </c>
      <c r="AU12" s="17">
        <v>6.8397831394051201E-2</v>
      </c>
      <c r="AV12" s="17">
        <v>0.10831835546565</v>
      </c>
      <c r="AW12" s="17"/>
      <c r="AX12" s="17">
        <v>7.3001698273933394E-2</v>
      </c>
      <c r="AY12" s="17">
        <v>2.20522114567328E-2</v>
      </c>
      <c r="AZ12" s="17">
        <v>8.3361008816283402E-2</v>
      </c>
      <c r="BA12" s="17"/>
      <c r="BB12" s="17">
        <v>5.9136815513109002E-2</v>
      </c>
      <c r="BC12" s="17">
        <v>7.9568033926927906E-2</v>
      </c>
      <c r="BD12" s="17">
        <v>5.1312794861910899E-2</v>
      </c>
      <c r="BE12" s="17">
        <v>7.3746260089722904E-2</v>
      </c>
      <c r="BF12" s="17">
        <v>9.8065094017119797E-2</v>
      </c>
    </row>
    <row r="13" spans="2:58" x14ac:dyDescent="0.3">
      <c r="B13" s="18" t="s">
        <v>244</v>
      </c>
      <c r="C13" s="17">
        <v>2.1882033610594102E-2</v>
      </c>
      <c r="D13" s="17">
        <v>1.2293361126009801E-2</v>
      </c>
      <c r="E13" s="17">
        <v>3.1523574577506201E-2</v>
      </c>
      <c r="F13" s="17"/>
      <c r="G13" s="17">
        <v>5.1988030780450202E-2</v>
      </c>
      <c r="H13" s="17">
        <v>2.2642048602876101E-2</v>
      </c>
      <c r="I13" s="17">
        <v>2.1990698822114602E-2</v>
      </c>
      <c r="J13" s="17">
        <v>2.11233494352863E-2</v>
      </c>
      <c r="K13" s="17">
        <v>2.0135072078942901E-2</v>
      </c>
      <c r="L13" s="17">
        <v>3.52982276309034E-2</v>
      </c>
      <c r="M13" s="17"/>
      <c r="N13" s="17">
        <v>0.23166723210724599</v>
      </c>
      <c r="O13" s="17">
        <v>0.14155558894276901</v>
      </c>
      <c r="P13" s="17">
        <v>1.1294379663018E-2</v>
      </c>
      <c r="Q13" s="17">
        <v>0</v>
      </c>
      <c r="R13" s="17">
        <v>1.2827374152902001E-2</v>
      </c>
      <c r="S13" s="17">
        <v>4.2475797828599102E-2</v>
      </c>
      <c r="T13" s="17">
        <v>2.3014843480066001E-2</v>
      </c>
      <c r="U13" s="17">
        <v>2.0319102104260901E-2</v>
      </c>
      <c r="V13" s="17">
        <v>4.4317826377678303E-2</v>
      </c>
      <c r="W13" s="17">
        <v>6.18718751512695E-3</v>
      </c>
      <c r="X13" s="17">
        <v>2.5348592357963801E-2</v>
      </c>
      <c r="Y13" s="17">
        <v>2.07462843582614E-2</v>
      </c>
      <c r="Z13" s="17">
        <v>9.71912460392871E-3</v>
      </c>
      <c r="AA13" s="17">
        <v>6.3348780721468401E-3</v>
      </c>
      <c r="AB13" s="17">
        <v>7.1034785011738003E-3</v>
      </c>
      <c r="AC13" s="17">
        <v>1.3490589967470001E-2</v>
      </c>
      <c r="AD13" s="17"/>
      <c r="AE13" s="17">
        <v>1.7238128273729801E-2</v>
      </c>
      <c r="AF13" s="17">
        <v>4.4129921426245999E-2</v>
      </c>
      <c r="AG13" s="17">
        <v>2.78736923990325E-2</v>
      </c>
      <c r="AH13" s="17">
        <v>1.12835634067421E-2</v>
      </c>
      <c r="AI13" s="17">
        <v>2.89194148173368E-2</v>
      </c>
      <c r="AJ13" s="17">
        <v>1.9746347284048098E-2</v>
      </c>
      <c r="AK13" s="17">
        <v>4.3480389824367199E-3</v>
      </c>
      <c r="AL13" s="17">
        <v>9.4060116036060494E-3</v>
      </c>
      <c r="AM13" s="17">
        <v>1.0675818621616101E-2</v>
      </c>
      <c r="AN13" s="17">
        <v>3.4787714235242198E-2</v>
      </c>
      <c r="AO13" s="17">
        <v>3.3090187895767197E-2</v>
      </c>
      <c r="AP13" s="17">
        <v>0</v>
      </c>
      <c r="AQ13" s="17"/>
      <c r="AR13" s="17">
        <v>3.6975856537618201E-2</v>
      </c>
      <c r="AS13" s="17">
        <v>1.69958288370885E-2</v>
      </c>
      <c r="AT13" s="17">
        <v>1.2479595820592101E-2</v>
      </c>
      <c r="AU13" s="17">
        <v>2.31305254505903E-2</v>
      </c>
      <c r="AV13" s="17">
        <v>0</v>
      </c>
      <c r="AW13" s="17"/>
      <c r="AX13" s="17">
        <v>2.32070556533799E-2</v>
      </c>
      <c r="AY13" s="17">
        <v>1.1672993563939501E-2</v>
      </c>
      <c r="AZ13" s="17">
        <v>1.8494634282299999E-2</v>
      </c>
      <c r="BA13" s="17"/>
      <c r="BB13" s="17">
        <v>1.78696487999618E-2</v>
      </c>
      <c r="BC13" s="17">
        <v>1.0557626253169101E-2</v>
      </c>
      <c r="BD13" s="17">
        <v>6.3115061678224907E-2</v>
      </c>
      <c r="BE13" s="17">
        <v>2.8450010860548099E-2</v>
      </c>
      <c r="BF13" s="17">
        <v>5.0025457034447302E-2</v>
      </c>
    </row>
    <row r="14" spans="2:58" x14ac:dyDescent="0.3">
      <c r="B14" s="18" t="s">
        <v>86</v>
      </c>
      <c r="C14" s="17">
        <v>6.9114564891047003E-2</v>
      </c>
      <c r="D14" s="17">
        <v>5.3238024438961098E-2</v>
      </c>
      <c r="E14" s="17">
        <v>8.5144245563214996E-2</v>
      </c>
      <c r="F14" s="17"/>
      <c r="G14" s="17">
        <v>0</v>
      </c>
      <c r="H14" s="17">
        <v>3.8124505462304698E-2</v>
      </c>
      <c r="I14" s="17">
        <v>7.8699540903067106E-2</v>
      </c>
      <c r="J14" s="17">
        <v>6.9697953817060093E-2</v>
      </c>
      <c r="K14" s="17">
        <v>7.2569263785580498E-2</v>
      </c>
      <c r="L14" s="17">
        <v>0</v>
      </c>
      <c r="M14" s="17"/>
      <c r="N14" s="17">
        <v>0</v>
      </c>
      <c r="O14" s="17">
        <v>0.101441720954367</v>
      </c>
      <c r="P14" s="17">
        <v>8.6093695484926902E-2</v>
      </c>
      <c r="Q14" s="17">
        <v>0.151886430623141</v>
      </c>
      <c r="R14" s="17">
        <v>0.14197514564657099</v>
      </c>
      <c r="S14" s="17">
        <v>7.6570612948344996E-2</v>
      </c>
      <c r="T14" s="17">
        <v>3.6545955227302002E-2</v>
      </c>
      <c r="U14" s="17">
        <v>8.7137743310764001E-2</v>
      </c>
      <c r="V14" s="17">
        <v>0.10187073888961699</v>
      </c>
      <c r="W14" s="17">
        <v>8.1137098109475295E-2</v>
      </c>
      <c r="X14" s="17">
        <v>6.4998936129027504E-2</v>
      </c>
      <c r="Y14" s="17">
        <v>5.0098392694628902E-2</v>
      </c>
      <c r="Z14" s="17">
        <v>6.6014965421160296E-2</v>
      </c>
      <c r="AA14" s="17">
        <v>6.0086021101524799E-2</v>
      </c>
      <c r="AB14" s="17">
        <v>3.8645554116938499E-2</v>
      </c>
      <c r="AC14" s="17">
        <v>1.21844870099418E-2</v>
      </c>
      <c r="AD14" s="17"/>
      <c r="AE14" s="17">
        <v>4.0451322225039901E-2</v>
      </c>
      <c r="AF14" s="17">
        <v>6.7444076648620899E-2</v>
      </c>
      <c r="AG14" s="17">
        <v>5.60601686915752E-2</v>
      </c>
      <c r="AH14" s="17">
        <v>7.6361396887520694E-2</v>
      </c>
      <c r="AI14" s="17">
        <v>6.4116038459979804E-2</v>
      </c>
      <c r="AJ14" s="17">
        <v>9.4549595337776599E-2</v>
      </c>
      <c r="AK14" s="17">
        <v>0.122557126230667</v>
      </c>
      <c r="AL14" s="17">
        <v>3.9038333064177602E-2</v>
      </c>
      <c r="AM14" s="17">
        <v>7.1097010345056305E-2</v>
      </c>
      <c r="AN14" s="17">
        <v>7.1513688931130401E-2</v>
      </c>
      <c r="AO14" s="17">
        <v>7.7067006540194993E-2</v>
      </c>
      <c r="AP14" s="17">
        <v>2.7710258925406302E-2</v>
      </c>
      <c r="AQ14" s="17"/>
      <c r="AR14" s="17">
        <v>5.2807032071018799E-2</v>
      </c>
      <c r="AS14" s="17">
        <v>7.8175621693677602E-2</v>
      </c>
      <c r="AT14" s="17">
        <v>7.1123574032495099E-2</v>
      </c>
      <c r="AU14" s="17">
        <v>6.3706262918676995E-2</v>
      </c>
      <c r="AV14" s="17">
        <v>7.8636828779846499E-2</v>
      </c>
      <c r="AW14" s="17"/>
      <c r="AX14" s="17">
        <v>8.3347947745607207E-2</v>
      </c>
      <c r="AY14" s="17">
        <v>2.1856438501125699E-2</v>
      </c>
      <c r="AZ14" s="17">
        <v>2.2874538293520801E-2</v>
      </c>
      <c r="BA14" s="17"/>
      <c r="BB14" s="17">
        <v>6.1733468995083599E-2</v>
      </c>
      <c r="BC14" s="17">
        <v>0.120253572548591</v>
      </c>
      <c r="BD14" s="17">
        <v>1.35947249337311E-2</v>
      </c>
      <c r="BE14" s="17">
        <v>6.1851199395794802E-2</v>
      </c>
      <c r="BF14" s="17">
        <v>8.2592767270753195E-2</v>
      </c>
    </row>
    <row r="15" spans="2:58" x14ac:dyDescent="0.3">
      <c r="B15" s="18" t="s">
        <v>245</v>
      </c>
      <c r="C15" s="20">
        <v>0.59639230633289397</v>
      </c>
      <c r="D15" s="20">
        <v>0.64144963821531797</v>
      </c>
      <c r="E15" s="20">
        <v>0.55048647405113105</v>
      </c>
      <c r="F15" s="20"/>
      <c r="G15" s="20">
        <v>0.76774362764478699</v>
      </c>
      <c r="H15" s="20">
        <v>0.72661466197008495</v>
      </c>
      <c r="I15" s="20">
        <v>0.57257792217049996</v>
      </c>
      <c r="J15" s="20">
        <v>0.59953036351502698</v>
      </c>
      <c r="K15" s="20">
        <v>0.55426102343414496</v>
      </c>
      <c r="L15" s="20">
        <v>0.59698395535096704</v>
      </c>
      <c r="M15" s="20"/>
      <c r="N15" s="20">
        <v>0.40723774703642901</v>
      </c>
      <c r="O15" s="20">
        <v>0.30316289187988998</v>
      </c>
      <c r="P15" s="20">
        <v>0.48110087049370598</v>
      </c>
      <c r="Q15" s="20">
        <v>0.52473372605074498</v>
      </c>
      <c r="R15" s="20">
        <v>0.60993536774387003</v>
      </c>
      <c r="S15" s="20">
        <v>0.52423890790812699</v>
      </c>
      <c r="T15" s="20">
        <v>0.51157849461177296</v>
      </c>
      <c r="U15" s="20">
        <v>0.54925184277166395</v>
      </c>
      <c r="V15" s="20">
        <v>0.59521006750259797</v>
      </c>
      <c r="W15" s="20">
        <v>0.59776052628929299</v>
      </c>
      <c r="X15" s="20">
        <v>0.55771496190932701</v>
      </c>
      <c r="Y15" s="20">
        <v>0.61002684326634904</v>
      </c>
      <c r="Z15" s="20">
        <v>0.67187315199217401</v>
      </c>
      <c r="AA15" s="20">
        <v>0.62692082095589097</v>
      </c>
      <c r="AB15" s="20">
        <v>0.65483291925478704</v>
      </c>
      <c r="AC15" s="20">
        <v>0.76528935003613796</v>
      </c>
      <c r="AD15" s="20"/>
      <c r="AE15" s="20">
        <v>0.74083466929444797</v>
      </c>
      <c r="AF15" s="20">
        <v>0.563189309099839</v>
      </c>
      <c r="AG15" s="20">
        <v>0.52282219569759003</v>
      </c>
      <c r="AH15" s="20">
        <v>0.509743580927984</v>
      </c>
      <c r="AI15" s="20">
        <v>0.61905289963612098</v>
      </c>
      <c r="AJ15" s="20">
        <v>0.64621437550499705</v>
      </c>
      <c r="AK15" s="20">
        <v>0.57421092132388696</v>
      </c>
      <c r="AL15" s="20">
        <v>0.67400700966663796</v>
      </c>
      <c r="AM15" s="20">
        <v>0.58730393617215304</v>
      </c>
      <c r="AN15" s="20">
        <v>0.47968221590631099</v>
      </c>
      <c r="AO15" s="20">
        <v>0.56144514235073795</v>
      </c>
      <c r="AP15" s="20">
        <v>0.71943808151620403</v>
      </c>
      <c r="AQ15" s="20"/>
      <c r="AR15" s="20">
        <v>0.60714200968126597</v>
      </c>
      <c r="AS15" s="20">
        <v>0.59605040939430598</v>
      </c>
      <c r="AT15" s="20">
        <v>0.58626563705418799</v>
      </c>
      <c r="AU15" s="20">
        <v>0.59729337979507002</v>
      </c>
      <c r="AV15" s="20">
        <v>0.53208011507654596</v>
      </c>
      <c r="AW15" s="20"/>
      <c r="AX15" s="20">
        <v>0.54555525434891206</v>
      </c>
      <c r="AY15" s="20">
        <v>0.80478727007360895</v>
      </c>
      <c r="AZ15" s="20">
        <v>0.66556941953619997</v>
      </c>
      <c r="BA15" s="20"/>
      <c r="BB15" s="20">
        <v>0.63800513831624195</v>
      </c>
      <c r="BC15" s="20">
        <v>0.48389142422213699</v>
      </c>
      <c r="BD15" s="20">
        <v>0.58228168241079903</v>
      </c>
      <c r="BE15" s="20">
        <v>0.50629764943838496</v>
      </c>
      <c r="BF15" s="20">
        <v>0.50508266412990699</v>
      </c>
    </row>
    <row r="16" spans="2:58" x14ac:dyDescent="0.3">
      <c r="B16" s="18" t="s">
        <v>246</v>
      </c>
      <c r="C16" s="20">
        <v>8.7860448551263598E-2</v>
      </c>
      <c r="D16" s="20">
        <v>6.6552500996024402E-2</v>
      </c>
      <c r="E16" s="20">
        <v>0.109364153593747</v>
      </c>
      <c r="F16" s="20"/>
      <c r="G16" s="20">
        <v>0.1039760615609</v>
      </c>
      <c r="H16" s="20">
        <v>6.5983678593822107E-2</v>
      </c>
      <c r="I16" s="20">
        <v>0.10947366389367399</v>
      </c>
      <c r="J16" s="20">
        <v>7.2358207611834896E-2</v>
      </c>
      <c r="K16" s="20">
        <v>8.0617873484164895E-2</v>
      </c>
      <c r="L16" s="20">
        <v>0.110617036401202</v>
      </c>
      <c r="M16" s="20"/>
      <c r="N16" s="20">
        <v>0.23166723210724599</v>
      </c>
      <c r="O16" s="20">
        <v>0.19677062140239701</v>
      </c>
      <c r="P16" s="20">
        <v>0.113523567321036</v>
      </c>
      <c r="Q16" s="20">
        <v>0</v>
      </c>
      <c r="R16" s="20">
        <v>5.0843720791406199E-2</v>
      </c>
      <c r="S16" s="20">
        <v>9.2313704031456001E-2</v>
      </c>
      <c r="T16" s="20">
        <v>0.13935877028124799</v>
      </c>
      <c r="U16" s="20">
        <v>0.101348938411201</v>
      </c>
      <c r="V16" s="20">
        <v>0.12437764370839501</v>
      </c>
      <c r="W16" s="20">
        <v>9.4717597490429406E-2</v>
      </c>
      <c r="X16" s="20">
        <v>0.100431527427479</v>
      </c>
      <c r="Y16" s="20">
        <v>8.1765124544781395E-2</v>
      </c>
      <c r="Z16" s="20">
        <v>7.38728971504959E-2</v>
      </c>
      <c r="AA16" s="20">
        <v>6.8983027241323699E-2</v>
      </c>
      <c r="AB16" s="20">
        <v>0.10380723179331</v>
      </c>
      <c r="AC16" s="20">
        <v>5.5857370551669797E-2</v>
      </c>
      <c r="AD16" s="20"/>
      <c r="AE16" s="20">
        <v>3.0844946307626499E-2</v>
      </c>
      <c r="AF16" s="20">
        <v>0.13296685676714601</v>
      </c>
      <c r="AG16" s="20">
        <v>0.140225760009307</v>
      </c>
      <c r="AH16" s="20">
        <v>0.119574520850999</v>
      </c>
      <c r="AI16" s="20">
        <v>7.4265646236245403E-2</v>
      </c>
      <c r="AJ16" s="20">
        <v>8.1868839042692695E-2</v>
      </c>
      <c r="AK16" s="20">
        <v>7.5101753972525803E-2</v>
      </c>
      <c r="AL16" s="20">
        <v>6.3929742281508994E-2</v>
      </c>
      <c r="AM16" s="20">
        <v>7.2155829934802407E-2</v>
      </c>
      <c r="AN16" s="20">
        <v>9.4126478765529195E-2</v>
      </c>
      <c r="AO16" s="20">
        <v>0.113110307522253</v>
      </c>
      <c r="AP16" s="20">
        <v>3.55114398796448E-2</v>
      </c>
      <c r="AQ16" s="20"/>
      <c r="AR16" s="20">
        <v>9.8281962919337496E-2</v>
      </c>
      <c r="AS16" s="20">
        <v>8.09478538443823E-2</v>
      </c>
      <c r="AT16" s="20">
        <v>8.6697490883064707E-2</v>
      </c>
      <c r="AU16" s="20">
        <v>9.1528356844641501E-2</v>
      </c>
      <c r="AV16" s="20">
        <v>0.10831835546565</v>
      </c>
      <c r="AW16" s="20"/>
      <c r="AX16" s="20">
        <v>9.6208753927313304E-2</v>
      </c>
      <c r="AY16" s="20">
        <v>3.3725205020672201E-2</v>
      </c>
      <c r="AZ16" s="20">
        <v>0.101855643098583</v>
      </c>
      <c r="BA16" s="20"/>
      <c r="BB16" s="20">
        <v>7.7006464313070802E-2</v>
      </c>
      <c r="BC16" s="20">
        <v>9.0125660180097003E-2</v>
      </c>
      <c r="BD16" s="20">
        <v>0.114427856540136</v>
      </c>
      <c r="BE16" s="20">
        <v>0.10219627095027101</v>
      </c>
      <c r="BF16" s="20">
        <v>0.14809055105156699</v>
      </c>
    </row>
    <row r="17" spans="2:58" hidden="1" x14ac:dyDescent="0.3">
      <c r="B17" s="18" t="s">
        <v>99</v>
      </c>
      <c r="C17" s="21">
        <v>0.50853185778163001</v>
      </c>
      <c r="D17" s="21">
        <v>0.57489713721929303</v>
      </c>
      <c r="E17" s="21">
        <v>0.44112232045738398</v>
      </c>
      <c r="F17" s="21"/>
      <c r="G17" s="21">
        <v>0.66376756608388698</v>
      </c>
      <c r="H17" s="21">
        <v>0.66063098337626303</v>
      </c>
      <c r="I17" s="21">
        <v>0.463104258276826</v>
      </c>
      <c r="J17" s="21">
        <v>0.527172155903192</v>
      </c>
      <c r="K17" s="21">
        <v>0.47364314994998002</v>
      </c>
      <c r="L17" s="21">
        <v>0.48636691894976603</v>
      </c>
      <c r="M17" s="21"/>
      <c r="N17" s="21">
        <v>0.17557051492918299</v>
      </c>
      <c r="O17" s="21">
        <v>0.106392270477493</v>
      </c>
      <c r="P17" s="21">
        <v>0.36757730317267101</v>
      </c>
      <c r="Q17" s="21">
        <v>0.52473372605074498</v>
      </c>
      <c r="R17" s="21">
        <v>0.55909164695246405</v>
      </c>
      <c r="S17" s="21">
        <v>0.43192520387667099</v>
      </c>
      <c r="T17" s="21">
        <v>0.37221972433052503</v>
      </c>
      <c r="U17" s="21">
        <v>0.44790290436046298</v>
      </c>
      <c r="V17" s="21">
        <v>0.47083242379420298</v>
      </c>
      <c r="W17" s="21">
        <v>0.50304292879886403</v>
      </c>
      <c r="X17" s="21">
        <v>0.45728343448184799</v>
      </c>
      <c r="Y17" s="21">
        <v>0.52826171872156702</v>
      </c>
      <c r="Z17" s="21">
        <v>0.59800025484167796</v>
      </c>
      <c r="AA17" s="21">
        <v>0.55793779371456798</v>
      </c>
      <c r="AB17" s="21">
        <v>0.55102568746147695</v>
      </c>
      <c r="AC17" s="21">
        <v>0.70943197948446801</v>
      </c>
      <c r="AD17" s="21"/>
      <c r="AE17" s="21">
        <v>0.70998972298682095</v>
      </c>
      <c r="AF17" s="21">
        <v>0.43022245233269302</v>
      </c>
      <c r="AG17" s="21">
        <v>0.382596435688284</v>
      </c>
      <c r="AH17" s="21">
        <v>0.39016906007698499</v>
      </c>
      <c r="AI17" s="21">
        <v>0.54478725339987599</v>
      </c>
      <c r="AJ17" s="21">
        <v>0.56434553646230501</v>
      </c>
      <c r="AK17" s="21">
        <v>0.49910916735136102</v>
      </c>
      <c r="AL17" s="21">
        <v>0.61007726738512902</v>
      </c>
      <c r="AM17" s="21">
        <v>0.51514810623734997</v>
      </c>
      <c r="AN17" s="21">
        <v>0.38555573714078201</v>
      </c>
      <c r="AO17" s="21">
        <v>0.44833483482848402</v>
      </c>
      <c r="AP17" s="21">
        <v>0.68392664163655903</v>
      </c>
      <c r="AQ17" s="21"/>
      <c r="AR17" s="21">
        <v>0.50886004676192798</v>
      </c>
      <c r="AS17" s="21">
        <v>0.51510255554992301</v>
      </c>
      <c r="AT17" s="21">
        <v>0.499568146171123</v>
      </c>
      <c r="AU17" s="21">
        <v>0.50576502295042902</v>
      </c>
      <c r="AV17" s="21">
        <v>0.42376175961089502</v>
      </c>
      <c r="AW17" s="21"/>
      <c r="AX17" s="21">
        <v>0.44934650042159902</v>
      </c>
      <c r="AY17" s="21">
        <v>0.77106206505293695</v>
      </c>
      <c r="AZ17" s="21">
        <v>0.563713776437617</v>
      </c>
      <c r="BA17" s="21"/>
      <c r="BB17" s="21">
        <v>0.56099867400317105</v>
      </c>
      <c r="BC17" s="21">
        <v>0.39376576404204</v>
      </c>
      <c r="BD17" s="21">
        <v>0.46785382587066299</v>
      </c>
      <c r="BE17" s="21">
        <v>0.404101378488114</v>
      </c>
      <c r="BF17" s="21">
        <v>0.35699211307834</v>
      </c>
    </row>
    <row r="18" spans="2:58" x14ac:dyDescent="0.3">
      <c r="B18" s="16"/>
    </row>
    <row r="19" spans="2:58" x14ac:dyDescent="0.3">
      <c r="B19" t="s">
        <v>91</v>
      </c>
    </row>
    <row r="20" spans="2:58" x14ac:dyDescent="0.3">
      <c r="B20" t="s">
        <v>92</v>
      </c>
    </row>
    <row r="22" spans="2:58" x14ac:dyDescent="0.3">
      <c r="B22"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248</v>
      </c>
      <c r="C9" s="17">
        <v>0.19647101053143801</v>
      </c>
      <c r="D9" s="17">
        <v>0.20825954101042901</v>
      </c>
      <c r="E9" s="17">
        <v>0.18506311733000499</v>
      </c>
      <c r="F9" s="17"/>
      <c r="G9" s="17">
        <v>0.44340996840057501</v>
      </c>
      <c r="H9" s="17">
        <v>0.33160161284457901</v>
      </c>
      <c r="I9" s="17">
        <v>0.20900144389998501</v>
      </c>
      <c r="J9" s="17">
        <v>0.167846538790862</v>
      </c>
      <c r="K9" s="17">
        <v>0.14782114029642299</v>
      </c>
      <c r="L9" s="17">
        <v>6.1635269074350699E-2</v>
      </c>
      <c r="M9" s="17"/>
      <c r="N9" s="17">
        <v>0.272043828261609</v>
      </c>
      <c r="O9" s="17">
        <v>0.21185597361060099</v>
      </c>
      <c r="P9" s="17">
        <v>0.18241981948421701</v>
      </c>
      <c r="Q9" s="17">
        <v>0.18045275075315501</v>
      </c>
      <c r="R9" s="17">
        <v>0.170051859138658</v>
      </c>
      <c r="S9" s="17">
        <v>0.123457078393054</v>
      </c>
      <c r="T9" s="17">
        <v>0.14261028139472501</v>
      </c>
      <c r="U9" s="17">
        <v>0.21941922792315299</v>
      </c>
      <c r="V9" s="17">
        <v>0.168151591571638</v>
      </c>
      <c r="W9" s="17">
        <v>0.16432902733631799</v>
      </c>
      <c r="X9" s="17">
        <v>0.119590866786826</v>
      </c>
      <c r="Y9" s="17">
        <v>0.17811729386920599</v>
      </c>
      <c r="Z9" s="17">
        <v>0.202194487921112</v>
      </c>
      <c r="AA9" s="17">
        <v>0.14227865877485199</v>
      </c>
      <c r="AB9" s="17">
        <v>0.239599971010687</v>
      </c>
      <c r="AC9" s="17">
        <v>0.374567328114428</v>
      </c>
      <c r="AD9" s="17"/>
      <c r="AE9" s="17">
        <v>0.283027007433789</v>
      </c>
      <c r="AF9" s="17">
        <v>0.18692291052582399</v>
      </c>
      <c r="AG9" s="17">
        <v>0.189252776794198</v>
      </c>
      <c r="AH9" s="17">
        <v>0.22597815189251899</v>
      </c>
      <c r="AI9" s="17">
        <v>0.159301178550973</v>
      </c>
      <c r="AJ9" s="17">
        <v>0.151637621301596</v>
      </c>
      <c r="AK9" s="17">
        <v>0.19320205453658301</v>
      </c>
      <c r="AL9" s="17">
        <v>0.23693432680540299</v>
      </c>
      <c r="AM9" s="17">
        <v>0.19453965296954001</v>
      </c>
      <c r="AN9" s="17">
        <v>0.133150957782075</v>
      </c>
      <c r="AO9" s="17">
        <v>0.20674134820548201</v>
      </c>
      <c r="AP9" s="17">
        <v>0.121419580394035</v>
      </c>
      <c r="AQ9" s="17"/>
      <c r="AR9" s="17">
        <v>0.165907631384034</v>
      </c>
      <c r="AS9" s="17">
        <v>0.199966726987412</v>
      </c>
      <c r="AT9" s="17">
        <v>0.216576198979028</v>
      </c>
      <c r="AU9" s="17">
        <v>0.27077505186906198</v>
      </c>
      <c r="AV9" s="17">
        <v>0.21005246926340901</v>
      </c>
      <c r="AW9" s="17"/>
      <c r="AX9" s="17">
        <v>0.161653116730371</v>
      </c>
      <c r="AY9" s="17">
        <v>0.35225983447082398</v>
      </c>
      <c r="AZ9" s="17">
        <v>0.21520932386448899</v>
      </c>
      <c r="BA9" s="17"/>
      <c r="BB9" s="17">
        <v>0.206568857808092</v>
      </c>
      <c r="BC9" s="17">
        <v>0.139603121603496</v>
      </c>
      <c r="BD9" s="17">
        <v>0.24129029842850899</v>
      </c>
      <c r="BE9" s="17">
        <v>0.14345220692820099</v>
      </c>
      <c r="BF9" s="17">
        <v>0.22813041754952901</v>
      </c>
    </row>
    <row r="10" spans="2:58" x14ac:dyDescent="0.3">
      <c r="B10" s="18" t="s">
        <v>249</v>
      </c>
      <c r="C10" s="17">
        <v>0.43098815161478998</v>
      </c>
      <c r="D10" s="17">
        <v>0.41556094921937398</v>
      </c>
      <c r="E10" s="17">
        <v>0.446292497012788</v>
      </c>
      <c r="F10" s="17"/>
      <c r="G10" s="17">
        <v>0.31968905288127297</v>
      </c>
      <c r="H10" s="17">
        <v>0.42142312728089998</v>
      </c>
      <c r="I10" s="17">
        <v>0.428151310305316</v>
      </c>
      <c r="J10" s="17">
        <v>0.43881150881550002</v>
      </c>
      <c r="K10" s="17">
        <v>0.43158462056229202</v>
      </c>
      <c r="L10" s="17">
        <v>0.40498150651856502</v>
      </c>
      <c r="M10" s="17"/>
      <c r="N10" s="17">
        <v>0.61759717803009095</v>
      </c>
      <c r="O10" s="17">
        <v>0.130864835010847</v>
      </c>
      <c r="P10" s="17">
        <v>0.34951747843050002</v>
      </c>
      <c r="Q10" s="17">
        <v>0.44554973304775902</v>
      </c>
      <c r="R10" s="17">
        <v>0.36359790912496398</v>
      </c>
      <c r="S10" s="17">
        <v>0.44081437437425602</v>
      </c>
      <c r="T10" s="17">
        <v>0.45637971156995699</v>
      </c>
      <c r="U10" s="17">
        <v>0.41547284429510001</v>
      </c>
      <c r="V10" s="17">
        <v>0.499282076573625</v>
      </c>
      <c r="W10" s="17">
        <v>0.44798051147197998</v>
      </c>
      <c r="X10" s="17">
        <v>0.45279811239552797</v>
      </c>
      <c r="Y10" s="17">
        <v>0.500323820600862</v>
      </c>
      <c r="Z10" s="17">
        <v>0.46050827603710898</v>
      </c>
      <c r="AA10" s="17">
        <v>0.47059630028332</v>
      </c>
      <c r="AB10" s="17">
        <v>0.56501412665287098</v>
      </c>
      <c r="AC10" s="17">
        <v>0.326789942423163</v>
      </c>
      <c r="AD10" s="17"/>
      <c r="AE10" s="17">
        <v>0.37918859522217402</v>
      </c>
      <c r="AF10" s="17">
        <v>0.46190738407288301</v>
      </c>
      <c r="AG10" s="17">
        <v>0.38667041332896601</v>
      </c>
      <c r="AH10" s="17">
        <v>0.40771424509918403</v>
      </c>
      <c r="AI10" s="17">
        <v>0.44739060706035899</v>
      </c>
      <c r="AJ10" s="17">
        <v>0.48737965962329399</v>
      </c>
      <c r="AK10" s="17">
        <v>0.40823372050793899</v>
      </c>
      <c r="AL10" s="17">
        <v>0.46832506946326402</v>
      </c>
      <c r="AM10" s="17">
        <v>0.39193212731763999</v>
      </c>
      <c r="AN10" s="17">
        <v>0.480563783095106</v>
      </c>
      <c r="AO10" s="17">
        <v>0.44604262243935899</v>
      </c>
      <c r="AP10" s="17">
        <v>0.50004039195382899</v>
      </c>
      <c r="AQ10" s="17"/>
      <c r="AR10" s="17">
        <v>0.41940741082274102</v>
      </c>
      <c r="AS10" s="17">
        <v>0.43263480892943101</v>
      </c>
      <c r="AT10" s="17">
        <v>0.43458894976239099</v>
      </c>
      <c r="AU10" s="17">
        <v>0.47825029071327402</v>
      </c>
      <c r="AV10" s="17">
        <v>0.41788314517796199</v>
      </c>
      <c r="AW10" s="17"/>
      <c r="AX10" s="17">
        <v>0.451422978645384</v>
      </c>
      <c r="AY10" s="17">
        <v>0.36500307743252502</v>
      </c>
      <c r="AZ10" s="17">
        <v>0.42649739574087298</v>
      </c>
      <c r="BA10" s="17"/>
      <c r="BB10" s="17">
        <v>0.427648286776661</v>
      </c>
      <c r="BC10" s="17">
        <v>0.51661988154941796</v>
      </c>
      <c r="BD10" s="17">
        <v>0.41115590961061499</v>
      </c>
      <c r="BE10" s="17">
        <v>0.44533973411663003</v>
      </c>
      <c r="BF10" s="17">
        <v>0.33756842310566898</v>
      </c>
    </row>
    <row r="11" spans="2:58" x14ac:dyDescent="0.3">
      <c r="B11" s="18" t="s">
        <v>250</v>
      </c>
      <c r="C11" s="17">
        <v>0.217874116882116</v>
      </c>
      <c r="D11" s="17">
        <v>0.22841495857850799</v>
      </c>
      <c r="E11" s="17">
        <v>0.20676029915817601</v>
      </c>
      <c r="F11" s="17"/>
      <c r="G11" s="17">
        <v>0</v>
      </c>
      <c r="H11" s="17">
        <v>0.158588651039067</v>
      </c>
      <c r="I11" s="17">
        <v>0.18958297385631601</v>
      </c>
      <c r="J11" s="17">
        <v>0.23613253894104899</v>
      </c>
      <c r="K11" s="17">
        <v>0.29132696181263901</v>
      </c>
      <c r="L11" s="17">
        <v>0.34340935185826699</v>
      </c>
      <c r="M11" s="17"/>
      <c r="N11" s="17">
        <v>0.1103589937083</v>
      </c>
      <c r="O11" s="17">
        <v>0.34406397319173398</v>
      </c>
      <c r="P11" s="17">
        <v>0.29165810863219799</v>
      </c>
      <c r="Q11" s="17">
        <v>0.14641172641373901</v>
      </c>
      <c r="R11" s="17">
        <v>0.240863917704947</v>
      </c>
      <c r="S11" s="17">
        <v>0.26444512058139802</v>
      </c>
      <c r="T11" s="17">
        <v>0.23367306497378801</v>
      </c>
      <c r="U11" s="17">
        <v>0.22992304195482</v>
      </c>
      <c r="V11" s="17">
        <v>0.24379426807523599</v>
      </c>
      <c r="W11" s="17">
        <v>0.25727599528008399</v>
      </c>
      <c r="X11" s="17">
        <v>0.26104635896035699</v>
      </c>
      <c r="Y11" s="17">
        <v>0.18038949639596599</v>
      </c>
      <c r="Z11" s="17">
        <v>0.19160697321839901</v>
      </c>
      <c r="AA11" s="17">
        <v>0.18784036187092601</v>
      </c>
      <c r="AB11" s="17">
        <v>9.9077197602347095E-2</v>
      </c>
      <c r="AC11" s="17">
        <v>0.17971547271927099</v>
      </c>
      <c r="AD11" s="17"/>
      <c r="AE11" s="17">
        <v>0.19671541632474801</v>
      </c>
      <c r="AF11" s="17">
        <v>0.19199877000545701</v>
      </c>
      <c r="AG11" s="17">
        <v>0.26979125474664101</v>
      </c>
      <c r="AH11" s="17">
        <v>0.25446042282445902</v>
      </c>
      <c r="AI11" s="17">
        <v>0.22572802012999599</v>
      </c>
      <c r="AJ11" s="17">
        <v>0.19476149111868901</v>
      </c>
      <c r="AK11" s="17">
        <v>0.20780532533556101</v>
      </c>
      <c r="AL11" s="17">
        <v>0.20588989502049601</v>
      </c>
      <c r="AM11" s="17">
        <v>0.23081575037747301</v>
      </c>
      <c r="AN11" s="17">
        <v>0.22183893044758601</v>
      </c>
      <c r="AO11" s="17">
        <v>0.201039739374124</v>
      </c>
      <c r="AP11" s="17">
        <v>0.24253717364553501</v>
      </c>
      <c r="AQ11" s="17"/>
      <c r="AR11" s="17">
        <v>0.24036261880165899</v>
      </c>
      <c r="AS11" s="17">
        <v>0.21723592973755099</v>
      </c>
      <c r="AT11" s="17">
        <v>0.192697483353198</v>
      </c>
      <c r="AU11" s="17">
        <v>0.16528162463746199</v>
      </c>
      <c r="AV11" s="17">
        <v>0.24497858461537</v>
      </c>
      <c r="AW11" s="17"/>
      <c r="AX11" s="17">
        <v>0.22375688587519199</v>
      </c>
      <c r="AY11" s="17">
        <v>0.141734931751269</v>
      </c>
      <c r="AZ11" s="17">
        <v>0.21944352771610101</v>
      </c>
      <c r="BA11" s="17"/>
      <c r="BB11" s="17">
        <v>0.21267318182220199</v>
      </c>
      <c r="BC11" s="17">
        <v>0.2086786772501</v>
      </c>
      <c r="BD11" s="17">
        <v>0.226442318052515</v>
      </c>
      <c r="BE11" s="17">
        <v>0.24927772013645599</v>
      </c>
      <c r="BF11" s="17">
        <v>0.240410997492747</v>
      </c>
    </row>
    <row r="12" spans="2:58" x14ac:dyDescent="0.3">
      <c r="B12" s="18" t="s">
        <v>251</v>
      </c>
      <c r="C12" s="17">
        <v>6.8482912116877001E-2</v>
      </c>
      <c r="D12" s="17">
        <v>6.7824758274646998E-2</v>
      </c>
      <c r="E12" s="17">
        <v>6.9278323381789006E-2</v>
      </c>
      <c r="F12" s="17"/>
      <c r="G12" s="17">
        <v>0</v>
      </c>
      <c r="H12" s="17">
        <v>2.9809466760870301E-2</v>
      </c>
      <c r="I12" s="17">
        <v>8.5121459609653505E-2</v>
      </c>
      <c r="J12" s="17">
        <v>6.6420695972951499E-2</v>
      </c>
      <c r="K12" s="17">
        <v>5.4061495956946398E-2</v>
      </c>
      <c r="L12" s="17">
        <v>7.3903075131630594E-2</v>
      </c>
      <c r="M12" s="17"/>
      <c r="N12" s="17">
        <v>0</v>
      </c>
      <c r="O12" s="17">
        <v>0.14626438558861099</v>
      </c>
      <c r="P12" s="17">
        <v>0.104138503824423</v>
      </c>
      <c r="Q12" s="17">
        <v>4.9864544398831201E-2</v>
      </c>
      <c r="R12" s="17">
        <v>7.3273512241795694E-2</v>
      </c>
      <c r="S12" s="17">
        <v>7.5624253092633806E-2</v>
      </c>
      <c r="T12" s="17">
        <v>6.4479524299896507E-2</v>
      </c>
      <c r="U12" s="17">
        <v>3.1922006272269501E-2</v>
      </c>
      <c r="V12" s="17">
        <v>2.27385367599383E-2</v>
      </c>
      <c r="W12" s="17">
        <v>8.4864251062919199E-2</v>
      </c>
      <c r="X12" s="17">
        <v>0.10221882984467701</v>
      </c>
      <c r="Y12" s="17">
        <v>9.3363958315537607E-2</v>
      </c>
      <c r="Z12" s="17">
        <v>6.5338350833265099E-2</v>
      </c>
      <c r="AA12" s="17">
        <v>6.6787442955861101E-2</v>
      </c>
      <c r="AB12" s="17">
        <v>3.9764253841658201E-2</v>
      </c>
      <c r="AC12" s="17">
        <v>5.9982821619379997E-2</v>
      </c>
      <c r="AD12" s="17"/>
      <c r="AE12" s="17">
        <v>7.1750848562661701E-2</v>
      </c>
      <c r="AF12" s="17">
        <v>7.8140505994760301E-2</v>
      </c>
      <c r="AG12" s="17">
        <v>6.1797610538323902E-2</v>
      </c>
      <c r="AH12" s="17">
        <v>5.3699018517623598E-2</v>
      </c>
      <c r="AI12" s="17">
        <v>7.1367625672750207E-2</v>
      </c>
      <c r="AJ12" s="17">
        <v>3.7818725992610103E-2</v>
      </c>
      <c r="AK12" s="17">
        <v>9.3406006218870699E-2</v>
      </c>
      <c r="AL12" s="17">
        <v>4.0406364043053401E-2</v>
      </c>
      <c r="AM12" s="17">
        <v>7.6830083648028E-2</v>
      </c>
      <c r="AN12" s="17">
        <v>6.8061415319137494E-2</v>
      </c>
      <c r="AO12" s="17">
        <v>8.0441667061773803E-2</v>
      </c>
      <c r="AP12" s="17">
        <v>8.0582336155787901E-2</v>
      </c>
      <c r="AQ12" s="17"/>
      <c r="AR12" s="17">
        <v>7.06080780030275E-2</v>
      </c>
      <c r="AS12" s="17">
        <v>6.62180460410383E-2</v>
      </c>
      <c r="AT12" s="17">
        <v>7.8685448477052902E-2</v>
      </c>
      <c r="AU12" s="17">
        <v>4.0365139167118098E-2</v>
      </c>
      <c r="AV12" s="17">
        <v>7.1384556055156298E-2</v>
      </c>
      <c r="AW12" s="17"/>
      <c r="AX12" s="17">
        <v>6.8905840106035898E-2</v>
      </c>
      <c r="AY12" s="17">
        <v>7.0409065586053601E-2</v>
      </c>
      <c r="AZ12" s="17">
        <v>7.3479706203819398E-2</v>
      </c>
      <c r="BA12" s="17"/>
      <c r="BB12" s="17">
        <v>6.5048289151828198E-2</v>
      </c>
      <c r="BC12" s="17">
        <v>7.3894904787652996E-2</v>
      </c>
      <c r="BD12" s="17">
        <v>0.103495401305339</v>
      </c>
      <c r="BE12" s="17">
        <v>6.79535947756639E-2</v>
      </c>
      <c r="BF12" s="17">
        <v>7.99667609118421E-2</v>
      </c>
    </row>
    <row r="13" spans="2:58" x14ac:dyDescent="0.3">
      <c r="B13" s="18" t="s">
        <v>252</v>
      </c>
      <c r="C13" s="17">
        <v>3.0112600543496199E-2</v>
      </c>
      <c r="D13" s="17">
        <v>3.1551855268963598E-2</v>
      </c>
      <c r="E13" s="17">
        <v>2.87320382576358E-2</v>
      </c>
      <c r="F13" s="17"/>
      <c r="G13" s="17">
        <v>0.23690097871815199</v>
      </c>
      <c r="H13" s="17">
        <v>1.62791654470761E-2</v>
      </c>
      <c r="I13" s="17">
        <v>3.61901086287005E-2</v>
      </c>
      <c r="J13" s="17">
        <v>2.7683943250240699E-2</v>
      </c>
      <c r="K13" s="17">
        <v>1.7916416750254401E-2</v>
      </c>
      <c r="L13" s="17">
        <v>3.52982276309034E-2</v>
      </c>
      <c r="M13" s="17"/>
      <c r="N13" s="17">
        <v>0</v>
      </c>
      <c r="O13" s="17">
        <v>8.8508666937397201E-2</v>
      </c>
      <c r="P13" s="17">
        <v>9.7105071280121497E-3</v>
      </c>
      <c r="Q13" s="17">
        <v>8.0006899640118007E-2</v>
      </c>
      <c r="R13" s="17">
        <v>6.6175190711844606E-2</v>
      </c>
      <c r="S13" s="17">
        <v>2.23005148264665E-2</v>
      </c>
      <c r="T13" s="17">
        <v>2.2448007405440201E-2</v>
      </c>
      <c r="U13" s="17">
        <v>4.8303310085843598E-2</v>
      </c>
      <c r="V13" s="17">
        <v>2.6073813723626001E-2</v>
      </c>
      <c r="W13" s="17">
        <v>1.7372042285918501E-2</v>
      </c>
      <c r="X13" s="17">
        <v>9.9957028916603293E-3</v>
      </c>
      <c r="Y13" s="17">
        <v>1.58951125558188E-2</v>
      </c>
      <c r="Z13" s="17">
        <v>2.8579158262330401E-2</v>
      </c>
      <c r="AA13" s="17">
        <v>4.8219225309858803E-2</v>
      </c>
      <c r="AB13" s="17">
        <v>6.4228919255245199E-3</v>
      </c>
      <c r="AC13" s="17">
        <v>3.8178685155021902E-2</v>
      </c>
      <c r="AD13" s="17"/>
      <c r="AE13" s="17">
        <v>3.7946247600552999E-2</v>
      </c>
      <c r="AF13" s="17">
        <v>2.2522939651293601E-2</v>
      </c>
      <c r="AG13" s="17">
        <v>4.7610243728030896E-3</v>
      </c>
      <c r="AH13" s="17">
        <v>1.6782326816413302E-2</v>
      </c>
      <c r="AI13" s="17">
        <v>3.8512849555148901E-2</v>
      </c>
      <c r="AJ13" s="17">
        <v>5.3363870270754801E-2</v>
      </c>
      <c r="AK13" s="17">
        <v>2.8517725644007199E-2</v>
      </c>
      <c r="AL13" s="17">
        <v>3.6256015435548503E-2</v>
      </c>
      <c r="AM13" s="17">
        <v>3.9266431160815601E-2</v>
      </c>
      <c r="AN13" s="17">
        <v>4.1123871240457903E-2</v>
      </c>
      <c r="AO13" s="17">
        <v>0</v>
      </c>
      <c r="AP13" s="17">
        <v>2.4139937307898499E-2</v>
      </c>
      <c r="AQ13" s="17"/>
      <c r="AR13" s="17">
        <v>3.5425041666967597E-2</v>
      </c>
      <c r="AS13" s="17">
        <v>2.9518693995236499E-2</v>
      </c>
      <c r="AT13" s="17">
        <v>2.8723446537191302E-2</v>
      </c>
      <c r="AU13" s="17">
        <v>7.6103920224011396E-3</v>
      </c>
      <c r="AV13" s="17">
        <v>3.1735777728288499E-2</v>
      </c>
      <c r="AW13" s="17"/>
      <c r="AX13" s="17">
        <v>2.5834130307562798E-2</v>
      </c>
      <c r="AY13" s="17">
        <v>4.8795513434395497E-2</v>
      </c>
      <c r="AZ13" s="17">
        <v>3.6285493530379E-2</v>
      </c>
      <c r="BA13" s="17"/>
      <c r="BB13" s="17">
        <v>3.3620328038143701E-2</v>
      </c>
      <c r="BC13" s="17">
        <v>1.0601435021036099E-2</v>
      </c>
      <c r="BD13" s="17">
        <v>1.7616072603022E-2</v>
      </c>
      <c r="BE13" s="17">
        <v>2.8194591302121801E-2</v>
      </c>
      <c r="BF13" s="17">
        <v>3.2891580130017799E-2</v>
      </c>
    </row>
    <row r="14" spans="2:58" x14ac:dyDescent="0.3">
      <c r="B14" s="18" t="s">
        <v>97</v>
      </c>
      <c r="C14" s="19">
        <v>5.6071208311282497E-2</v>
      </c>
      <c r="D14" s="19">
        <v>4.8387937648078097E-2</v>
      </c>
      <c r="E14" s="19">
        <v>6.3873724859606407E-2</v>
      </c>
      <c r="F14" s="19"/>
      <c r="G14" s="19">
        <v>0</v>
      </c>
      <c r="H14" s="19">
        <v>4.22979766275077E-2</v>
      </c>
      <c r="I14" s="19">
        <v>5.1952703700028802E-2</v>
      </c>
      <c r="J14" s="19">
        <v>6.3104774229396296E-2</v>
      </c>
      <c r="K14" s="19">
        <v>5.7289364621445703E-2</v>
      </c>
      <c r="L14" s="19">
        <v>8.0772569786283999E-2</v>
      </c>
      <c r="M14" s="19"/>
      <c r="N14" s="19">
        <v>0</v>
      </c>
      <c r="O14" s="19">
        <v>7.8442165660809499E-2</v>
      </c>
      <c r="P14" s="19">
        <v>6.2555582500649007E-2</v>
      </c>
      <c r="Q14" s="19">
        <v>9.7714345746397702E-2</v>
      </c>
      <c r="R14" s="19">
        <v>8.6037611077790704E-2</v>
      </c>
      <c r="S14" s="19">
        <v>7.3358658732191398E-2</v>
      </c>
      <c r="T14" s="19">
        <v>8.0409410356193006E-2</v>
      </c>
      <c r="U14" s="19">
        <v>5.4959569468814397E-2</v>
      </c>
      <c r="V14" s="19">
        <v>3.9959713295935902E-2</v>
      </c>
      <c r="W14" s="19">
        <v>2.8178172562780601E-2</v>
      </c>
      <c r="X14" s="19">
        <v>5.4350129120952599E-2</v>
      </c>
      <c r="Y14" s="19">
        <v>3.1910318262609601E-2</v>
      </c>
      <c r="Z14" s="19">
        <v>5.17727537277839E-2</v>
      </c>
      <c r="AA14" s="19">
        <v>8.4278010805182393E-2</v>
      </c>
      <c r="AB14" s="19">
        <v>5.0121558966912498E-2</v>
      </c>
      <c r="AC14" s="19">
        <v>2.0765749968736699E-2</v>
      </c>
      <c r="AD14" s="19"/>
      <c r="AE14" s="19">
        <v>3.1371884856073597E-2</v>
      </c>
      <c r="AF14" s="19">
        <v>5.85074897497826E-2</v>
      </c>
      <c r="AG14" s="19">
        <v>8.7726920219068097E-2</v>
      </c>
      <c r="AH14" s="19">
        <v>4.1365834849800602E-2</v>
      </c>
      <c r="AI14" s="19">
        <v>5.7699719030772999E-2</v>
      </c>
      <c r="AJ14" s="19">
        <v>7.5038631693056093E-2</v>
      </c>
      <c r="AK14" s="19">
        <v>6.8835167757039198E-2</v>
      </c>
      <c r="AL14" s="19">
        <v>1.2188329232235199E-2</v>
      </c>
      <c r="AM14" s="19">
        <v>6.6615954526502902E-2</v>
      </c>
      <c r="AN14" s="19">
        <v>5.52610421156371E-2</v>
      </c>
      <c r="AO14" s="19">
        <v>6.5734622919261396E-2</v>
      </c>
      <c r="AP14" s="19">
        <v>3.1280580542914202E-2</v>
      </c>
      <c r="AQ14" s="19"/>
      <c r="AR14" s="19">
        <v>6.8289219321570699E-2</v>
      </c>
      <c r="AS14" s="19">
        <v>5.4425794309331602E-2</v>
      </c>
      <c r="AT14" s="19">
        <v>4.8728472891139699E-2</v>
      </c>
      <c r="AU14" s="19">
        <v>3.7717501590682698E-2</v>
      </c>
      <c r="AV14" s="19">
        <v>2.3965467159814999E-2</v>
      </c>
      <c r="AW14" s="19"/>
      <c r="AX14" s="19">
        <v>6.8427048335454904E-2</v>
      </c>
      <c r="AY14" s="19">
        <v>2.1797577324932801E-2</v>
      </c>
      <c r="AZ14" s="19">
        <v>2.9084552944338399E-2</v>
      </c>
      <c r="BA14" s="19"/>
      <c r="BB14" s="19">
        <v>5.4441056403073701E-2</v>
      </c>
      <c r="BC14" s="19">
        <v>5.0601979788297197E-2</v>
      </c>
      <c r="BD14" s="19">
        <v>0</v>
      </c>
      <c r="BE14" s="19">
        <v>6.5782152740928093E-2</v>
      </c>
      <c r="BF14" s="19">
        <v>8.1031820810194402E-2</v>
      </c>
    </row>
    <row r="15" spans="2:58" x14ac:dyDescent="0.3">
      <c r="B15" s="16"/>
    </row>
    <row r="16" spans="2:58" x14ac:dyDescent="0.3">
      <c r="B16" t="s">
        <v>91</v>
      </c>
    </row>
    <row r="17" spans="2:2" x14ac:dyDescent="0.3">
      <c r="B17" t="s">
        <v>92</v>
      </c>
    </row>
    <row r="19" spans="2:2" x14ac:dyDescent="0.3">
      <c r="B19"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F3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43.2" x14ac:dyDescent="0.3">
      <c r="B9" s="18" t="s">
        <v>254</v>
      </c>
      <c r="C9" s="17">
        <v>0.58954644134007494</v>
      </c>
      <c r="D9" s="17">
        <v>0.52407962620587101</v>
      </c>
      <c r="E9" s="17">
        <v>0.65425729588986603</v>
      </c>
      <c r="F9" s="17"/>
      <c r="G9" s="17">
        <v>0.40148342101183898</v>
      </c>
      <c r="H9" s="17">
        <v>0.42401928640290598</v>
      </c>
      <c r="I9" s="17">
        <v>0.57372296873924999</v>
      </c>
      <c r="J9" s="17">
        <v>0.65060420764679305</v>
      </c>
      <c r="K9" s="17">
        <v>0.58703166911596505</v>
      </c>
      <c r="L9" s="17">
        <v>0.56448095232508499</v>
      </c>
      <c r="M9" s="17"/>
      <c r="N9" s="17">
        <v>0.77614226073814196</v>
      </c>
      <c r="O9" s="17">
        <v>0.50873445313174703</v>
      </c>
      <c r="P9" s="17">
        <v>0.70940455073574005</v>
      </c>
      <c r="Q9" s="17">
        <v>0.63980374052630395</v>
      </c>
      <c r="R9" s="17">
        <v>0.58143429811255798</v>
      </c>
      <c r="S9" s="17">
        <v>0.62609288092307402</v>
      </c>
      <c r="T9" s="17">
        <v>0.68335799989013402</v>
      </c>
      <c r="U9" s="17">
        <v>0.55928528046687398</v>
      </c>
      <c r="V9" s="17">
        <v>0.61420790592942298</v>
      </c>
      <c r="W9" s="17">
        <v>0.66373458064990598</v>
      </c>
      <c r="X9" s="17">
        <v>0.58793645152789598</v>
      </c>
      <c r="Y9" s="17">
        <v>0.60443130600440897</v>
      </c>
      <c r="Z9" s="17">
        <v>0.57716345267596403</v>
      </c>
      <c r="AA9" s="17">
        <v>0.63584640704701001</v>
      </c>
      <c r="AB9" s="17">
        <v>0.60373996907057603</v>
      </c>
      <c r="AC9" s="17">
        <v>0.44730802116572999</v>
      </c>
      <c r="AD9" s="17"/>
      <c r="AE9" s="17">
        <v>0.409538758421641</v>
      </c>
      <c r="AF9" s="17">
        <v>0.65126417547951099</v>
      </c>
      <c r="AG9" s="17">
        <v>0.680332882683927</v>
      </c>
      <c r="AH9" s="17">
        <v>0.61420495321757496</v>
      </c>
      <c r="AI9" s="17">
        <v>0.69010275974483803</v>
      </c>
      <c r="AJ9" s="17">
        <v>0.60923353187124096</v>
      </c>
      <c r="AK9" s="17">
        <v>0.56628233868172895</v>
      </c>
      <c r="AL9" s="17">
        <v>0.50730044839768296</v>
      </c>
      <c r="AM9" s="17">
        <v>0.53603098110217395</v>
      </c>
      <c r="AN9" s="17">
        <v>0.643527081792577</v>
      </c>
      <c r="AO9" s="17">
        <v>0.62877005210201098</v>
      </c>
      <c r="AP9" s="17">
        <v>0.69140440767592304</v>
      </c>
      <c r="AQ9" s="17"/>
      <c r="AR9" s="17">
        <v>0.60968245384815001</v>
      </c>
      <c r="AS9" s="17">
        <v>0.57221740349531403</v>
      </c>
      <c r="AT9" s="17">
        <v>0.586688318183468</v>
      </c>
      <c r="AU9" s="17">
        <v>0.61715975647564303</v>
      </c>
      <c r="AV9" s="17">
        <v>0.68534959591831801</v>
      </c>
      <c r="AW9" s="17"/>
      <c r="AX9" s="17">
        <v>0.62961908902387398</v>
      </c>
      <c r="AY9" s="17">
        <v>0.35551928740696298</v>
      </c>
      <c r="AZ9" s="17">
        <v>0.59799143593846804</v>
      </c>
      <c r="BA9" s="17"/>
      <c r="BB9" s="17">
        <v>0.55409725662111498</v>
      </c>
      <c r="BC9" s="17">
        <v>0.677371939063523</v>
      </c>
      <c r="BD9" s="17">
        <v>0.69759299873630998</v>
      </c>
      <c r="BE9" s="17">
        <v>0.67285932937241999</v>
      </c>
      <c r="BF9" s="17">
        <v>0.64648178901007403</v>
      </c>
    </row>
    <row r="10" spans="2:58" ht="43.2" x14ac:dyDescent="0.3">
      <c r="B10" s="18" t="s">
        <v>255</v>
      </c>
      <c r="C10" s="17">
        <v>0.52045933773155595</v>
      </c>
      <c r="D10" s="17">
        <v>0.48599329225701199</v>
      </c>
      <c r="E10" s="17">
        <v>0.55400180502381702</v>
      </c>
      <c r="F10" s="17"/>
      <c r="G10" s="17">
        <v>0.22163075408163199</v>
      </c>
      <c r="H10" s="17">
        <v>0.60402945638476402</v>
      </c>
      <c r="I10" s="17">
        <v>0.51156563421502499</v>
      </c>
      <c r="J10" s="17">
        <v>0.536668530639271</v>
      </c>
      <c r="K10" s="17">
        <v>0.43164960116713103</v>
      </c>
      <c r="L10" s="17">
        <v>0.65355711437137698</v>
      </c>
      <c r="M10" s="17"/>
      <c r="N10" s="17">
        <v>0.63313884911793294</v>
      </c>
      <c r="O10" s="17">
        <v>0.44717757360379401</v>
      </c>
      <c r="P10" s="17">
        <v>0.57457156521889796</v>
      </c>
      <c r="Q10" s="17">
        <v>0.45472900788419102</v>
      </c>
      <c r="R10" s="17">
        <v>0.57963079143156304</v>
      </c>
      <c r="S10" s="17">
        <v>0.48639731836783001</v>
      </c>
      <c r="T10" s="17">
        <v>0.53566122498444901</v>
      </c>
      <c r="U10" s="17">
        <v>0.459437336940206</v>
      </c>
      <c r="V10" s="17">
        <v>0.49435540589844701</v>
      </c>
      <c r="W10" s="17">
        <v>0.48640046931382003</v>
      </c>
      <c r="X10" s="17">
        <v>0.46474522591352202</v>
      </c>
      <c r="Y10" s="17">
        <v>0.56850647801324095</v>
      </c>
      <c r="Z10" s="17">
        <v>0.55759652174636898</v>
      </c>
      <c r="AA10" s="17">
        <v>0.53352374733700103</v>
      </c>
      <c r="AB10" s="17">
        <v>0.56684082435021099</v>
      </c>
      <c r="AC10" s="17">
        <v>0.54676606149812701</v>
      </c>
      <c r="AD10" s="17"/>
      <c r="AE10" s="17">
        <v>0.49357028423402899</v>
      </c>
      <c r="AF10" s="17">
        <v>0.53449329255945199</v>
      </c>
      <c r="AG10" s="17">
        <v>0.49690784693892898</v>
      </c>
      <c r="AH10" s="17">
        <v>0.52837814158216101</v>
      </c>
      <c r="AI10" s="17">
        <v>0.57015759432265201</v>
      </c>
      <c r="AJ10" s="17">
        <v>0.48034120070533598</v>
      </c>
      <c r="AK10" s="17">
        <v>0.54682209644778401</v>
      </c>
      <c r="AL10" s="17">
        <v>0.56019125518101298</v>
      </c>
      <c r="AM10" s="17">
        <v>0.49741868785898402</v>
      </c>
      <c r="AN10" s="17">
        <v>0.54474777235555905</v>
      </c>
      <c r="AO10" s="17">
        <v>0.51905861053832203</v>
      </c>
      <c r="AP10" s="17">
        <v>0.519097155910341</v>
      </c>
      <c r="AQ10" s="17"/>
      <c r="AR10" s="17">
        <v>0.48338075558851401</v>
      </c>
      <c r="AS10" s="17">
        <v>0.53247454339864597</v>
      </c>
      <c r="AT10" s="17">
        <v>0.51926659138498699</v>
      </c>
      <c r="AU10" s="17">
        <v>0.60296089556807997</v>
      </c>
      <c r="AV10" s="17">
        <v>0.58317759761332899</v>
      </c>
      <c r="AW10" s="17"/>
      <c r="AX10" s="17">
        <v>0.52533269528552995</v>
      </c>
      <c r="AY10" s="17">
        <v>0.52247026682782804</v>
      </c>
      <c r="AZ10" s="17">
        <v>0.51223662092978095</v>
      </c>
      <c r="BA10" s="17"/>
      <c r="BB10" s="17">
        <v>0.50021427334945001</v>
      </c>
      <c r="BC10" s="17">
        <v>0.52848413428173502</v>
      </c>
      <c r="BD10" s="17">
        <v>0.52818559398893705</v>
      </c>
      <c r="BE10" s="17">
        <v>0.61130456961447199</v>
      </c>
      <c r="BF10" s="17">
        <v>0.58532118120783205</v>
      </c>
    </row>
    <row r="11" spans="2:58" ht="28.8" x14ac:dyDescent="0.3">
      <c r="B11" s="18" t="s">
        <v>256</v>
      </c>
      <c r="C11" s="17">
        <v>0.48776972850962103</v>
      </c>
      <c r="D11" s="17">
        <v>0.49745100374904899</v>
      </c>
      <c r="E11" s="17">
        <v>0.479052263159994</v>
      </c>
      <c r="F11" s="17"/>
      <c r="G11" s="17">
        <v>0.51340027563007795</v>
      </c>
      <c r="H11" s="17">
        <v>0.35602101099806799</v>
      </c>
      <c r="I11" s="17">
        <v>0.46049007194814301</v>
      </c>
      <c r="J11" s="17">
        <v>0.52464956267555996</v>
      </c>
      <c r="K11" s="17">
        <v>0.53778481709780601</v>
      </c>
      <c r="L11" s="17">
        <v>0.65111376556566203</v>
      </c>
      <c r="M11" s="17"/>
      <c r="N11" s="17">
        <v>0.77614226073814196</v>
      </c>
      <c r="O11" s="17">
        <v>0.41289262364775398</v>
      </c>
      <c r="P11" s="17">
        <v>0.491743438566974</v>
      </c>
      <c r="Q11" s="17">
        <v>0.45888387243356799</v>
      </c>
      <c r="R11" s="17">
        <v>0.42240361284960398</v>
      </c>
      <c r="S11" s="17">
        <v>0.44499773694433797</v>
      </c>
      <c r="T11" s="17">
        <v>0.51783419497597005</v>
      </c>
      <c r="U11" s="17">
        <v>0.410573815229961</v>
      </c>
      <c r="V11" s="17">
        <v>0.51548168139195605</v>
      </c>
      <c r="W11" s="17">
        <v>0.621052792015791</v>
      </c>
      <c r="X11" s="17">
        <v>0.50965773925638602</v>
      </c>
      <c r="Y11" s="17">
        <v>0.58431393373274798</v>
      </c>
      <c r="Z11" s="17">
        <v>0.45104676017513101</v>
      </c>
      <c r="AA11" s="17">
        <v>0.55244291858693795</v>
      </c>
      <c r="AB11" s="17">
        <v>0.49256332549304999</v>
      </c>
      <c r="AC11" s="17">
        <v>0.42192552638645098</v>
      </c>
      <c r="AD11" s="17"/>
      <c r="AE11" s="17">
        <v>0.34055468437452202</v>
      </c>
      <c r="AF11" s="17">
        <v>0.56941710083720198</v>
      </c>
      <c r="AG11" s="17">
        <v>0.59789764162302705</v>
      </c>
      <c r="AH11" s="17">
        <v>0.53191674542533995</v>
      </c>
      <c r="AI11" s="17">
        <v>0.593171758900638</v>
      </c>
      <c r="AJ11" s="17">
        <v>0.47679188447540299</v>
      </c>
      <c r="AK11" s="17">
        <v>0.49691091213759903</v>
      </c>
      <c r="AL11" s="17">
        <v>0.423470066979247</v>
      </c>
      <c r="AM11" s="17">
        <v>0.431853445873219</v>
      </c>
      <c r="AN11" s="17">
        <v>0.48766044525594299</v>
      </c>
      <c r="AO11" s="17">
        <v>0.47030956919738298</v>
      </c>
      <c r="AP11" s="17">
        <v>0.47538805613678897</v>
      </c>
      <c r="AQ11" s="17"/>
      <c r="AR11" s="17">
        <v>0.485268722052141</v>
      </c>
      <c r="AS11" s="17">
        <v>0.499581992832971</v>
      </c>
      <c r="AT11" s="17">
        <v>0.44862626847026399</v>
      </c>
      <c r="AU11" s="17">
        <v>0.46192174929704599</v>
      </c>
      <c r="AV11" s="17">
        <v>0.63103823992910602</v>
      </c>
      <c r="AW11" s="17"/>
      <c r="AX11" s="17">
        <v>0.51831384856917595</v>
      </c>
      <c r="AY11" s="17">
        <v>0.29271608599564197</v>
      </c>
      <c r="AZ11" s="17">
        <v>0.50775020825547201</v>
      </c>
      <c r="BA11" s="17"/>
      <c r="BB11" s="17">
        <v>0.46729877721299501</v>
      </c>
      <c r="BC11" s="17">
        <v>0.53518167600409405</v>
      </c>
      <c r="BD11" s="17">
        <v>0.57337846238112</v>
      </c>
      <c r="BE11" s="17">
        <v>0.58296361952583897</v>
      </c>
      <c r="BF11" s="17">
        <v>0.47879966811729402</v>
      </c>
    </row>
    <row r="12" spans="2:58" x14ac:dyDescent="0.3">
      <c r="B12" s="18" t="s">
        <v>257</v>
      </c>
      <c r="C12" s="17">
        <v>0.47463087349570698</v>
      </c>
      <c r="D12" s="17">
        <v>0.38421123992888701</v>
      </c>
      <c r="E12" s="17">
        <v>0.56408926319039399</v>
      </c>
      <c r="F12" s="17"/>
      <c r="G12" s="17">
        <v>0.179089853039751</v>
      </c>
      <c r="H12" s="17">
        <v>0.42621711005346302</v>
      </c>
      <c r="I12" s="17">
        <v>0.47185535805912399</v>
      </c>
      <c r="J12" s="17">
        <v>0.506331727607505</v>
      </c>
      <c r="K12" s="17">
        <v>0.442355921550383</v>
      </c>
      <c r="L12" s="17">
        <v>0.41934649280786601</v>
      </c>
      <c r="M12" s="17"/>
      <c r="N12" s="17">
        <v>0.482403259255271</v>
      </c>
      <c r="O12" s="17">
        <v>0.40754045100087999</v>
      </c>
      <c r="P12" s="17">
        <v>0.51865776461604496</v>
      </c>
      <c r="Q12" s="17">
        <v>0.56352198472519199</v>
      </c>
      <c r="R12" s="17">
        <v>0.47298132274017202</v>
      </c>
      <c r="S12" s="17">
        <v>0.49435637770385099</v>
      </c>
      <c r="T12" s="17">
        <v>0.52961879443059501</v>
      </c>
      <c r="U12" s="17">
        <v>0.39701334855341303</v>
      </c>
      <c r="V12" s="17">
        <v>0.52755111490211204</v>
      </c>
      <c r="W12" s="17">
        <v>0.40320185394712699</v>
      </c>
      <c r="X12" s="17">
        <v>0.39937973166197699</v>
      </c>
      <c r="Y12" s="17">
        <v>0.57516918980467402</v>
      </c>
      <c r="Z12" s="17">
        <v>0.54846945639414701</v>
      </c>
      <c r="AA12" s="17">
        <v>0.47483829261126798</v>
      </c>
      <c r="AB12" s="17">
        <v>0.45640193671405999</v>
      </c>
      <c r="AC12" s="17">
        <v>0.43305331086994903</v>
      </c>
      <c r="AD12" s="17"/>
      <c r="AE12" s="17">
        <v>0.37058795955101198</v>
      </c>
      <c r="AF12" s="17">
        <v>0.57914020359482299</v>
      </c>
      <c r="AG12" s="17">
        <v>0.48881448704832797</v>
      </c>
      <c r="AH12" s="17">
        <v>0.47621896458421598</v>
      </c>
      <c r="AI12" s="17">
        <v>0.52718311192032496</v>
      </c>
      <c r="AJ12" s="17">
        <v>0.439650865552911</v>
      </c>
      <c r="AK12" s="17">
        <v>0.50679701945083999</v>
      </c>
      <c r="AL12" s="17">
        <v>0.55795324551724201</v>
      </c>
      <c r="AM12" s="17">
        <v>0.41946334743660901</v>
      </c>
      <c r="AN12" s="17">
        <v>0.47337704207468101</v>
      </c>
      <c r="AO12" s="17">
        <v>0.44018124260240399</v>
      </c>
      <c r="AP12" s="17">
        <v>0.51344793663686505</v>
      </c>
      <c r="AQ12" s="17"/>
      <c r="AR12" s="17">
        <v>0.45443205742242399</v>
      </c>
      <c r="AS12" s="17">
        <v>0.47904821296162098</v>
      </c>
      <c r="AT12" s="17">
        <v>0.46426600890102199</v>
      </c>
      <c r="AU12" s="17">
        <v>0.498601493226072</v>
      </c>
      <c r="AV12" s="17">
        <v>0.69629918708576799</v>
      </c>
      <c r="AW12" s="17"/>
      <c r="AX12" s="17">
        <v>0.48214559905927301</v>
      </c>
      <c r="AY12" s="17">
        <v>0.36692696136796898</v>
      </c>
      <c r="AZ12" s="17">
        <v>0.50947860656361899</v>
      </c>
      <c r="BA12" s="17"/>
      <c r="BB12" s="17">
        <v>0.45495867247673</v>
      </c>
      <c r="BC12" s="17">
        <v>0.47481087646403197</v>
      </c>
      <c r="BD12" s="17">
        <v>0.69334313289650296</v>
      </c>
      <c r="BE12" s="17">
        <v>0.541625913890875</v>
      </c>
      <c r="BF12" s="17">
        <v>0.50925634994104496</v>
      </c>
    </row>
    <row r="13" spans="2:58" x14ac:dyDescent="0.3">
      <c r="B13" s="18" t="s">
        <v>258</v>
      </c>
      <c r="C13" s="17">
        <v>0.44858498243974698</v>
      </c>
      <c r="D13" s="17">
        <v>0.44451356740320802</v>
      </c>
      <c r="E13" s="17">
        <v>0.45355524718472701</v>
      </c>
      <c r="F13" s="17"/>
      <c r="G13" s="17">
        <v>0.46069627059222201</v>
      </c>
      <c r="H13" s="17">
        <v>0.42951003037704699</v>
      </c>
      <c r="I13" s="17">
        <v>0.45062488808745599</v>
      </c>
      <c r="J13" s="17">
        <v>0.47572056447133798</v>
      </c>
      <c r="K13" s="17">
        <v>0.37713600188349999</v>
      </c>
      <c r="L13" s="17">
        <v>0.39534719084693098</v>
      </c>
      <c r="M13" s="17"/>
      <c r="N13" s="17">
        <v>0.77928201258340002</v>
      </c>
      <c r="O13" s="17">
        <v>0.39311923142271299</v>
      </c>
      <c r="P13" s="17">
        <v>0.48630964043945202</v>
      </c>
      <c r="Q13" s="17">
        <v>0.49683332747731102</v>
      </c>
      <c r="R13" s="17">
        <v>0.43213097086197</v>
      </c>
      <c r="S13" s="17">
        <v>0.46663937257941202</v>
      </c>
      <c r="T13" s="17">
        <v>0.46595190136870701</v>
      </c>
      <c r="U13" s="17">
        <v>0.34340954113331201</v>
      </c>
      <c r="V13" s="17">
        <v>0.47219372792025999</v>
      </c>
      <c r="W13" s="17">
        <v>0.41725340164445002</v>
      </c>
      <c r="X13" s="17">
        <v>0.50320168419880495</v>
      </c>
      <c r="Y13" s="17">
        <v>0.51771442696854497</v>
      </c>
      <c r="Z13" s="17">
        <v>0.442251587648329</v>
      </c>
      <c r="AA13" s="17">
        <v>0.54886945034065604</v>
      </c>
      <c r="AB13" s="17">
        <v>0.43532728741316801</v>
      </c>
      <c r="AC13" s="17">
        <v>0.38131458839375398</v>
      </c>
      <c r="AD13" s="17"/>
      <c r="AE13" s="17">
        <v>0.36829922587700198</v>
      </c>
      <c r="AF13" s="17">
        <v>0.48688661293413199</v>
      </c>
      <c r="AG13" s="17">
        <v>0.53499604192135297</v>
      </c>
      <c r="AH13" s="17">
        <v>0.436877240402546</v>
      </c>
      <c r="AI13" s="17">
        <v>0.430500161415237</v>
      </c>
      <c r="AJ13" s="17">
        <v>0.46531432947715001</v>
      </c>
      <c r="AK13" s="17">
        <v>0.46390131543431201</v>
      </c>
      <c r="AL13" s="17">
        <v>0.39463408764611402</v>
      </c>
      <c r="AM13" s="17">
        <v>0.41497786335498299</v>
      </c>
      <c r="AN13" s="17">
        <v>0.50331044502324995</v>
      </c>
      <c r="AO13" s="17">
        <v>0.44744018461429202</v>
      </c>
      <c r="AP13" s="17">
        <v>0.44490043347321201</v>
      </c>
      <c r="AQ13" s="17"/>
      <c r="AR13" s="17">
        <v>0.44600105542262303</v>
      </c>
      <c r="AS13" s="17">
        <v>0.44437218132165401</v>
      </c>
      <c r="AT13" s="17">
        <v>0.453240953344546</v>
      </c>
      <c r="AU13" s="17">
        <v>0.47557571825637501</v>
      </c>
      <c r="AV13" s="17">
        <v>0.48791347258265</v>
      </c>
      <c r="AW13" s="17"/>
      <c r="AX13" s="17">
        <v>0.46319357382085202</v>
      </c>
      <c r="AY13" s="17">
        <v>0.33098980553935597</v>
      </c>
      <c r="AZ13" s="17">
        <v>0.43020298562883902</v>
      </c>
      <c r="BA13" s="17"/>
      <c r="BB13" s="17">
        <v>0.42139317917511798</v>
      </c>
      <c r="BC13" s="17">
        <v>0.49275850642200503</v>
      </c>
      <c r="BD13" s="17">
        <v>0.61163189746318702</v>
      </c>
      <c r="BE13" s="17">
        <v>0.52251662054473502</v>
      </c>
      <c r="BF13" s="17">
        <v>0.49650597616224701</v>
      </c>
    </row>
    <row r="14" spans="2:58" ht="43.2" x14ac:dyDescent="0.3">
      <c r="B14" s="18" t="s">
        <v>259</v>
      </c>
      <c r="C14" s="17">
        <v>0.43233743004592301</v>
      </c>
      <c r="D14" s="17">
        <v>0.42795294938969303</v>
      </c>
      <c r="E14" s="17">
        <v>0.43758864696841698</v>
      </c>
      <c r="F14" s="17"/>
      <c r="G14" s="17">
        <v>0.18847275066696501</v>
      </c>
      <c r="H14" s="17">
        <v>0.27662965490859198</v>
      </c>
      <c r="I14" s="17">
        <v>0.40287923115616697</v>
      </c>
      <c r="J14" s="17">
        <v>0.485218165390707</v>
      </c>
      <c r="K14" s="17">
        <v>0.48134172069542602</v>
      </c>
      <c r="L14" s="17">
        <v>0.51166638967855504</v>
      </c>
      <c r="M14" s="17"/>
      <c r="N14" s="17">
        <v>0.22608668772191401</v>
      </c>
      <c r="O14" s="17">
        <v>0.42860080297455799</v>
      </c>
      <c r="P14" s="17">
        <v>0.45498196952175102</v>
      </c>
      <c r="Q14" s="17">
        <v>0.50006236355603695</v>
      </c>
      <c r="R14" s="17">
        <v>0.352846034343404</v>
      </c>
      <c r="S14" s="17">
        <v>0.39006290963828</v>
      </c>
      <c r="T14" s="17">
        <v>0.43106730240917202</v>
      </c>
      <c r="U14" s="17">
        <v>0.34251915244576198</v>
      </c>
      <c r="V14" s="17">
        <v>0.464308787543463</v>
      </c>
      <c r="W14" s="17">
        <v>0.44229466237857301</v>
      </c>
      <c r="X14" s="17">
        <v>0.46450738613887299</v>
      </c>
      <c r="Y14" s="17">
        <v>0.52576218707937905</v>
      </c>
      <c r="Z14" s="17">
        <v>0.46908315999954597</v>
      </c>
      <c r="AA14" s="17">
        <v>0.43399970230595403</v>
      </c>
      <c r="AB14" s="17">
        <v>0.42364293512637202</v>
      </c>
      <c r="AC14" s="17">
        <v>0.41658643426693098</v>
      </c>
      <c r="AD14" s="17"/>
      <c r="AE14" s="17">
        <v>0.328234826654624</v>
      </c>
      <c r="AF14" s="17">
        <v>0.451801907604024</v>
      </c>
      <c r="AG14" s="17">
        <v>0.48138670427528502</v>
      </c>
      <c r="AH14" s="17">
        <v>0.48903641740049197</v>
      </c>
      <c r="AI14" s="17">
        <v>0.46234188832645101</v>
      </c>
      <c r="AJ14" s="17">
        <v>0.41803545064859998</v>
      </c>
      <c r="AK14" s="17">
        <v>0.44571356893025199</v>
      </c>
      <c r="AL14" s="17">
        <v>0.46549649616375699</v>
      </c>
      <c r="AM14" s="17">
        <v>0.37512741024707802</v>
      </c>
      <c r="AN14" s="17">
        <v>0.44350854771279102</v>
      </c>
      <c r="AO14" s="17">
        <v>0.50067546678506702</v>
      </c>
      <c r="AP14" s="17">
        <v>0.488213054307095</v>
      </c>
      <c r="AQ14" s="17"/>
      <c r="AR14" s="17">
        <v>0.41152427749801102</v>
      </c>
      <c r="AS14" s="17">
        <v>0.442955721177345</v>
      </c>
      <c r="AT14" s="17">
        <v>0.41853572721284998</v>
      </c>
      <c r="AU14" s="17">
        <v>0.457548912366535</v>
      </c>
      <c r="AV14" s="17">
        <v>0.534812762873772</v>
      </c>
      <c r="AW14" s="17"/>
      <c r="AX14" s="17">
        <v>0.45883043067044998</v>
      </c>
      <c r="AY14" s="17">
        <v>0.29306693234187298</v>
      </c>
      <c r="AZ14" s="17">
        <v>0.422616176452974</v>
      </c>
      <c r="BA14" s="17"/>
      <c r="BB14" s="17">
        <v>0.42490991853452797</v>
      </c>
      <c r="BC14" s="17">
        <v>0.47238935338757299</v>
      </c>
      <c r="BD14" s="17">
        <v>0.34583283528596298</v>
      </c>
      <c r="BE14" s="17">
        <v>0.50719304970980095</v>
      </c>
      <c r="BF14" s="17">
        <v>0.39842775988481099</v>
      </c>
    </row>
    <row r="15" spans="2:58" ht="72" x14ac:dyDescent="0.3">
      <c r="B15" s="18" t="s">
        <v>260</v>
      </c>
      <c r="C15" s="17">
        <v>0.431426339833412</v>
      </c>
      <c r="D15" s="17">
        <v>0.46848113815805897</v>
      </c>
      <c r="E15" s="17">
        <v>0.39419913121005301</v>
      </c>
      <c r="F15" s="17"/>
      <c r="G15" s="17">
        <v>0.24474832784192899</v>
      </c>
      <c r="H15" s="17">
        <v>0.32338700470704301</v>
      </c>
      <c r="I15" s="17">
        <v>0.43426155102168901</v>
      </c>
      <c r="J15" s="17">
        <v>0.47659927556294301</v>
      </c>
      <c r="K15" s="17">
        <v>0.38629549559723703</v>
      </c>
      <c r="L15" s="17">
        <v>0.31817950552699797</v>
      </c>
      <c r="M15" s="17"/>
      <c r="N15" s="17">
        <v>0.40398972415369699</v>
      </c>
      <c r="O15" s="17">
        <v>0.29415863612528198</v>
      </c>
      <c r="P15" s="17">
        <v>0.395461783534727</v>
      </c>
      <c r="Q15" s="17">
        <v>0.45312475953046399</v>
      </c>
      <c r="R15" s="17">
        <v>0.40435238296860099</v>
      </c>
      <c r="S15" s="17">
        <v>0.44098676429172501</v>
      </c>
      <c r="T15" s="17">
        <v>0.49103931875294798</v>
      </c>
      <c r="U15" s="17">
        <v>0.365149537215605</v>
      </c>
      <c r="V15" s="17">
        <v>0.53340137658383402</v>
      </c>
      <c r="W15" s="17">
        <v>0.497240774939329</v>
      </c>
      <c r="X15" s="17">
        <v>0.37966506873336198</v>
      </c>
      <c r="Y15" s="17">
        <v>0.49233094685798801</v>
      </c>
      <c r="Z15" s="17">
        <v>0.50673519383823395</v>
      </c>
      <c r="AA15" s="17">
        <v>0.45527045684217698</v>
      </c>
      <c r="AB15" s="17">
        <v>0.46284701860666499</v>
      </c>
      <c r="AC15" s="17">
        <v>0.37600982931608701</v>
      </c>
      <c r="AD15" s="17"/>
      <c r="AE15" s="17">
        <v>0.39303702473374102</v>
      </c>
      <c r="AF15" s="17">
        <v>0.41807850219616099</v>
      </c>
      <c r="AG15" s="17">
        <v>0.48148545570733903</v>
      </c>
      <c r="AH15" s="17">
        <v>0.39507462122341802</v>
      </c>
      <c r="AI15" s="17">
        <v>0.40186659421862603</v>
      </c>
      <c r="AJ15" s="17">
        <v>0.48244046188671202</v>
      </c>
      <c r="AK15" s="17">
        <v>0.42666814166384698</v>
      </c>
      <c r="AL15" s="17">
        <v>0.34789630343035999</v>
      </c>
      <c r="AM15" s="17">
        <v>0.43307935511940598</v>
      </c>
      <c r="AN15" s="17">
        <v>0.50162249004806603</v>
      </c>
      <c r="AO15" s="17">
        <v>0.389169121048142</v>
      </c>
      <c r="AP15" s="17">
        <v>0.53691083563490005</v>
      </c>
      <c r="AQ15" s="17"/>
      <c r="AR15" s="17">
        <v>0.42103089150685902</v>
      </c>
      <c r="AS15" s="17">
        <v>0.43373545424269599</v>
      </c>
      <c r="AT15" s="17">
        <v>0.437523347122173</v>
      </c>
      <c r="AU15" s="17">
        <v>0.447483191083415</v>
      </c>
      <c r="AV15" s="17">
        <v>0.43624411504163102</v>
      </c>
      <c r="AW15" s="17"/>
      <c r="AX15" s="17">
        <v>0.45084043690106601</v>
      </c>
      <c r="AY15" s="17">
        <v>0.31352501366332702</v>
      </c>
      <c r="AZ15" s="17">
        <v>0.45984220039516799</v>
      </c>
      <c r="BA15" s="17"/>
      <c r="BB15" s="17">
        <v>0.406265155407039</v>
      </c>
      <c r="BC15" s="17">
        <v>0.51324492368664998</v>
      </c>
      <c r="BD15" s="17">
        <v>0.48451544178261402</v>
      </c>
      <c r="BE15" s="17">
        <v>0.46618383260878199</v>
      </c>
      <c r="BF15" s="17">
        <v>0.47367589499147</v>
      </c>
    </row>
    <row r="16" spans="2:58" ht="57.6" x14ac:dyDescent="0.3">
      <c r="B16" s="18" t="s">
        <v>261</v>
      </c>
      <c r="C16" s="17">
        <v>0.42707809318064399</v>
      </c>
      <c r="D16" s="17">
        <v>0.44373512399030002</v>
      </c>
      <c r="E16" s="17">
        <v>0.41125708833234098</v>
      </c>
      <c r="F16" s="17"/>
      <c r="G16" s="17">
        <v>0.22675423833097899</v>
      </c>
      <c r="H16" s="17">
        <v>0.45162116208724201</v>
      </c>
      <c r="I16" s="17">
        <v>0.40875385683682097</v>
      </c>
      <c r="J16" s="17">
        <v>0.45077252088139702</v>
      </c>
      <c r="K16" s="17">
        <v>0.39273924620061901</v>
      </c>
      <c r="L16" s="17">
        <v>0.50118099143177697</v>
      </c>
      <c r="M16" s="17"/>
      <c r="N16" s="17">
        <v>0.62226691903022202</v>
      </c>
      <c r="O16" s="17">
        <v>0.37175446089636599</v>
      </c>
      <c r="P16" s="17">
        <v>0.43970459996528399</v>
      </c>
      <c r="Q16" s="17">
        <v>0.46829692788864402</v>
      </c>
      <c r="R16" s="17">
        <v>0.43776241154190998</v>
      </c>
      <c r="S16" s="17">
        <v>0.36221887222358401</v>
      </c>
      <c r="T16" s="17">
        <v>0.438795868747477</v>
      </c>
      <c r="U16" s="17">
        <v>0.31996859507286501</v>
      </c>
      <c r="V16" s="17">
        <v>0.47609093234602501</v>
      </c>
      <c r="W16" s="17">
        <v>0.35792375675023202</v>
      </c>
      <c r="X16" s="17">
        <v>0.38239423869662598</v>
      </c>
      <c r="Y16" s="17">
        <v>0.52058446664112901</v>
      </c>
      <c r="Z16" s="17">
        <v>0.43640917877228902</v>
      </c>
      <c r="AA16" s="17">
        <v>0.38891756129099098</v>
      </c>
      <c r="AB16" s="17">
        <v>0.45172585250311598</v>
      </c>
      <c r="AC16" s="17">
        <v>0.495126263341025</v>
      </c>
      <c r="AD16" s="17"/>
      <c r="AE16" s="17">
        <v>0.39567582447900701</v>
      </c>
      <c r="AF16" s="17">
        <v>0.44842307812264198</v>
      </c>
      <c r="AG16" s="17">
        <v>0.43848635309783601</v>
      </c>
      <c r="AH16" s="17">
        <v>0.41469240911893102</v>
      </c>
      <c r="AI16" s="17">
        <v>0.45229157742070503</v>
      </c>
      <c r="AJ16" s="17">
        <v>0.42452222441141002</v>
      </c>
      <c r="AK16" s="17">
        <v>0.42373542445623402</v>
      </c>
      <c r="AL16" s="17">
        <v>0.41959913342090199</v>
      </c>
      <c r="AM16" s="17">
        <v>0.42573972735159799</v>
      </c>
      <c r="AN16" s="17">
        <v>0.39789879046478699</v>
      </c>
      <c r="AO16" s="17">
        <v>0.47936163311333502</v>
      </c>
      <c r="AP16" s="17">
        <v>0.461260617599211</v>
      </c>
      <c r="AQ16" s="17"/>
      <c r="AR16" s="17">
        <v>0.41824305727737998</v>
      </c>
      <c r="AS16" s="17">
        <v>0.43011168926408699</v>
      </c>
      <c r="AT16" s="17">
        <v>0.41347206400793401</v>
      </c>
      <c r="AU16" s="17">
        <v>0.49758455038087401</v>
      </c>
      <c r="AV16" s="17">
        <v>0.43356651077648301</v>
      </c>
      <c r="AW16" s="17"/>
      <c r="AX16" s="17">
        <v>0.42720475789594098</v>
      </c>
      <c r="AY16" s="17">
        <v>0.41266282766746498</v>
      </c>
      <c r="AZ16" s="17">
        <v>0.45174254964242</v>
      </c>
      <c r="BA16" s="17"/>
      <c r="BB16" s="17">
        <v>0.42700275883635302</v>
      </c>
      <c r="BC16" s="17">
        <v>0.42535116134491702</v>
      </c>
      <c r="BD16" s="17">
        <v>0.48066121984975402</v>
      </c>
      <c r="BE16" s="17">
        <v>0.43288623177948798</v>
      </c>
      <c r="BF16" s="17">
        <v>0.40917834766440597</v>
      </c>
    </row>
    <row r="17" spans="2:58" ht="57.6" x14ac:dyDescent="0.3">
      <c r="B17" s="18" t="s">
        <v>262</v>
      </c>
      <c r="C17" s="17">
        <v>0.41179403951819399</v>
      </c>
      <c r="D17" s="17">
        <v>0.40917902868434602</v>
      </c>
      <c r="E17" s="17">
        <v>0.415233101866398</v>
      </c>
      <c r="F17" s="17"/>
      <c r="G17" s="17">
        <v>0.41974383355628597</v>
      </c>
      <c r="H17" s="17">
        <v>0.38794644209211998</v>
      </c>
      <c r="I17" s="17">
        <v>0.38772340810949701</v>
      </c>
      <c r="J17" s="17">
        <v>0.441318478283522</v>
      </c>
      <c r="K17" s="17">
        <v>0.41209916334195601</v>
      </c>
      <c r="L17" s="17">
        <v>0.42370387599871301</v>
      </c>
      <c r="M17" s="17"/>
      <c r="N17" s="17">
        <v>0.66578326702984203</v>
      </c>
      <c r="O17" s="17">
        <v>0.42690919565157298</v>
      </c>
      <c r="P17" s="17">
        <v>0.46347797075256703</v>
      </c>
      <c r="Q17" s="17">
        <v>0.45483296321986399</v>
      </c>
      <c r="R17" s="17">
        <v>0.35859901117377901</v>
      </c>
      <c r="S17" s="17">
        <v>0.426083029051886</v>
      </c>
      <c r="T17" s="17">
        <v>0.53031282473831098</v>
      </c>
      <c r="U17" s="17">
        <v>0.35137632960297399</v>
      </c>
      <c r="V17" s="17">
        <v>0.42994245636282302</v>
      </c>
      <c r="W17" s="17">
        <v>0.40627007273688098</v>
      </c>
      <c r="X17" s="17">
        <v>0.38412879415508999</v>
      </c>
      <c r="Y17" s="17">
        <v>0.40812564601192802</v>
      </c>
      <c r="Z17" s="17">
        <v>0.38396293918247498</v>
      </c>
      <c r="AA17" s="17">
        <v>0.39962443840624201</v>
      </c>
      <c r="AB17" s="17">
        <v>0.37929685471025798</v>
      </c>
      <c r="AC17" s="17">
        <v>0.40934956639061798</v>
      </c>
      <c r="AD17" s="17"/>
      <c r="AE17" s="17">
        <v>0.31616301095419302</v>
      </c>
      <c r="AF17" s="17">
        <v>0.47717394079957598</v>
      </c>
      <c r="AG17" s="17">
        <v>0.44086153758262198</v>
      </c>
      <c r="AH17" s="17">
        <v>0.43636560813734898</v>
      </c>
      <c r="AI17" s="17">
        <v>0.476124614041947</v>
      </c>
      <c r="AJ17" s="17">
        <v>0.42461843361222301</v>
      </c>
      <c r="AK17" s="17">
        <v>0.400565238570044</v>
      </c>
      <c r="AL17" s="17">
        <v>0.33070434536460502</v>
      </c>
      <c r="AM17" s="17">
        <v>0.36894357575492098</v>
      </c>
      <c r="AN17" s="17">
        <v>0.45302477622746001</v>
      </c>
      <c r="AO17" s="17">
        <v>0.38784239291499301</v>
      </c>
      <c r="AP17" s="17">
        <v>0.44490043347321201</v>
      </c>
      <c r="AQ17" s="17"/>
      <c r="AR17" s="17">
        <v>0.39754414291241802</v>
      </c>
      <c r="AS17" s="17">
        <v>0.412642826297905</v>
      </c>
      <c r="AT17" s="17">
        <v>0.42474785108159802</v>
      </c>
      <c r="AU17" s="17">
        <v>0.42909567753563599</v>
      </c>
      <c r="AV17" s="17">
        <v>0.44750461947505699</v>
      </c>
      <c r="AW17" s="17"/>
      <c r="AX17" s="17">
        <v>0.42556365868263701</v>
      </c>
      <c r="AY17" s="17">
        <v>0.33089265984020499</v>
      </c>
      <c r="AZ17" s="17">
        <v>0.39496504443795899</v>
      </c>
      <c r="BA17" s="17"/>
      <c r="BB17" s="17">
        <v>0.39185039079890199</v>
      </c>
      <c r="BC17" s="17">
        <v>0.453418318990853</v>
      </c>
      <c r="BD17" s="17">
        <v>0.55385958416723202</v>
      </c>
      <c r="BE17" s="17">
        <v>0.48540895349395902</v>
      </c>
      <c r="BF17" s="17">
        <v>0.41360650768636198</v>
      </c>
    </row>
    <row r="18" spans="2:58" ht="43.2" x14ac:dyDescent="0.3">
      <c r="B18" s="18" t="s">
        <v>263</v>
      </c>
      <c r="C18" s="17">
        <v>0.40885535956274099</v>
      </c>
      <c r="D18" s="17">
        <v>0.46130752392514801</v>
      </c>
      <c r="E18" s="17">
        <v>0.35716847250820799</v>
      </c>
      <c r="F18" s="17"/>
      <c r="G18" s="17">
        <v>0.37707941664286898</v>
      </c>
      <c r="H18" s="17">
        <v>0.37153890483359397</v>
      </c>
      <c r="I18" s="17">
        <v>0.34456056253705503</v>
      </c>
      <c r="J18" s="17">
        <v>0.45478516277335801</v>
      </c>
      <c r="K18" s="17">
        <v>0.48631505117614698</v>
      </c>
      <c r="L18" s="17">
        <v>0.51757986525816702</v>
      </c>
      <c r="M18" s="17"/>
      <c r="N18" s="17">
        <v>0.67136381141517398</v>
      </c>
      <c r="O18" s="17">
        <v>0.33789528494006399</v>
      </c>
      <c r="P18" s="17">
        <v>0.376364513904761</v>
      </c>
      <c r="Q18" s="17">
        <v>0.33712958749970501</v>
      </c>
      <c r="R18" s="17">
        <v>0.37144534263784601</v>
      </c>
      <c r="S18" s="17">
        <v>0.37009379960213201</v>
      </c>
      <c r="T18" s="17">
        <v>0.44598881031263099</v>
      </c>
      <c r="U18" s="17">
        <v>0.30499872445301801</v>
      </c>
      <c r="V18" s="17">
        <v>0.44007385112495401</v>
      </c>
      <c r="W18" s="17">
        <v>0.45100367229182298</v>
      </c>
      <c r="X18" s="17">
        <v>0.43068731221732198</v>
      </c>
      <c r="Y18" s="17">
        <v>0.469140804329085</v>
      </c>
      <c r="Z18" s="17">
        <v>0.48308557495320997</v>
      </c>
      <c r="AA18" s="17">
        <v>0.49855964863341801</v>
      </c>
      <c r="AB18" s="17">
        <v>0.43950980391918498</v>
      </c>
      <c r="AC18" s="17">
        <v>0.3742085527581</v>
      </c>
      <c r="AD18" s="17"/>
      <c r="AE18" s="17">
        <v>0.39084651459346398</v>
      </c>
      <c r="AF18" s="17">
        <v>0.40483956277191702</v>
      </c>
      <c r="AG18" s="17">
        <v>0.51149719525836901</v>
      </c>
      <c r="AH18" s="17">
        <v>0.36895127167035302</v>
      </c>
      <c r="AI18" s="17">
        <v>0.41698013470454298</v>
      </c>
      <c r="AJ18" s="17">
        <v>0.44447377198634003</v>
      </c>
      <c r="AK18" s="17">
        <v>0.38431641549252099</v>
      </c>
      <c r="AL18" s="17">
        <v>0.39360240981497502</v>
      </c>
      <c r="AM18" s="17">
        <v>0.39793501453365299</v>
      </c>
      <c r="AN18" s="17">
        <v>0.40846471509141102</v>
      </c>
      <c r="AO18" s="17">
        <v>0.37851131307768998</v>
      </c>
      <c r="AP18" s="17">
        <v>0.40723703191280403</v>
      </c>
      <c r="AQ18" s="17"/>
      <c r="AR18" s="17">
        <v>0.43223942678411398</v>
      </c>
      <c r="AS18" s="17">
        <v>0.40730439320871198</v>
      </c>
      <c r="AT18" s="17">
        <v>0.37356450374565198</v>
      </c>
      <c r="AU18" s="17">
        <v>0.35539702294242098</v>
      </c>
      <c r="AV18" s="17">
        <v>0.53572370447701001</v>
      </c>
      <c r="AW18" s="17"/>
      <c r="AX18" s="17">
        <v>0.41493145740349902</v>
      </c>
      <c r="AY18" s="17">
        <v>0.34138366381187202</v>
      </c>
      <c r="AZ18" s="17">
        <v>0.406740711548357</v>
      </c>
      <c r="BA18" s="17"/>
      <c r="BB18" s="17">
        <v>0.38969109256012002</v>
      </c>
      <c r="BC18" s="17">
        <v>0.43905421501701503</v>
      </c>
      <c r="BD18" s="17">
        <v>0.47472839812420498</v>
      </c>
      <c r="BE18" s="17">
        <v>0.48191704978685701</v>
      </c>
      <c r="BF18" s="17">
        <v>0.43231735008038202</v>
      </c>
    </row>
    <row r="19" spans="2:58" ht="43.2" x14ac:dyDescent="0.3">
      <c r="B19" s="18" t="s">
        <v>264</v>
      </c>
      <c r="C19" s="17">
        <v>0.39481828046564799</v>
      </c>
      <c r="D19" s="17">
        <v>0.39860889358268398</v>
      </c>
      <c r="E19" s="17">
        <v>0.390814185101517</v>
      </c>
      <c r="F19" s="17"/>
      <c r="G19" s="17">
        <v>0.36574604669011002</v>
      </c>
      <c r="H19" s="17">
        <v>0.38611113673117198</v>
      </c>
      <c r="I19" s="17">
        <v>0.37284594512451802</v>
      </c>
      <c r="J19" s="17">
        <v>0.43076910424059001</v>
      </c>
      <c r="K19" s="17">
        <v>0.346007529081645</v>
      </c>
      <c r="L19" s="17">
        <v>0.503579942304057</v>
      </c>
      <c r="M19" s="17"/>
      <c r="N19" s="17">
        <v>0.41486165424140797</v>
      </c>
      <c r="O19" s="17">
        <v>0.477415895011714</v>
      </c>
      <c r="P19" s="17">
        <v>0.42411230159410601</v>
      </c>
      <c r="Q19" s="17">
        <v>0.42088172627687997</v>
      </c>
      <c r="R19" s="17">
        <v>0.37645788653670098</v>
      </c>
      <c r="S19" s="17">
        <v>0.41432728884712</v>
      </c>
      <c r="T19" s="17">
        <v>0.44624802143850001</v>
      </c>
      <c r="U19" s="17">
        <v>0.35310164638518299</v>
      </c>
      <c r="V19" s="17">
        <v>0.42307980904428699</v>
      </c>
      <c r="W19" s="17">
        <v>0.41565927907358202</v>
      </c>
      <c r="X19" s="17">
        <v>0.41140090688062902</v>
      </c>
      <c r="Y19" s="17">
        <v>0.399294881658951</v>
      </c>
      <c r="Z19" s="17">
        <v>0.31043701148679398</v>
      </c>
      <c r="AA19" s="17">
        <v>0.39222586694143002</v>
      </c>
      <c r="AB19" s="17">
        <v>0.42475375805721399</v>
      </c>
      <c r="AC19" s="17">
        <v>0.356228786502294</v>
      </c>
      <c r="AD19" s="17"/>
      <c r="AE19" s="17">
        <v>0.32788065358033702</v>
      </c>
      <c r="AF19" s="17">
        <v>0.36806337136018702</v>
      </c>
      <c r="AG19" s="17">
        <v>0.46722275061667801</v>
      </c>
      <c r="AH19" s="17">
        <v>0.42279330848167601</v>
      </c>
      <c r="AI19" s="17">
        <v>0.44055722519659901</v>
      </c>
      <c r="AJ19" s="17">
        <v>0.40358146529977801</v>
      </c>
      <c r="AK19" s="17">
        <v>0.40940414257985802</v>
      </c>
      <c r="AL19" s="17">
        <v>0.34041932922936802</v>
      </c>
      <c r="AM19" s="17">
        <v>0.35948923811641897</v>
      </c>
      <c r="AN19" s="17">
        <v>0.45978518054197398</v>
      </c>
      <c r="AO19" s="17">
        <v>0.37783673742720902</v>
      </c>
      <c r="AP19" s="17">
        <v>0.407935497995007</v>
      </c>
      <c r="AQ19" s="17"/>
      <c r="AR19" s="17">
        <v>0.36472884993399102</v>
      </c>
      <c r="AS19" s="17">
        <v>0.39469786799740297</v>
      </c>
      <c r="AT19" s="17">
        <v>0.45030084271570398</v>
      </c>
      <c r="AU19" s="17">
        <v>0.38934105364083399</v>
      </c>
      <c r="AV19" s="17">
        <v>0.37241820412164001</v>
      </c>
      <c r="AW19" s="17"/>
      <c r="AX19" s="17">
        <v>0.40514971550085199</v>
      </c>
      <c r="AY19" s="17">
        <v>0.30355024046114898</v>
      </c>
      <c r="AZ19" s="17">
        <v>0.40184342824079999</v>
      </c>
      <c r="BA19" s="17"/>
      <c r="BB19" s="17">
        <v>0.371193128590666</v>
      </c>
      <c r="BC19" s="17">
        <v>0.45382881850295798</v>
      </c>
      <c r="BD19" s="17">
        <v>0.48974745616688198</v>
      </c>
      <c r="BE19" s="17">
        <v>0.43040856819602402</v>
      </c>
      <c r="BF19" s="17">
        <v>0.44813571797988799</v>
      </c>
    </row>
    <row r="20" spans="2:58" ht="28.8" x14ac:dyDescent="0.3">
      <c r="B20" s="18" t="s">
        <v>265</v>
      </c>
      <c r="C20" s="17">
        <v>0.33327313361267602</v>
      </c>
      <c r="D20" s="17">
        <v>0.39823149119262102</v>
      </c>
      <c r="E20" s="17">
        <v>0.26891724839220499</v>
      </c>
      <c r="F20" s="17"/>
      <c r="G20" s="17">
        <v>0.198926285463012</v>
      </c>
      <c r="H20" s="17">
        <v>0.32648244172687202</v>
      </c>
      <c r="I20" s="17">
        <v>0.31848932950440201</v>
      </c>
      <c r="J20" s="17">
        <v>0.33561369511066702</v>
      </c>
      <c r="K20" s="17">
        <v>0.38608163704545001</v>
      </c>
      <c r="L20" s="17">
        <v>0.32640565288581103</v>
      </c>
      <c r="M20" s="17"/>
      <c r="N20" s="17">
        <v>0.28582123760000799</v>
      </c>
      <c r="O20" s="17">
        <v>0.18126029356731199</v>
      </c>
      <c r="P20" s="17">
        <v>0.332775330674355</v>
      </c>
      <c r="Q20" s="17">
        <v>0.319557327568603</v>
      </c>
      <c r="R20" s="17">
        <v>0.33357390666221598</v>
      </c>
      <c r="S20" s="17">
        <v>0.31471076525312702</v>
      </c>
      <c r="T20" s="17">
        <v>0.25238494888088098</v>
      </c>
      <c r="U20" s="17">
        <v>0.30364878594276401</v>
      </c>
      <c r="V20" s="17">
        <v>0.34255855559797799</v>
      </c>
      <c r="W20" s="17">
        <v>0.32259501004694002</v>
      </c>
      <c r="X20" s="17">
        <v>0.371917719199295</v>
      </c>
      <c r="Y20" s="17">
        <v>0.35059849738431698</v>
      </c>
      <c r="Z20" s="17">
        <v>0.46656716640726598</v>
      </c>
      <c r="AA20" s="17">
        <v>0.30234168206836998</v>
      </c>
      <c r="AB20" s="17">
        <v>0.29667232948122901</v>
      </c>
      <c r="AC20" s="17">
        <v>0.399029080716159</v>
      </c>
      <c r="AD20" s="17"/>
      <c r="AE20" s="17">
        <v>0.33464143967056598</v>
      </c>
      <c r="AF20" s="17">
        <v>0.34016011019391501</v>
      </c>
      <c r="AG20" s="17">
        <v>0.32792227625909498</v>
      </c>
      <c r="AH20" s="17">
        <v>0.34883058834392799</v>
      </c>
      <c r="AI20" s="17">
        <v>0.35389266765395</v>
      </c>
      <c r="AJ20" s="17">
        <v>0.37293575309370802</v>
      </c>
      <c r="AK20" s="17">
        <v>0.33914770893882601</v>
      </c>
      <c r="AL20" s="17">
        <v>0.34845730985409901</v>
      </c>
      <c r="AM20" s="17">
        <v>0.28936557481659397</v>
      </c>
      <c r="AN20" s="17">
        <v>0.32377432538036599</v>
      </c>
      <c r="AO20" s="17">
        <v>0.28401297208690002</v>
      </c>
      <c r="AP20" s="17">
        <v>0.33270039397016099</v>
      </c>
      <c r="AQ20" s="17"/>
      <c r="AR20" s="17">
        <v>0.32603404057400598</v>
      </c>
      <c r="AS20" s="17">
        <v>0.33090991373760198</v>
      </c>
      <c r="AT20" s="17">
        <v>0.34370550628269098</v>
      </c>
      <c r="AU20" s="17">
        <v>0.37067874053285799</v>
      </c>
      <c r="AV20" s="17">
        <v>0.32017902200793902</v>
      </c>
      <c r="AW20" s="17"/>
      <c r="AX20" s="17">
        <v>0.33081896468587202</v>
      </c>
      <c r="AY20" s="17">
        <v>0.31491011281634701</v>
      </c>
      <c r="AZ20" s="17">
        <v>0.384225412774238</v>
      </c>
      <c r="BA20" s="17"/>
      <c r="BB20" s="17">
        <v>0.32819265633109002</v>
      </c>
      <c r="BC20" s="17">
        <v>0.33520134624081199</v>
      </c>
      <c r="BD20" s="17">
        <v>0.41081407487635602</v>
      </c>
      <c r="BE20" s="17">
        <v>0.34416345908704399</v>
      </c>
      <c r="BF20" s="17">
        <v>0.33707874112575498</v>
      </c>
    </row>
    <row r="21" spans="2:58" ht="57.6" x14ac:dyDescent="0.3">
      <c r="B21" s="18" t="s">
        <v>266</v>
      </c>
      <c r="C21" s="17">
        <v>0.299358070616764</v>
      </c>
      <c r="D21" s="17">
        <v>0.28523485482953098</v>
      </c>
      <c r="E21" s="17">
        <v>0.31309457133423002</v>
      </c>
      <c r="F21" s="17"/>
      <c r="G21" s="17">
        <v>0.34304157807149099</v>
      </c>
      <c r="H21" s="17">
        <v>0.41230557646252902</v>
      </c>
      <c r="I21" s="17">
        <v>0.34079127460083503</v>
      </c>
      <c r="J21" s="17">
        <v>0.28128440218543399</v>
      </c>
      <c r="K21" s="17">
        <v>0.15936125134870499</v>
      </c>
      <c r="L21" s="17">
        <v>0.10583894091141401</v>
      </c>
      <c r="M21" s="17"/>
      <c r="N21" s="17">
        <v>0.63313884911793294</v>
      </c>
      <c r="O21" s="17">
        <v>0.290853256141205</v>
      </c>
      <c r="P21" s="17">
        <v>0.34107896344120398</v>
      </c>
      <c r="Q21" s="17">
        <v>0.392835159928485</v>
      </c>
      <c r="R21" s="17">
        <v>0.35260947525501901</v>
      </c>
      <c r="S21" s="17">
        <v>0.31979468256320598</v>
      </c>
      <c r="T21" s="17">
        <v>0.32447349514746998</v>
      </c>
      <c r="U21" s="17">
        <v>0.265617396480753</v>
      </c>
      <c r="V21" s="17">
        <v>0.35043420828405902</v>
      </c>
      <c r="W21" s="17">
        <v>0.244090274139074</v>
      </c>
      <c r="X21" s="17">
        <v>0.25119667745542001</v>
      </c>
      <c r="Y21" s="17">
        <v>0.28392734874122499</v>
      </c>
      <c r="Z21" s="17">
        <v>0.31746585970920699</v>
      </c>
      <c r="AA21" s="17">
        <v>0.37177557993219701</v>
      </c>
      <c r="AB21" s="17">
        <v>0.222967732793591</v>
      </c>
      <c r="AC21" s="17">
        <v>0.28411454148708998</v>
      </c>
      <c r="AD21" s="17"/>
      <c r="AE21" s="17">
        <v>0.29861547405866801</v>
      </c>
      <c r="AF21" s="17">
        <v>0.28136984654189801</v>
      </c>
      <c r="AG21" s="17">
        <v>0.300523166805993</v>
      </c>
      <c r="AH21" s="17">
        <v>0.28555722196362698</v>
      </c>
      <c r="AI21" s="17">
        <v>0.26118734277744099</v>
      </c>
      <c r="AJ21" s="17">
        <v>0.30544688870745001</v>
      </c>
      <c r="AK21" s="17">
        <v>0.28146443119870301</v>
      </c>
      <c r="AL21" s="17">
        <v>0.36507540274299899</v>
      </c>
      <c r="AM21" s="17">
        <v>0.29369397142889397</v>
      </c>
      <c r="AN21" s="17">
        <v>0.35034377559624102</v>
      </c>
      <c r="AO21" s="17">
        <v>0.314824622546858</v>
      </c>
      <c r="AP21" s="17">
        <v>0.29259395877476602</v>
      </c>
      <c r="AQ21" s="17"/>
      <c r="AR21" s="17">
        <v>0.27653620062001799</v>
      </c>
      <c r="AS21" s="17">
        <v>0.27982576353244798</v>
      </c>
      <c r="AT21" s="17">
        <v>0.38057922337827799</v>
      </c>
      <c r="AU21" s="17">
        <v>0.32644716490696402</v>
      </c>
      <c r="AV21" s="17">
        <v>0.35439358357547301</v>
      </c>
      <c r="AW21" s="17"/>
      <c r="AX21" s="17">
        <v>0.29293596733546401</v>
      </c>
      <c r="AY21" s="17">
        <v>0.34065432294422099</v>
      </c>
      <c r="AZ21" s="17">
        <v>0.282896676522431</v>
      </c>
      <c r="BA21" s="17"/>
      <c r="BB21" s="17">
        <v>0.26955178963823301</v>
      </c>
      <c r="BC21" s="17">
        <v>0.374230015992356</v>
      </c>
      <c r="BD21" s="17">
        <v>0.446058671699395</v>
      </c>
      <c r="BE21" s="17">
        <v>0.33949757992417601</v>
      </c>
      <c r="BF21" s="17">
        <v>0.355585419442915</v>
      </c>
    </row>
    <row r="22" spans="2:58" ht="28.8" x14ac:dyDescent="0.3">
      <c r="B22" s="18" t="s">
        <v>267</v>
      </c>
      <c r="C22" s="17">
        <v>0.27131754370252797</v>
      </c>
      <c r="D22" s="17">
        <v>0.31868521025340102</v>
      </c>
      <c r="E22" s="17">
        <v>0.22444564871160899</v>
      </c>
      <c r="F22" s="17"/>
      <c r="G22" s="17">
        <v>0.29837984919947802</v>
      </c>
      <c r="H22" s="17">
        <v>0.201958179555731</v>
      </c>
      <c r="I22" s="17">
        <v>0.21080456384084301</v>
      </c>
      <c r="J22" s="17">
        <v>0.314007688622785</v>
      </c>
      <c r="K22" s="17">
        <v>0.35919561217066098</v>
      </c>
      <c r="L22" s="17">
        <v>0.45344241972397897</v>
      </c>
      <c r="M22" s="17"/>
      <c r="N22" s="17">
        <v>0.39931998315356598</v>
      </c>
      <c r="O22" s="17">
        <v>0.30193600947867699</v>
      </c>
      <c r="P22" s="17">
        <v>0.20548820163378601</v>
      </c>
      <c r="Q22" s="17">
        <v>0.28194179645261402</v>
      </c>
      <c r="R22" s="17">
        <v>0.220460640944903</v>
      </c>
      <c r="S22" s="17">
        <v>0.23611949908840699</v>
      </c>
      <c r="T22" s="17">
        <v>0.26474592864095903</v>
      </c>
      <c r="U22" s="17">
        <v>0.226897100956861</v>
      </c>
      <c r="V22" s="17">
        <v>0.29812287185213299</v>
      </c>
      <c r="W22" s="17">
        <v>0.31669885464085901</v>
      </c>
      <c r="X22" s="17">
        <v>0.27432475923151001</v>
      </c>
      <c r="Y22" s="17">
        <v>0.31715892597006401</v>
      </c>
      <c r="Z22" s="17">
        <v>0.29444619805126798</v>
      </c>
      <c r="AA22" s="17">
        <v>0.27942278460450898</v>
      </c>
      <c r="AB22" s="17">
        <v>0.29826404087528002</v>
      </c>
      <c r="AC22" s="17">
        <v>0.27893058938096399</v>
      </c>
      <c r="AD22" s="17"/>
      <c r="AE22" s="17">
        <v>0.23540216551416099</v>
      </c>
      <c r="AF22" s="17">
        <v>0.30359573343991197</v>
      </c>
      <c r="AG22" s="17">
        <v>0.246677485133597</v>
      </c>
      <c r="AH22" s="17">
        <v>0.30345806486684701</v>
      </c>
      <c r="AI22" s="17">
        <v>0.30214449609437599</v>
      </c>
      <c r="AJ22" s="17">
        <v>0.27692756975376298</v>
      </c>
      <c r="AK22" s="17">
        <v>0.307288395228834</v>
      </c>
      <c r="AL22" s="17">
        <v>0.261518940086995</v>
      </c>
      <c r="AM22" s="17">
        <v>0.24435014094834301</v>
      </c>
      <c r="AN22" s="17">
        <v>0.30165892515555498</v>
      </c>
      <c r="AO22" s="17">
        <v>0.21121391408200199</v>
      </c>
      <c r="AP22" s="17">
        <v>0.20342027648656799</v>
      </c>
      <c r="AQ22" s="17"/>
      <c r="AR22" s="17">
        <v>0.25970374210149899</v>
      </c>
      <c r="AS22" s="17">
        <v>0.287638304810794</v>
      </c>
      <c r="AT22" s="17">
        <v>0.23978642869750399</v>
      </c>
      <c r="AU22" s="17">
        <v>0.27359348292373398</v>
      </c>
      <c r="AV22" s="17">
        <v>0.30363080745294202</v>
      </c>
      <c r="AW22" s="17"/>
      <c r="AX22" s="17">
        <v>0.28403635652933601</v>
      </c>
      <c r="AY22" s="17">
        <v>0.18015711969327899</v>
      </c>
      <c r="AZ22" s="17">
        <v>0.291721417794714</v>
      </c>
      <c r="BA22" s="17"/>
      <c r="BB22" s="17">
        <v>0.26369488036500999</v>
      </c>
      <c r="BC22" s="17">
        <v>0.29274264119135202</v>
      </c>
      <c r="BD22" s="17">
        <v>0.25530323241007002</v>
      </c>
      <c r="BE22" s="17">
        <v>0.33038385497245898</v>
      </c>
      <c r="BF22" s="17">
        <v>0.250474021050202</v>
      </c>
    </row>
    <row r="23" spans="2:58" ht="57.6" x14ac:dyDescent="0.3">
      <c r="B23" s="18" t="s">
        <v>268</v>
      </c>
      <c r="C23" s="17">
        <v>0.238439207436527</v>
      </c>
      <c r="D23" s="17">
        <v>0.27532996129188397</v>
      </c>
      <c r="E23" s="17">
        <v>0.20198869885555501</v>
      </c>
      <c r="F23" s="17"/>
      <c r="G23" s="17">
        <v>0.32912799568173901</v>
      </c>
      <c r="H23" s="17">
        <v>0.25049287177340401</v>
      </c>
      <c r="I23" s="17">
        <v>0.220329978028728</v>
      </c>
      <c r="J23" s="17">
        <v>0.25304469835212201</v>
      </c>
      <c r="K23" s="17">
        <v>0.224536901095128</v>
      </c>
      <c r="L23" s="17">
        <v>0.33313488252226398</v>
      </c>
      <c r="M23" s="17"/>
      <c r="N23" s="17">
        <v>0.142817825979799</v>
      </c>
      <c r="O23" s="17">
        <v>0.25117135170524801</v>
      </c>
      <c r="P23" s="17">
        <v>0.23819198972793301</v>
      </c>
      <c r="Q23" s="17">
        <v>0.27651979604363602</v>
      </c>
      <c r="R23" s="17">
        <v>0.226325975441132</v>
      </c>
      <c r="S23" s="17">
        <v>0.22646445779493701</v>
      </c>
      <c r="T23" s="17">
        <v>0.265298230415978</v>
      </c>
      <c r="U23" s="17">
        <v>0.145587020468083</v>
      </c>
      <c r="V23" s="17">
        <v>0.243086832088629</v>
      </c>
      <c r="W23" s="17">
        <v>0.24810549651727601</v>
      </c>
      <c r="X23" s="17">
        <v>0.21851469794688699</v>
      </c>
      <c r="Y23" s="17">
        <v>0.24573325852564801</v>
      </c>
      <c r="Z23" s="17">
        <v>0.216077770988616</v>
      </c>
      <c r="AA23" s="17">
        <v>0.21919193013176</v>
      </c>
      <c r="AB23" s="17">
        <v>0.329538476584745</v>
      </c>
      <c r="AC23" s="17">
        <v>0.27588395241520303</v>
      </c>
      <c r="AD23" s="17"/>
      <c r="AE23" s="17">
        <v>0.262475645919378</v>
      </c>
      <c r="AF23" s="17">
        <v>0.274498571495641</v>
      </c>
      <c r="AG23" s="17">
        <v>0.214042768361762</v>
      </c>
      <c r="AH23" s="17">
        <v>0.231081945600006</v>
      </c>
      <c r="AI23" s="17">
        <v>0.25852097681274999</v>
      </c>
      <c r="AJ23" s="17">
        <v>0.20833108612156501</v>
      </c>
      <c r="AK23" s="17">
        <v>0.205349513283518</v>
      </c>
      <c r="AL23" s="17">
        <v>0.24325122484464001</v>
      </c>
      <c r="AM23" s="17">
        <v>0.23427720298707699</v>
      </c>
      <c r="AN23" s="17">
        <v>0.23977253507836799</v>
      </c>
      <c r="AO23" s="17">
        <v>0.24638991475649899</v>
      </c>
      <c r="AP23" s="17">
        <v>0.18073383477722901</v>
      </c>
      <c r="AQ23" s="17"/>
      <c r="AR23" s="17">
        <v>0.235458175864977</v>
      </c>
      <c r="AS23" s="17">
        <v>0.237633252342736</v>
      </c>
      <c r="AT23" s="17">
        <v>0.24974301656482301</v>
      </c>
      <c r="AU23" s="17">
        <v>0.214978184081181</v>
      </c>
      <c r="AV23" s="17">
        <v>0.259708673296839</v>
      </c>
      <c r="AW23" s="17"/>
      <c r="AX23" s="17">
        <v>0.238785980258717</v>
      </c>
      <c r="AY23" s="17">
        <v>0.235324681735542</v>
      </c>
      <c r="AZ23" s="17">
        <v>0.24201896676697099</v>
      </c>
      <c r="BA23" s="17"/>
      <c r="BB23" s="17">
        <v>0.22753543325231501</v>
      </c>
      <c r="BC23" s="17">
        <v>0.245247175296638</v>
      </c>
      <c r="BD23" s="17">
        <v>0.25649946999789702</v>
      </c>
      <c r="BE23" s="17">
        <v>0.274656641672405</v>
      </c>
      <c r="BF23" s="17">
        <v>0.27157475204079301</v>
      </c>
    </row>
    <row r="24" spans="2:58" ht="43.2" x14ac:dyDescent="0.3">
      <c r="B24" s="18" t="s">
        <v>269</v>
      </c>
      <c r="C24" s="17">
        <v>0.20915500631634701</v>
      </c>
      <c r="D24" s="17">
        <v>0.21917066886533301</v>
      </c>
      <c r="E24" s="17">
        <v>0.19954698938304399</v>
      </c>
      <c r="F24" s="17"/>
      <c r="G24" s="17">
        <v>0.18847275066696501</v>
      </c>
      <c r="H24" s="17">
        <v>0.21321522350444</v>
      </c>
      <c r="I24" s="17">
        <v>0.20747802610247901</v>
      </c>
      <c r="J24" s="17">
        <v>0.22830819220600901</v>
      </c>
      <c r="K24" s="17">
        <v>0.147644351551765</v>
      </c>
      <c r="L24" s="17">
        <v>0.24300290136552699</v>
      </c>
      <c r="M24" s="17"/>
      <c r="N24" s="17">
        <v>0.25073602714802401</v>
      </c>
      <c r="O24" s="17">
        <v>0.25917444740002998</v>
      </c>
      <c r="P24" s="17">
        <v>0.28424372846457802</v>
      </c>
      <c r="Q24" s="17">
        <v>0.26540605339081202</v>
      </c>
      <c r="R24" s="17">
        <v>0.18399797349208699</v>
      </c>
      <c r="S24" s="17">
        <v>0.224276547689438</v>
      </c>
      <c r="T24" s="17">
        <v>0.26867229140725801</v>
      </c>
      <c r="U24" s="17">
        <v>0.11482592283527</v>
      </c>
      <c r="V24" s="17">
        <v>0.22714162687134101</v>
      </c>
      <c r="W24" s="17">
        <v>0.234103019125742</v>
      </c>
      <c r="X24" s="17">
        <v>0.21065298438799501</v>
      </c>
      <c r="Y24" s="17">
        <v>0.164805197645987</v>
      </c>
      <c r="Z24" s="17">
        <v>0.24663248015536299</v>
      </c>
      <c r="AA24" s="17">
        <v>0.14147859082356001</v>
      </c>
      <c r="AB24" s="17">
        <v>0.221301083480786</v>
      </c>
      <c r="AC24" s="17">
        <v>0.22107854012692599</v>
      </c>
      <c r="AD24" s="17"/>
      <c r="AE24" s="17">
        <v>0.167892776057565</v>
      </c>
      <c r="AF24" s="17">
        <v>0.25113875541063202</v>
      </c>
      <c r="AG24" s="17">
        <v>0.21365464618788299</v>
      </c>
      <c r="AH24" s="17">
        <v>0.24188796192046699</v>
      </c>
      <c r="AI24" s="17">
        <v>0.188058334148485</v>
      </c>
      <c r="AJ24" s="17">
        <v>0.17627297990777199</v>
      </c>
      <c r="AK24" s="17">
        <v>0.20609068830357699</v>
      </c>
      <c r="AL24" s="17">
        <v>0.20675987370539201</v>
      </c>
      <c r="AM24" s="17">
        <v>0.224560300960505</v>
      </c>
      <c r="AN24" s="17">
        <v>0.20874118486863599</v>
      </c>
      <c r="AO24" s="17">
        <v>0.23255017092154801</v>
      </c>
      <c r="AP24" s="17">
        <v>0.17465300090227001</v>
      </c>
      <c r="AQ24" s="17"/>
      <c r="AR24" s="17">
        <v>0.18820564349809199</v>
      </c>
      <c r="AS24" s="17">
        <v>0.21021837371584801</v>
      </c>
      <c r="AT24" s="17">
        <v>0.24318971419162999</v>
      </c>
      <c r="AU24" s="17">
        <v>0.20642377309159399</v>
      </c>
      <c r="AV24" s="17">
        <v>0.20229232844566999</v>
      </c>
      <c r="AW24" s="17"/>
      <c r="AX24" s="17">
        <v>0.22022084331713701</v>
      </c>
      <c r="AY24" s="17">
        <v>0.16560940932259099</v>
      </c>
      <c r="AZ24" s="17">
        <v>0.18455255602314</v>
      </c>
      <c r="BA24" s="17"/>
      <c r="BB24" s="17">
        <v>0.19174909387571101</v>
      </c>
      <c r="BC24" s="17">
        <v>0.26565475849843501</v>
      </c>
      <c r="BD24" s="17">
        <v>0.374339314223117</v>
      </c>
      <c r="BE24" s="17">
        <v>0.19297605184212099</v>
      </c>
      <c r="BF24" s="17">
        <v>0.245264689838432</v>
      </c>
    </row>
    <row r="25" spans="2:58" ht="86.4" x14ac:dyDescent="0.3">
      <c r="B25" s="18" t="s">
        <v>270</v>
      </c>
      <c r="C25" s="17">
        <v>0.20097872416014601</v>
      </c>
      <c r="D25" s="17">
        <v>0.24108834819507399</v>
      </c>
      <c r="E25" s="17">
        <v>0.16123151798560001</v>
      </c>
      <c r="F25" s="17"/>
      <c r="G25" s="17">
        <v>0.27438159875253898</v>
      </c>
      <c r="H25" s="17">
        <v>0.258609244887892</v>
      </c>
      <c r="I25" s="17">
        <v>0.21017067353865199</v>
      </c>
      <c r="J25" s="17">
        <v>0.18766629205468399</v>
      </c>
      <c r="K25" s="17">
        <v>0.166168169361678</v>
      </c>
      <c r="L25" s="17">
        <v>0.19700075310199999</v>
      </c>
      <c r="M25" s="17"/>
      <c r="N25" s="17">
        <v>0</v>
      </c>
      <c r="O25" s="17">
        <v>0.26344687209318501</v>
      </c>
      <c r="P25" s="17">
        <v>0.23155791958439201</v>
      </c>
      <c r="Q25" s="17">
        <v>0.14682481959840199</v>
      </c>
      <c r="R25" s="17">
        <v>0.21211669798423599</v>
      </c>
      <c r="S25" s="17">
        <v>0.22670561446781401</v>
      </c>
      <c r="T25" s="17">
        <v>0.150668000526647</v>
      </c>
      <c r="U25" s="17">
        <v>0.12343213082783799</v>
      </c>
      <c r="V25" s="17">
        <v>0.22329806171890701</v>
      </c>
      <c r="W25" s="17">
        <v>0.176826708101363</v>
      </c>
      <c r="X25" s="17">
        <v>0.17753397683765099</v>
      </c>
      <c r="Y25" s="17">
        <v>0.19744622023817701</v>
      </c>
      <c r="Z25" s="17">
        <v>0.206744956982819</v>
      </c>
      <c r="AA25" s="17">
        <v>0.17016915003800701</v>
      </c>
      <c r="AB25" s="17">
        <v>0.22721138247764999</v>
      </c>
      <c r="AC25" s="17">
        <v>0.27430254041954399</v>
      </c>
      <c r="AD25" s="17"/>
      <c r="AE25" s="17">
        <v>0.238213136245501</v>
      </c>
      <c r="AF25" s="17">
        <v>0.20934422911706199</v>
      </c>
      <c r="AG25" s="17">
        <v>0.15775086944306299</v>
      </c>
      <c r="AH25" s="17">
        <v>0.189954380600318</v>
      </c>
      <c r="AI25" s="17">
        <v>0.170602946137527</v>
      </c>
      <c r="AJ25" s="17">
        <v>0.22680430600816101</v>
      </c>
      <c r="AK25" s="17">
        <v>0.159669862213486</v>
      </c>
      <c r="AL25" s="17">
        <v>0.28919266693295598</v>
      </c>
      <c r="AM25" s="17">
        <v>0.219891048340837</v>
      </c>
      <c r="AN25" s="17">
        <v>0.159776230028122</v>
      </c>
      <c r="AO25" s="17">
        <v>0.16181272025839399</v>
      </c>
      <c r="AP25" s="17">
        <v>0.246072359601229</v>
      </c>
      <c r="AQ25" s="17"/>
      <c r="AR25" s="17">
        <v>0.21261076352729399</v>
      </c>
      <c r="AS25" s="17">
        <v>0.20207091411264999</v>
      </c>
      <c r="AT25" s="17">
        <v>0.18710189231787699</v>
      </c>
      <c r="AU25" s="17">
        <v>0.20055898108312301</v>
      </c>
      <c r="AV25" s="17">
        <v>0.123497582383614</v>
      </c>
      <c r="AW25" s="17"/>
      <c r="AX25" s="17">
        <v>0.18498194259391201</v>
      </c>
      <c r="AY25" s="17">
        <v>0.232430251429769</v>
      </c>
      <c r="AZ25" s="17">
        <v>0.27170585788554602</v>
      </c>
      <c r="BA25" s="17"/>
      <c r="BB25" s="17">
        <v>0.18948724978165199</v>
      </c>
      <c r="BC25" s="17">
        <v>0.18968750433415099</v>
      </c>
      <c r="BD25" s="17">
        <v>0.26443943043726298</v>
      </c>
      <c r="BE25" s="17">
        <v>0.196396351760462</v>
      </c>
      <c r="BF25" s="17">
        <v>0.291237308128104</v>
      </c>
    </row>
    <row r="26" spans="2:58" ht="43.2" x14ac:dyDescent="0.3">
      <c r="B26" s="18" t="s">
        <v>271</v>
      </c>
      <c r="C26" s="17">
        <v>0.196674298914572</v>
      </c>
      <c r="D26" s="17">
        <v>0.23145999851743301</v>
      </c>
      <c r="E26" s="17">
        <v>0.162247545251377</v>
      </c>
      <c r="F26" s="17"/>
      <c r="G26" s="17">
        <v>0.35960584418428299</v>
      </c>
      <c r="H26" s="17">
        <v>0.296937081704156</v>
      </c>
      <c r="I26" s="17">
        <v>0.19130083257156799</v>
      </c>
      <c r="J26" s="17">
        <v>0.19058390913600201</v>
      </c>
      <c r="K26" s="17">
        <v>0.14350138059275599</v>
      </c>
      <c r="L26" s="17">
        <v>0.23246109248055599</v>
      </c>
      <c r="M26" s="17"/>
      <c r="N26" s="17">
        <v>0</v>
      </c>
      <c r="O26" s="17">
        <v>0.234494295818622</v>
      </c>
      <c r="P26" s="17">
        <v>0.21666032767118901</v>
      </c>
      <c r="Q26" s="17">
        <v>0.118295312615446</v>
      </c>
      <c r="R26" s="17">
        <v>0.16830409479052599</v>
      </c>
      <c r="S26" s="17">
        <v>0.13899373245508001</v>
      </c>
      <c r="T26" s="17">
        <v>0.18174611600656301</v>
      </c>
      <c r="U26" s="17">
        <v>0.16982552028515199</v>
      </c>
      <c r="V26" s="17">
        <v>0.14646005097674</v>
      </c>
      <c r="W26" s="17">
        <v>0.18923725314321199</v>
      </c>
      <c r="X26" s="17">
        <v>0.23941015626148901</v>
      </c>
      <c r="Y26" s="17">
        <v>0.24089822382665699</v>
      </c>
      <c r="Z26" s="17">
        <v>0.22400137953631899</v>
      </c>
      <c r="AA26" s="17">
        <v>0.19438352739233999</v>
      </c>
      <c r="AB26" s="17">
        <v>0.19209308922878199</v>
      </c>
      <c r="AC26" s="17">
        <v>0.24658122936507601</v>
      </c>
      <c r="AD26" s="17"/>
      <c r="AE26" s="17">
        <v>0.25520554603853002</v>
      </c>
      <c r="AF26" s="17">
        <v>0.198343313138239</v>
      </c>
      <c r="AG26" s="17">
        <v>0.16108126142373699</v>
      </c>
      <c r="AH26" s="17">
        <v>0.232151969481631</v>
      </c>
      <c r="AI26" s="17">
        <v>0.17556573593272001</v>
      </c>
      <c r="AJ26" s="17">
        <v>0.13189033287497801</v>
      </c>
      <c r="AK26" s="17">
        <v>0.171189870701799</v>
      </c>
      <c r="AL26" s="17">
        <v>0.24849018938185999</v>
      </c>
      <c r="AM26" s="17">
        <v>0.17307143385000501</v>
      </c>
      <c r="AN26" s="17">
        <v>0.211009890274928</v>
      </c>
      <c r="AO26" s="17">
        <v>0.16839530435062899</v>
      </c>
      <c r="AP26" s="17">
        <v>0.23893171636621299</v>
      </c>
      <c r="AQ26" s="17"/>
      <c r="AR26" s="17">
        <v>0.18302639714236801</v>
      </c>
      <c r="AS26" s="17">
        <v>0.18356936259276899</v>
      </c>
      <c r="AT26" s="17">
        <v>0.25132555307331</v>
      </c>
      <c r="AU26" s="17">
        <v>0.21363147264128801</v>
      </c>
      <c r="AV26" s="17">
        <v>0.21050439054173301</v>
      </c>
      <c r="AW26" s="17"/>
      <c r="AX26" s="17">
        <v>0.171111871850847</v>
      </c>
      <c r="AY26" s="17">
        <v>0.28777306840192302</v>
      </c>
      <c r="AZ26" s="17">
        <v>0.2452350131845</v>
      </c>
      <c r="BA26" s="17"/>
      <c r="BB26" s="17">
        <v>0.19669922652271801</v>
      </c>
      <c r="BC26" s="17">
        <v>0.194451626875181</v>
      </c>
      <c r="BD26" s="17">
        <v>0.224881668996499</v>
      </c>
      <c r="BE26" s="17">
        <v>0.18798616396619</v>
      </c>
      <c r="BF26" s="17">
        <v>0.20170760326259299</v>
      </c>
    </row>
    <row r="27" spans="2:58" ht="43.2" x14ac:dyDescent="0.3">
      <c r="B27" s="18" t="s">
        <v>272</v>
      </c>
      <c r="C27" s="17">
        <v>0.18936251051998201</v>
      </c>
      <c r="D27" s="17">
        <v>0.198559801887494</v>
      </c>
      <c r="E27" s="17">
        <v>0.180534164604291</v>
      </c>
      <c r="F27" s="17"/>
      <c r="G27" s="17">
        <v>0.27381198393120199</v>
      </c>
      <c r="H27" s="17">
        <v>0.28589493509221597</v>
      </c>
      <c r="I27" s="17">
        <v>0.18258284260972801</v>
      </c>
      <c r="J27" s="17">
        <v>0.17986569487428999</v>
      </c>
      <c r="K27" s="17">
        <v>0.171993073647973</v>
      </c>
      <c r="L27" s="17">
        <v>0.11707456013237</v>
      </c>
      <c r="M27" s="17"/>
      <c r="N27" s="17">
        <v>0.36890451370171301</v>
      </c>
      <c r="O27" s="17">
        <v>0.215380769135359</v>
      </c>
      <c r="P27" s="17">
        <v>0.23170752871428099</v>
      </c>
      <c r="Q27" s="17">
        <v>0.26876763241784202</v>
      </c>
      <c r="R27" s="17">
        <v>0.20660005661096301</v>
      </c>
      <c r="S27" s="17">
        <v>0.21117573916399801</v>
      </c>
      <c r="T27" s="17">
        <v>0.19849171470335999</v>
      </c>
      <c r="U27" s="17">
        <v>0.17251914628384901</v>
      </c>
      <c r="V27" s="17">
        <v>0.21660441280769299</v>
      </c>
      <c r="W27" s="17">
        <v>0.15519243261674101</v>
      </c>
      <c r="X27" s="17">
        <v>0.17547125873090499</v>
      </c>
      <c r="Y27" s="17">
        <v>0.145475650190143</v>
      </c>
      <c r="Z27" s="17">
        <v>0.20759130790595101</v>
      </c>
      <c r="AA27" s="17">
        <v>0.16932458302791001</v>
      </c>
      <c r="AB27" s="17">
        <v>0.21051902211481799</v>
      </c>
      <c r="AC27" s="17">
        <v>0.20159844279142</v>
      </c>
      <c r="AD27" s="17"/>
      <c r="AE27" s="17">
        <v>0.18635358001611099</v>
      </c>
      <c r="AF27" s="17">
        <v>0.20572016439796001</v>
      </c>
      <c r="AG27" s="17">
        <v>0.23004694620093899</v>
      </c>
      <c r="AH27" s="17">
        <v>0.15282577477968201</v>
      </c>
      <c r="AI27" s="17">
        <v>0.20114577622162699</v>
      </c>
      <c r="AJ27" s="17">
        <v>0.162032806839774</v>
      </c>
      <c r="AK27" s="17">
        <v>0.18843920058660599</v>
      </c>
      <c r="AL27" s="17">
        <v>0.219183538641327</v>
      </c>
      <c r="AM27" s="17">
        <v>0.159561079732606</v>
      </c>
      <c r="AN27" s="17">
        <v>0.21503727214376001</v>
      </c>
      <c r="AO27" s="17">
        <v>0.19038371367284301</v>
      </c>
      <c r="AP27" s="17">
        <v>0.18143230085943199</v>
      </c>
      <c r="AQ27" s="17"/>
      <c r="AR27" s="17">
        <v>0.18029101413463899</v>
      </c>
      <c r="AS27" s="17">
        <v>0.190462157262624</v>
      </c>
      <c r="AT27" s="17">
        <v>0.21113182210314699</v>
      </c>
      <c r="AU27" s="17">
        <v>0.177903933790486</v>
      </c>
      <c r="AV27" s="17">
        <v>0.133430983349663</v>
      </c>
      <c r="AW27" s="17"/>
      <c r="AX27" s="17">
        <v>0.19024357627871399</v>
      </c>
      <c r="AY27" s="17">
        <v>0.17467853819919801</v>
      </c>
      <c r="AZ27" s="17">
        <v>0.200380364711814</v>
      </c>
      <c r="BA27" s="17"/>
      <c r="BB27" s="17">
        <v>0.17255109425970899</v>
      </c>
      <c r="BC27" s="17">
        <v>0.22724700117255101</v>
      </c>
      <c r="BD27" s="17">
        <v>0.36737803735889202</v>
      </c>
      <c r="BE27" s="17">
        <v>0.209103520318697</v>
      </c>
      <c r="BF27" s="17">
        <v>0.208762353411686</v>
      </c>
    </row>
    <row r="28" spans="2:58" ht="43.2" x14ac:dyDescent="0.3">
      <c r="B28" s="18" t="s">
        <v>273</v>
      </c>
      <c r="C28" s="17">
        <v>0.16377468633423301</v>
      </c>
      <c r="D28" s="17">
        <v>0.19892930640324899</v>
      </c>
      <c r="E28" s="17">
        <v>0.12891302221929901</v>
      </c>
      <c r="F28" s="17"/>
      <c r="G28" s="17">
        <v>0.16447450022002599</v>
      </c>
      <c r="H28" s="17">
        <v>0.27334920557598502</v>
      </c>
      <c r="I28" s="17">
        <v>0.16838830462159701</v>
      </c>
      <c r="J28" s="17">
        <v>0.142246036672491</v>
      </c>
      <c r="K28" s="17">
        <v>0.13496742365043399</v>
      </c>
      <c r="L28" s="17">
        <v>0.14723140334499901</v>
      </c>
      <c r="M28" s="17"/>
      <c r="N28" s="17">
        <v>0</v>
      </c>
      <c r="O28" s="17">
        <v>0.18971649762526199</v>
      </c>
      <c r="P28" s="17">
        <v>0.13810346240162</v>
      </c>
      <c r="Q28" s="17">
        <v>0.116217666790931</v>
      </c>
      <c r="R28" s="17">
        <v>0.13692717609452901</v>
      </c>
      <c r="S28" s="17">
        <v>0.14729812449962201</v>
      </c>
      <c r="T28" s="17">
        <v>0.13626205081437601</v>
      </c>
      <c r="U28" s="17">
        <v>8.8306124932356594E-2</v>
      </c>
      <c r="V28" s="17">
        <v>0.163622876404759</v>
      </c>
      <c r="W28" s="17">
        <v>0.166808823405076</v>
      </c>
      <c r="X28" s="17">
        <v>0.20227646147999101</v>
      </c>
      <c r="Y28" s="17">
        <v>0.14061036665474699</v>
      </c>
      <c r="Z28" s="17">
        <v>0.188137511157103</v>
      </c>
      <c r="AA28" s="17">
        <v>0.15112530665062601</v>
      </c>
      <c r="AB28" s="17">
        <v>0.18301321788974501</v>
      </c>
      <c r="AC28" s="17">
        <v>0.23514210236015601</v>
      </c>
      <c r="AD28" s="17"/>
      <c r="AE28" s="17">
        <v>0.243878198813199</v>
      </c>
      <c r="AF28" s="17">
        <v>0.15951779169361099</v>
      </c>
      <c r="AG28" s="17">
        <v>0.135189224229947</v>
      </c>
      <c r="AH28" s="17">
        <v>0.21150597233163701</v>
      </c>
      <c r="AI28" s="17">
        <v>0.16798963028030001</v>
      </c>
      <c r="AJ28" s="17">
        <v>0.10772018083495501</v>
      </c>
      <c r="AK28" s="17">
        <v>0.170781768760467</v>
      </c>
      <c r="AL28" s="17">
        <v>0.18042462062631001</v>
      </c>
      <c r="AM28" s="17">
        <v>0.12371613532346</v>
      </c>
      <c r="AN28" s="17">
        <v>0.142026838036904</v>
      </c>
      <c r="AO28" s="17">
        <v>0.14598534759312801</v>
      </c>
      <c r="AP28" s="17">
        <v>0.100849964703644</v>
      </c>
      <c r="AQ28" s="17"/>
      <c r="AR28" s="17">
        <v>0.15045867041374</v>
      </c>
      <c r="AS28" s="17">
        <v>0.16218563423657201</v>
      </c>
      <c r="AT28" s="17">
        <v>0.18115589513833499</v>
      </c>
      <c r="AU28" s="17">
        <v>0.18510612708601101</v>
      </c>
      <c r="AV28" s="17">
        <v>0.19862919958258499</v>
      </c>
      <c r="AW28" s="17"/>
      <c r="AX28" s="17">
        <v>0.14414126796784499</v>
      </c>
      <c r="AY28" s="17">
        <v>0.26043053950040801</v>
      </c>
      <c r="AZ28" s="17">
        <v>0.14956206441766901</v>
      </c>
      <c r="BA28" s="17"/>
      <c r="BB28" s="17">
        <v>0.173144084759107</v>
      </c>
      <c r="BC28" s="17">
        <v>0.13291765591307</v>
      </c>
      <c r="BD28" s="17">
        <v>0.15363970892140399</v>
      </c>
      <c r="BE28" s="17">
        <v>0.152629544666599</v>
      </c>
      <c r="BF28" s="17">
        <v>0.139235387364052</v>
      </c>
    </row>
    <row r="29" spans="2:58" ht="43.2" x14ac:dyDescent="0.3">
      <c r="B29" s="18" t="s">
        <v>274</v>
      </c>
      <c r="C29" s="17">
        <v>8.2360835327645002E-2</v>
      </c>
      <c r="D29" s="17">
        <v>9.7948237641201294E-2</v>
      </c>
      <c r="E29" s="17">
        <v>6.6922767628374596E-2</v>
      </c>
      <c r="F29" s="17"/>
      <c r="G29" s="17">
        <v>5.1988030780450202E-2</v>
      </c>
      <c r="H29" s="17">
        <v>0.17406283905724201</v>
      </c>
      <c r="I29" s="17">
        <v>0.105316223051121</v>
      </c>
      <c r="J29" s="17">
        <v>4.9922517350008203E-2</v>
      </c>
      <c r="K29" s="17">
        <v>3.43024022993237E-2</v>
      </c>
      <c r="L29" s="17">
        <v>0.145777700318205</v>
      </c>
      <c r="M29" s="17"/>
      <c r="N29" s="17">
        <v>0</v>
      </c>
      <c r="O29" s="17">
        <v>0.147892001066076</v>
      </c>
      <c r="P29" s="17">
        <v>6.5919619933334297E-2</v>
      </c>
      <c r="Q29" s="17">
        <v>9.8889180654449793E-2</v>
      </c>
      <c r="R29" s="17">
        <v>9.5969493553442406E-2</v>
      </c>
      <c r="S29" s="17">
        <v>4.7084959404021499E-2</v>
      </c>
      <c r="T29" s="17">
        <v>3.6915348958184498E-2</v>
      </c>
      <c r="U29" s="17">
        <v>4.6957867606143899E-2</v>
      </c>
      <c r="V29" s="17">
        <v>7.5038324175723897E-2</v>
      </c>
      <c r="W29" s="17">
        <v>4.85066636145048E-2</v>
      </c>
      <c r="X29" s="17">
        <v>2.7488022976174802E-2</v>
      </c>
      <c r="Y29" s="17">
        <v>4.6031792310851902E-2</v>
      </c>
      <c r="Z29" s="17">
        <v>0.13736241115846201</v>
      </c>
      <c r="AA29" s="17">
        <v>8.8362696143607394E-2</v>
      </c>
      <c r="AB29" s="17">
        <v>0.11939927835345999</v>
      </c>
      <c r="AC29" s="17">
        <v>0.17638770263058501</v>
      </c>
      <c r="AD29" s="17"/>
      <c r="AE29" s="17">
        <v>0.129797844533869</v>
      </c>
      <c r="AF29" s="17">
        <v>8.4794366760801404E-2</v>
      </c>
      <c r="AG29" s="17">
        <v>2.9282013226289899E-2</v>
      </c>
      <c r="AH29" s="17">
        <v>0.10017637652314</v>
      </c>
      <c r="AI29" s="17">
        <v>6.6403692963099101E-2</v>
      </c>
      <c r="AJ29" s="17">
        <v>7.2652232165403993E-2</v>
      </c>
      <c r="AK29" s="17">
        <v>3.6853404195594699E-2</v>
      </c>
      <c r="AL29" s="17">
        <v>0.18292752320577901</v>
      </c>
      <c r="AM29" s="17">
        <v>7.38643591791006E-2</v>
      </c>
      <c r="AN29" s="17">
        <v>6.76131819961487E-2</v>
      </c>
      <c r="AO29" s="17">
        <v>9.1099475032225999E-2</v>
      </c>
      <c r="AP29" s="17">
        <v>5.43255728289413E-2</v>
      </c>
      <c r="AQ29" s="17"/>
      <c r="AR29" s="17">
        <v>7.2826384262661595E-2</v>
      </c>
      <c r="AS29" s="17">
        <v>8.4976300678257302E-2</v>
      </c>
      <c r="AT29" s="17">
        <v>9.3582933090607001E-2</v>
      </c>
      <c r="AU29" s="17">
        <v>9.9556244502360502E-2</v>
      </c>
      <c r="AV29" s="17">
        <v>1.94406324895979E-2</v>
      </c>
      <c r="AW29" s="17"/>
      <c r="AX29" s="17">
        <v>6.2935497555664605E-2</v>
      </c>
      <c r="AY29" s="17">
        <v>0.19407578832613201</v>
      </c>
      <c r="AZ29" s="17">
        <v>0.104487594059418</v>
      </c>
      <c r="BA29" s="17"/>
      <c r="BB29" s="17">
        <v>9.2809227584343096E-2</v>
      </c>
      <c r="BC29" s="17">
        <v>2.99167470710823E-2</v>
      </c>
      <c r="BD29" s="17">
        <v>8.7829904436251299E-2</v>
      </c>
      <c r="BE29" s="17">
        <v>7.7833118614044197E-2</v>
      </c>
      <c r="BF29" s="17">
        <v>7.1849493298498102E-2</v>
      </c>
    </row>
    <row r="30" spans="2:58" x14ac:dyDescent="0.3">
      <c r="B30" s="18" t="s">
        <v>86</v>
      </c>
      <c r="C30" s="17">
        <v>2.4987796702779098E-2</v>
      </c>
      <c r="D30" s="17">
        <v>1.9791859088022699E-2</v>
      </c>
      <c r="E30" s="17">
        <v>3.0238578097613E-2</v>
      </c>
      <c r="F30" s="17"/>
      <c r="G30" s="17">
        <v>0</v>
      </c>
      <c r="H30" s="17">
        <v>2.2042694761025002E-2</v>
      </c>
      <c r="I30" s="17">
        <v>2.48193287846987E-2</v>
      </c>
      <c r="J30" s="17">
        <v>2.3154348198325899E-2</v>
      </c>
      <c r="K30" s="17">
        <v>3.8007387353879797E-2</v>
      </c>
      <c r="L30" s="17">
        <v>0</v>
      </c>
      <c r="M30" s="17"/>
      <c r="N30" s="17">
        <v>0</v>
      </c>
      <c r="O30" s="17">
        <v>2.79898542388019E-2</v>
      </c>
      <c r="P30" s="17">
        <v>1.8859085715498498E-2</v>
      </c>
      <c r="Q30" s="17">
        <v>5.45005509147456E-2</v>
      </c>
      <c r="R30" s="17">
        <v>6.4691040748668396E-2</v>
      </c>
      <c r="S30" s="17">
        <v>1.9715882020488702E-2</v>
      </c>
      <c r="T30" s="17">
        <v>3.1389528164696E-2</v>
      </c>
      <c r="U30" s="17">
        <v>3.8686347292271897E-2</v>
      </c>
      <c r="V30" s="17">
        <v>1.5992087893737E-2</v>
      </c>
      <c r="W30" s="17">
        <v>3.0399441857853801E-2</v>
      </c>
      <c r="X30" s="17">
        <v>1.4038495053093901E-2</v>
      </c>
      <c r="Y30" s="17">
        <v>2.49567964458501E-2</v>
      </c>
      <c r="Z30" s="17">
        <v>1.8052417217607801E-2</v>
      </c>
      <c r="AA30" s="17">
        <v>3.3047965397268002E-2</v>
      </c>
      <c r="AB30" s="17">
        <v>1.8091571824226899E-2</v>
      </c>
      <c r="AC30" s="17">
        <v>0</v>
      </c>
      <c r="AD30" s="17"/>
      <c r="AE30" s="17">
        <v>1.25575023113294E-2</v>
      </c>
      <c r="AF30" s="17">
        <v>2.4026289350830201E-2</v>
      </c>
      <c r="AG30" s="17">
        <v>2.71812385612464E-2</v>
      </c>
      <c r="AH30" s="17">
        <v>2.80658902231554E-2</v>
      </c>
      <c r="AI30" s="17">
        <v>2.5873514322558199E-2</v>
      </c>
      <c r="AJ30" s="17">
        <v>3.3763918601974599E-2</v>
      </c>
      <c r="AK30" s="17">
        <v>3.9534508674094498E-2</v>
      </c>
      <c r="AL30" s="17">
        <v>2.1594340835841299E-2</v>
      </c>
      <c r="AM30" s="17">
        <v>2.7065102355805299E-2</v>
      </c>
      <c r="AN30" s="17">
        <v>3.92896839591911E-2</v>
      </c>
      <c r="AO30" s="17">
        <v>0</v>
      </c>
      <c r="AP30" s="17">
        <v>0</v>
      </c>
      <c r="AQ30" s="17"/>
      <c r="AR30" s="17">
        <v>1.7480387989754601E-2</v>
      </c>
      <c r="AS30" s="17">
        <v>2.5401736202727902E-2</v>
      </c>
      <c r="AT30" s="17">
        <v>2.9203233335345399E-2</v>
      </c>
      <c r="AU30" s="17">
        <v>4.9170382399301903E-2</v>
      </c>
      <c r="AV30" s="17">
        <v>3.1735777728288499E-2</v>
      </c>
      <c r="AW30" s="17"/>
      <c r="AX30" s="17">
        <v>2.79643275389669E-2</v>
      </c>
      <c r="AY30" s="17">
        <v>9.5530894121618505E-3</v>
      </c>
      <c r="AZ30" s="17">
        <v>2.7566528196525299E-2</v>
      </c>
      <c r="BA30" s="17"/>
      <c r="BB30" s="17">
        <v>2.5022357181900299E-2</v>
      </c>
      <c r="BC30" s="17">
        <v>3.0089416559806001E-2</v>
      </c>
      <c r="BD30" s="17">
        <v>2.0069674141845802E-2</v>
      </c>
      <c r="BE30" s="17">
        <v>1.27573590197394E-2</v>
      </c>
      <c r="BF30" s="17">
        <v>3.0730494036503998E-2</v>
      </c>
    </row>
    <row r="31" spans="2:58" x14ac:dyDescent="0.3">
      <c r="B31" s="18" t="s">
        <v>219</v>
      </c>
      <c r="C31" s="17">
        <v>4.3892403249870997E-3</v>
      </c>
      <c r="D31" s="17">
        <v>6.6277918415652802E-3</v>
      </c>
      <c r="E31" s="17">
        <v>2.1572945275916602E-3</v>
      </c>
      <c r="F31" s="17"/>
      <c r="G31" s="17">
        <v>0</v>
      </c>
      <c r="H31" s="17">
        <v>5.8515421352602097E-3</v>
      </c>
      <c r="I31" s="17">
        <v>1.9807903641856899E-3</v>
      </c>
      <c r="J31" s="17">
        <v>4.9356915210015603E-3</v>
      </c>
      <c r="K31" s="17">
        <v>1.00408903151557E-2</v>
      </c>
      <c r="L31" s="17">
        <v>0</v>
      </c>
      <c r="M31" s="17"/>
      <c r="N31" s="17">
        <v>0</v>
      </c>
      <c r="O31" s="17">
        <v>2.9757631772724901E-2</v>
      </c>
      <c r="P31" s="17">
        <v>0</v>
      </c>
      <c r="Q31" s="17">
        <v>0</v>
      </c>
      <c r="R31" s="17">
        <v>1.20703575442343E-2</v>
      </c>
      <c r="S31" s="17">
        <v>0</v>
      </c>
      <c r="T31" s="17">
        <v>0</v>
      </c>
      <c r="U31" s="17">
        <v>0</v>
      </c>
      <c r="V31" s="17">
        <v>0</v>
      </c>
      <c r="W31" s="17">
        <v>0</v>
      </c>
      <c r="X31" s="17">
        <v>6.1013074206099898E-3</v>
      </c>
      <c r="Y31" s="17">
        <v>3.53702435331218E-3</v>
      </c>
      <c r="Z31" s="17">
        <v>1.32603521727068E-2</v>
      </c>
      <c r="AA31" s="17">
        <v>0</v>
      </c>
      <c r="AB31" s="17">
        <v>1.65921187612782E-2</v>
      </c>
      <c r="AC31" s="17">
        <v>4.0411413550252902E-3</v>
      </c>
      <c r="AD31" s="17"/>
      <c r="AE31" s="17">
        <v>0</v>
      </c>
      <c r="AF31" s="17">
        <v>4.8149368761139597E-3</v>
      </c>
      <c r="AG31" s="17">
        <v>0</v>
      </c>
      <c r="AH31" s="17">
        <v>8.4558317758707102E-3</v>
      </c>
      <c r="AI31" s="17">
        <v>7.6996940533215104E-3</v>
      </c>
      <c r="AJ31" s="17">
        <v>6.3403781475419602E-3</v>
      </c>
      <c r="AK31" s="17">
        <v>1.24117286114237E-2</v>
      </c>
      <c r="AL31" s="17">
        <v>0</v>
      </c>
      <c r="AM31" s="17">
        <v>0</v>
      </c>
      <c r="AN31" s="17">
        <v>9.9404758239674193E-3</v>
      </c>
      <c r="AO31" s="17">
        <v>0</v>
      </c>
      <c r="AP31" s="17">
        <v>0</v>
      </c>
      <c r="AQ31" s="17"/>
      <c r="AR31" s="17">
        <v>4.5805952789002699E-3</v>
      </c>
      <c r="AS31" s="17">
        <v>3.4164093767942798E-3</v>
      </c>
      <c r="AT31" s="17">
        <v>5.3363905140049401E-3</v>
      </c>
      <c r="AU31" s="17">
        <v>1.1862742266432601E-2</v>
      </c>
      <c r="AV31" s="17">
        <v>0</v>
      </c>
      <c r="AW31" s="17"/>
      <c r="AX31" s="17">
        <v>4.5549662252681302E-3</v>
      </c>
      <c r="AY31" s="17">
        <v>0</v>
      </c>
      <c r="AZ31" s="17">
        <v>1.29182879824072E-2</v>
      </c>
      <c r="BA31" s="17"/>
      <c r="BB31" s="17">
        <v>3.6462635216362701E-3</v>
      </c>
      <c r="BC31" s="17">
        <v>1.1517776774856501E-2</v>
      </c>
      <c r="BD31" s="17">
        <v>0</v>
      </c>
      <c r="BE31" s="17">
        <v>7.0334419105321502E-3</v>
      </c>
      <c r="BF31" s="17">
        <v>0</v>
      </c>
    </row>
    <row r="32" spans="2:58" x14ac:dyDescent="0.3">
      <c r="B32" s="18" t="s">
        <v>150</v>
      </c>
      <c r="C32" s="19">
        <v>3.93054105018227E-2</v>
      </c>
      <c r="D32" s="19">
        <v>3.1679774651761201E-2</v>
      </c>
      <c r="E32" s="19">
        <v>4.7016788694246602E-2</v>
      </c>
      <c r="F32" s="19"/>
      <c r="G32" s="19">
        <v>6.0914113303680399E-2</v>
      </c>
      <c r="H32" s="19">
        <v>2.4061845355733101E-2</v>
      </c>
      <c r="I32" s="19">
        <v>3.4106482969580298E-2</v>
      </c>
      <c r="J32" s="19">
        <v>4.2036197084539997E-2</v>
      </c>
      <c r="K32" s="19">
        <v>5.9598855098172601E-2</v>
      </c>
      <c r="L32" s="19">
        <v>2.6472813144752E-2</v>
      </c>
      <c r="M32" s="19"/>
      <c r="N32" s="19">
        <v>0</v>
      </c>
      <c r="O32" s="19">
        <v>0.171410875934983</v>
      </c>
      <c r="P32" s="19">
        <v>6.1482369292326498E-2</v>
      </c>
      <c r="Q32" s="19">
        <v>1.1611868272387801E-2</v>
      </c>
      <c r="R32" s="19">
        <v>4.7249388544659203E-2</v>
      </c>
      <c r="S32" s="19">
        <v>5.3869367957279403E-2</v>
      </c>
      <c r="T32" s="19">
        <v>2.36350949183259E-2</v>
      </c>
      <c r="U32" s="19">
        <v>5.9012892634329801E-2</v>
      </c>
      <c r="V32" s="19">
        <v>4.9612060394784302E-2</v>
      </c>
      <c r="W32" s="19">
        <v>1.62498451418247E-2</v>
      </c>
      <c r="X32" s="19">
        <v>4.45818986371046E-2</v>
      </c>
      <c r="Y32" s="19">
        <v>2.4732573149671699E-2</v>
      </c>
      <c r="Z32" s="19">
        <v>2.5126930529588899E-2</v>
      </c>
      <c r="AA32" s="19">
        <v>2.9922287390261801E-2</v>
      </c>
      <c r="AB32" s="19">
        <v>2.9788630579256001E-2</v>
      </c>
      <c r="AC32" s="19">
        <v>2.4778664401060801E-2</v>
      </c>
      <c r="AD32" s="19"/>
      <c r="AE32" s="19">
        <v>3.2421200578640903E-2</v>
      </c>
      <c r="AF32" s="19">
        <v>4.4070244289122498E-2</v>
      </c>
      <c r="AG32" s="19">
        <v>2.0452418318469799E-2</v>
      </c>
      <c r="AH32" s="19">
        <v>3.4852543744020199E-2</v>
      </c>
      <c r="AI32" s="19">
        <v>3.0813155501827401E-2</v>
      </c>
      <c r="AJ32" s="19">
        <v>3.8054109631937699E-2</v>
      </c>
      <c r="AK32" s="19">
        <v>5.0422128826521397E-2</v>
      </c>
      <c r="AL32" s="19">
        <v>7.0862408517643097E-2</v>
      </c>
      <c r="AM32" s="19">
        <v>5.0890987543707099E-2</v>
      </c>
      <c r="AN32" s="19">
        <v>4.27659435848739E-2</v>
      </c>
      <c r="AO32" s="19">
        <v>3.08116504599577E-2</v>
      </c>
      <c r="AP32" s="19">
        <v>2.7710258925406302E-2</v>
      </c>
      <c r="AQ32" s="19"/>
      <c r="AR32" s="19">
        <v>4.7077965881928502E-2</v>
      </c>
      <c r="AS32" s="19">
        <v>3.8602911857797698E-2</v>
      </c>
      <c r="AT32" s="19">
        <v>3.30544323536014E-2</v>
      </c>
      <c r="AU32" s="19">
        <v>2.0956054233436699E-2</v>
      </c>
      <c r="AV32" s="19">
        <v>3.9801538515561202E-2</v>
      </c>
      <c r="AW32" s="19"/>
      <c r="AX32" s="19">
        <v>4.27736999567188E-2</v>
      </c>
      <c r="AY32" s="19">
        <v>2.1092656287640298E-2</v>
      </c>
      <c r="AZ32" s="19">
        <v>2.26689427381562E-2</v>
      </c>
      <c r="BA32" s="19"/>
      <c r="BB32" s="19">
        <v>3.1740348472624802E-2</v>
      </c>
      <c r="BC32" s="19">
        <v>6.7137319721193606E-2</v>
      </c>
      <c r="BD32" s="19">
        <v>2.6576853828778699E-2</v>
      </c>
      <c r="BE32" s="19">
        <v>4.9757861676369801E-2</v>
      </c>
      <c r="BF32" s="19">
        <v>5.6187552665762697E-2</v>
      </c>
    </row>
    <row r="33" spans="2:2" x14ac:dyDescent="0.3">
      <c r="B33" s="16"/>
    </row>
    <row r="34" spans="2:2" x14ac:dyDescent="0.3">
      <c r="B34" t="s">
        <v>91</v>
      </c>
    </row>
    <row r="35" spans="2:2" x14ac:dyDescent="0.3">
      <c r="B35" t="s">
        <v>92</v>
      </c>
    </row>
    <row r="37" spans="2:2" x14ac:dyDescent="0.3">
      <c r="B3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F3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267</v>
      </c>
      <c r="C9" s="17">
        <v>0.189928482873822</v>
      </c>
      <c r="D9" s="17">
        <v>0.200532857191941</v>
      </c>
      <c r="E9" s="17">
        <v>0.17969283113566401</v>
      </c>
      <c r="F9" s="17"/>
      <c r="G9" s="17">
        <v>0.18847275066696501</v>
      </c>
      <c r="H9" s="17">
        <v>0.157105552070505</v>
      </c>
      <c r="I9" s="17">
        <v>0.156132067549272</v>
      </c>
      <c r="J9" s="17">
        <v>0.20837374907181</v>
      </c>
      <c r="K9" s="17">
        <v>0.25321714865422501</v>
      </c>
      <c r="L9" s="17">
        <v>0.28479794110809098</v>
      </c>
      <c r="M9" s="17"/>
      <c r="N9" s="17">
        <v>0</v>
      </c>
      <c r="O9" s="17">
        <v>7.3674759658573299E-2</v>
      </c>
      <c r="P9" s="17">
        <v>0.10025468631657899</v>
      </c>
      <c r="Q9" s="17">
        <v>0.17751161292190601</v>
      </c>
      <c r="R9" s="17">
        <v>0.109561668795952</v>
      </c>
      <c r="S9" s="17">
        <v>0.17215508507608901</v>
      </c>
      <c r="T9" s="17">
        <v>0.16321844903792501</v>
      </c>
      <c r="U9" s="17">
        <v>0.16151216512903099</v>
      </c>
      <c r="V9" s="17">
        <v>0.202056040414302</v>
      </c>
      <c r="W9" s="17">
        <v>0.201936879322198</v>
      </c>
      <c r="X9" s="17">
        <v>0.17957845182831</v>
      </c>
      <c r="Y9" s="17">
        <v>0.23188357629898901</v>
      </c>
      <c r="Z9" s="17">
        <v>0.26250072174518202</v>
      </c>
      <c r="AA9" s="17">
        <v>0.22949179169492501</v>
      </c>
      <c r="AB9" s="17">
        <v>0.23087743115683701</v>
      </c>
      <c r="AC9" s="17">
        <v>0.227502909551206</v>
      </c>
      <c r="AD9" s="17"/>
      <c r="AE9" s="17">
        <v>0.148535901673922</v>
      </c>
      <c r="AF9" s="17">
        <v>0.247374818050907</v>
      </c>
      <c r="AG9" s="17">
        <v>0.24544051717517701</v>
      </c>
      <c r="AH9" s="17">
        <v>0.121959516042399</v>
      </c>
      <c r="AI9" s="17">
        <v>0.227584232910021</v>
      </c>
      <c r="AJ9" s="17">
        <v>0.24224045919623699</v>
      </c>
      <c r="AK9" s="17">
        <v>0.146734531950349</v>
      </c>
      <c r="AL9" s="17">
        <v>0.19704488984062801</v>
      </c>
      <c r="AM9" s="17">
        <v>0.17678694761484101</v>
      </c>
      <c r="AN9" s="17">
        <v>0.17210438389494401</v>
      </c>
      <c r="AO9" s="17">
        <v>0.16838162939731399</v>
      </c>
      <c r="AP9" s="17">
        <v>0.18817646515477901</v>
      </c>
      <c r="AQ9" s="17"/>
      <c r="AR9" s="17">
        <v>0.18795626941385599</v>
      </c>
      <c r="AS9" s="17">
        <v>0.18651931247647</v>
      </c>
      <c r="AT9" s="17">
        <v>0.21066446582040499</v>
      </c>
      <c r="AU9" s="17">
        <v>0.17314815264293801</v>
      </c>
      <c r="AV9" s="17">
        <v>0.163512161006131</v>
      </c>
      <c r="AW9" s="17"/>
      <c r="AX9" s="17">
        <v>0.18539986952190701</v>
      </c>
      <c r="AY9" s="17">
        <v>0.165274509559484</v>
      </c>
      <c r="AZ9" s="17">
        <v>0.23430205655750699</v>
      </c>
      <c r="BA9" s="17"/>
      <c r="BB9" s="17">
        <v>0.19389992429333899</v>
      </c>
      <c r="BC9" s="17">
        <v>0.187065297208173</v>
      </c>
      <c r="BD9" s="17">
        <v>0.25426929963183298</v>
      </c>
      <c r="BE9" s="17">
        <v>0.18506081944032801</v>
      </c>
      <c r="BF9" s="17">
        <v>0.15362484204010901</v>
      </c>
    </row>
    <row r="10" spans="2:58" x14ac:dyDescent="0.3">
      <c r="B10" s="18" t="s">
        <v>257</v>
      </c>
      <c r="C10" s="17">
        <v>0.14680399118277601</v>
      </c>
      <c r="D10" s="17">
        <v>0.16108359197428601</v>
      </c>
      <c r="E10" s="17">
        <v>0.132803547234744</v>
      </c>
      <c r="F10" s="17"/>
      <c r="G10" s="17">
        <v>0.18847275066696501</v>
      </c>
      <c r="H10" s="17">
        <v>0.20063650550377199</v>
      </c>
      <c r="I10" s="17">
        <v>0.15547464199800201</v>
      </c>
      <c r="J10" s="17">
        <v>0.13369751850536701</v>
      </c>
      <c r="K10" s="17">
        <v>0.125662129404886</v>
      </c>
      <c r="L10" s="17">
        <v>7.8786401609270099E-2</v>
      </c>
      <c r="M10" s="17"/>
      <c r="N10" s="17">
        <v>0</v>
      </c>
      <c r="O10" s="17">
        <v>7.1844302569328403E-2</v>
      </c>
      <c r="P10" s="17">
        <v>0.104694261532484</v>
      </c>
      <c r="Q10" s="17">
        <v>0.151779321836777</v>
      </c>
      <c r="R10" s="17">
        <v>0.107411547875515</v>
      </c>
      <c r="S10" s="17">
        <v>0.13922520367300201</v>
      </c>
      <c r="T10" s="17">
        <v>0.110343095459599</v>
      </c>
      <c r="U10" s="17">
        <v>0.17421859869776199</v>
      </c>
      <c r="V10" s="17">
        <v>8.8373045156545094E-2</v>
      </c>
      <c r="W10" s="17">
        <v>0.11033952491251101</v>
      </c>
      <c r="X10" s="17">
        <v>0.16666255841880401</v>
      </c>
      <c r="Y10" s="17">
        <v>0.12640949987168401</v>
      </c>
      <c r="Z10" s="17">
        <v>0.17184764419555101</v>
      </c>
      <c r="AA10" s="17">
        <v>0.173941040594981</v>
      </c>
      <c r="AB10" s="17">
        <v>0.179653857499148</v>
      </c>
      <c r="AC10" s="17">
        <v>0.23016200356456401</v>
      </c>
      <c r="AD10" s="17"/>
      <c r="AE10" s="17">
        <v>0.16366732461324801</v>
      </c>
      <c r="AF10" s="17">
        <v>0.17107652714361701</v>
      </c>
      <c r="AG10" s="17">
        <v>0.14137353035208999</v>
      </c>
      <c r="AH10" s="17">
        <v>0.123247406153593</v>
      </c>
      <c r="AI10" s="17">
        <v>0.13515914569307999</v>
      </c>
      <c r="AJ10" s="17">
        <v>0.127588301098329</v>
      </c>
      <c r="AK10" s="17">
        <v>0.13560896223608901</v>
      </c>
      <c r="AL10" s="17">
        <v>0.192894541233123</v>
      </c>
      <c r="AM10" s="17">
        <v>0.111428011666313</v>
      </c>
      <c r="AN10" s="17">
        <v>0.14607939017864499</v>
      </c>
      <c r="AO10" s="17">
        <v>0.170420813571245</v>
      </c>
      <c r="AP10" s="17">
        <v>0.194920629450127</v>
      </c>
      <c r="AQ10" s="17"/>
      <c r="AR10" s="17">
        <v>0.11125098778201301</v>
      </c>
      <c r="AS10" s="17">
        <v>0.153920329522024</v>
      </c>
      <c r="AT10" s="17">
        <v>0.18430929794794201</v>
      </c>
      <c r="AU10" s="17">
        <v>0.12568020677078801</v>
      </c>
      <c r="AV10" s="17">
        <v>0.21756369777734699</v>
      </c>
      <c r="AW10" s="17"/>
      <c r="AX10" s="17">
        <v>0.13247881855559701</v>
      </c>
      <c r="AY10" s="17">
        <v>0.19994401703491699</v>
      </c>
      <c r="AZ10" s="17">
        <v>0.198933677229683</v>
      </c>
      <c r="BA10" s="17"/>
      <c r="BB10" s="17">
        <v>0.158512634495305</v>
      </c>
      <c r="BC10" s="17">
        <v>0.13062471686105301</v>
      </c>
      <c r="BD10" s="17">
        <v>0.19777074875130199</v>
      </c>
      <c r="BE10" s="17">
        <v>0.122762989234381</v>
      </c>
      <c r="BF10" s="17">
        <v>8.8671752235307197E-2</v>
      </c>
    </row>
    <row r="11" spans="2:58" x14ac:dyDescent="0.3">
      <c r="B11" s="18" t="s">
        <v>86</v>
      </c>
      <c r="C11" s="17">
        <v>0.135618583874244</v>
      </c>
      <c r="D11" s="17">
        <v>0.103366717263962</v>
      </c>
      <c r="E11" s="17">
        <v>0.168172002083536</v>
      </c>
      <c r="F11" s="17"/>
      <c r="G11" s="17">
        <v>6.0914113303680399E-2</v>
      </c>
      <c r="H11" s="17">
        <v>5.8912129444165698E-2</v>
      </c>
      <c r="I11" s="17">
        <v>0.15471743394330401</v>
      </c>
      <c r="J11" s="17">
        <v>0.14014506467461399</v>
      </c>
      <c r="K11" s="17">
        <v>0.13201956090592401</v>
      </c>
      <c r="L11" s="17">
        <v>6.22346873677187E-2</v>
      </c>
      <c r="M11" s="17"/>
      <c r="N11" s="17">
        <v>0</v>
      </c>
      <c r="O11" s="17">
        <v>0.142446972272112</v>
      </c>
      <c r="P11" s="17">
        <v>0.20864975621328799</v>
      </c>
      <c r="Q11" s="17">
        <v>0.22655728628008201</v>
      </c>
      <c r="R11" s="17">
        <v>0.134704855404046</v>
      </c>
      <c r="S11" s="17">
        <v>0.19613502073687999</v>
      </c>
      <c r="T11" s="17">
        <v>0.16562936909892301</v>
      </c>
      <c r="U11" s="17">
        <v>0.13569669836468601</v>
      </c>
      <c r="V11" s="17">
        <v>0.12538760988299799</v>
      </c>
      <c r="W11" s="17">
        <v>0.14406887962451401</v>
      </c>
      <c r="X11" s="17">
        <v>0.15234091718314099</v>
      </c>
      <c r="Y11" s="17">
        <v>0.15447484273998599</v>
      </c>
      <c r="Z11" s="17">
        <v>0.103298661601643</v>
      </c>
      <c r="AA11" s="17">
        <v>8.65456714394231E-2</v>
      </c>
      <c r="AB11" s="17">
        <v>0.14750707842972899</v>
      </c>
      <c r="AC11" s="17">
        <v>3.2546650053200697E-2</v>
      </c>
      <c r="AD11" s="17"/>
      <c r="AE11" s="17">
        <v>0.114240030118597</v>
      </c>
      <c r="AF11" s="17">
        <v>0.132341369248998</v>
      </c>
      <c r="AG11" s="17">
        <v>0.175006976162742</v>
      </c>
      <c r="AH11" s="17">
        <v>0.117093992185025</v>
      </c>
      <c r="AI11" s="17">
        <v>7.8811373596885795E-2</v>
      </c>
      <c r="AJ11" s="17">
        <v>0.16396122097802701</v>
      </c>
      <c r="AK11" s="17">
        <v>0.16377223257597801</v>
      </c>
      <c r="AL11" s="17">
        <v>0.101348010204229</v>
      </c>
      <c r="AM11" s="17">
        <v>0.141910349157368</v>
      </c>
      <c r="AN11" s="17">
        <v>0.15317605233948101</v>
      </c>
      <c r="AO11" s="17">
        <v>0.14847903285382999</v>
      </c>
      <c r="AP11" s="17">
        <v>0.12075904267481199</v>
      </c>
      <c r="AQ11" s="17"/>
      <c r="AR11" s="17">
        <v>0.152209995598413</v>
      </c>
      <c r="AS11" s="17">
        <v>0.121821343898042</v>
      </c>
      <c r="AT11" s="17">
        <v>0.14847798649897001</v>
      </c>
      <c r="AU11" s="17">
        <v>0.15010722993289199</v>
      </c>
      <c r="AV11" s="17">
        <v>8.9515334505194694E-2</v>
      </c>
      <c r="AW11" s="17"/>
      <c r="AX11" s="17">
        <v>0.152953297419366</v>
      </c>
      <c r="AY11" s="17">
        <v>5.06138453567496E-2</v>
      </c>
      <c r="AZ11" s="17">
        <v>0.12816390722645099</v>
      </c>
      <c r="BA11" s="17"/>
      <c r="BB11" s="17">
        <v>0.13123343341949001</v>
      </c>
      <c r="BC11" s="17">
        <v>0.18814663674649801</v>
      </c>
      <c r="BD11" s="17">
        <v>0.11281791344693</v>
      </c>
      <c r="BE11" s="17">
        <v>0.159210118500732</v>
      </c>
      <c r="BF11" s="17">
        <v>8.6650272035133494E-2</v>
      </c>
    </row>
    <row r="12" spans="2:58" x14ac:dyDescent="0.3">
      <c r="B12" s="18" t="s">
        <v>258</v>
      </c>
      <c r="C12" s="17">
        <v>0.124666312138527</v>
      </c>
      <c r="D12" s="17">
        <v>0.15143946616309301</v>
      </c>
      <c r="E12" s="17">
        <v>9.8116145292509893E-2</v>
      </c>
      <c r="F12" s="17"/>
      <c r="G12" s="17">
        <v>0.16447450022002599</v>
      </c>
      <c r="H12" s="17">
        <v>0.18423275112708301</v>
      </c>
      <c r="I12" s="17">
        <v>0.115078783254488</v>
      </c>
      <c r="J12" s="17">
        <v>0.117848530177197</v>
      </c>
      <c r="K12" s="17">
        <v>0.12084055979257299</v>
      </c>
      <c r="L12" s="17">
        <v>0.19069581087193399</v>
      </c>
      <c r="M12" s="17"/>
      <c r="N12" s="17">
        <v>0</v>
      </c>
      <c r="O12" s="17">
        <v>0.12365799069307799</v>
      </c>
      <c r="P12" s="17">
        <v>7.3836459495249501E-2</v>
      </c>
      <c r="Q12" s="17">
        <v>0.123860846130109</v>
      </c>
      <c r="R12" s="17">
        <v>0.10567994884684399</v>
      </c>
      <c r="S12" s="17">
        <v>0.112934927543585</v>
      </c>
      <c r="T12" s="17">
        <v>0.101988640421114</v>
      </c>
      <c r="U12" s="17">
        <v>9.49110898716434E-2</v>
      </c>
      <c r="V12" s="17">
        <v>0.15576185622006</v>
      </c>
      <c r="W12" s="17">
        <v>0.111737720008109</v>
      </c>
      <c r="X12" s="17">
        <v>0.14054350307028099</v>
      </c>
      <c r="Y12" s="17">
        <v>0.127629405385462</v>
      </c>
      <c r="Z12" s="17">
        <v>0.16825050230211699</v>
      </c>
      <c r="AA12" s="17">
        <v>0.10062462775849</v>
      </c>
      <c r="AB12" s="17">
        <v>0.123073000260302</v>
      </c>
      <c r="AC12" s="17">
        <v>0.16216089206796899</v>
      </c>
      <c r="AD12" s="17"/>
      <c r="AE12" s="17">
        <v>0.16366673012516</v>
      </c>
      <c r="AF12" s="17">
        <v>0.148708459180032</v>
      </c>
      <c r="AG12" s="17">
        <v>0.144696312053471</v>
      </c>
      <c r="AH12" s="17">
        <v>0.101586881307489</v>
      </c>
      <c r="AI12" s="17">
        <v>0.100828834239999</v>
      </c>
      <c r="AJ12" s="17">
        <v>0.108802550295031</v>
      </c>
      <c r="AK12" s="17">
        <v>0.135989737842862</v>
      </c>
      <c r="AL12" s="17">
        <v>7.9135724846073799E-2</v>
      </c>
      <c r="AM12" s="17">
        <v>9.6068509974841093E-2</v>
      </c>
      <c r="AN12" s="17">
        <v>0.105412838817683</v>
      </c>
      <c r="AO12" s="17">
        <v>0.11806650666134701</v>
      </c>
      <c r="AP12" s="17">
        <v>0.161919701827933</v>
      </c>
      <c r="AQ12" s="17"/>
      <c r="AR12" s="17">
        <v>0.113388141868088</v>
      </c>
      <c r="AS12" s="17">
        <v>0.121261922251031</v>
      </c>
      <c r="AT12" s="17">
        <v>0.144566423984961</v>
      </c>
      <c r="AU12" s="17">
        <v>0.15644255413494501</v>
      </c>
      <c r="AV12" s="17">
        <v>0.128209016837703</v>
      </c>
      <c r="AW12" s="17"/>
      <c r="AX12" s="17">
        <v>0.11853524495836899</v>
      </c>
      <c r="AY12" s="17">
        <v>0.15342181696649601</v>
      </c>
      <c r="AZ12" s="17">
        <v>0.12788582122512801</v>
      </c>
      <c r="BA12" s="17"/>
      <c r="BB12" s="17">
        <v>0.13455524259052501</v>
      </c>
      <c r="BC12" s="17">
        <v>9.9047541795824104E-2</v>
      </c>
      <c r="BD12" s="17">
        <v>0.161946998860415</v>
      </c>
      <c r="BE12" s="17">
        <v>0.120443236110228</v>
      </c>
      <c r="BF12" s="17">
        <v>7.7513433656618599E-2</v>
      </c>
    </row>
    <row r="13" spans="2:58" ht="43.2" x14ac:dyDescent="0.3">
      <c r="B13" s="18" t="s">
        <v>255</v>
      </c>
      <c r="C13" s="17">
        <v>0.12162568110744899</v>
      </c>
      <c r="D13" s="17">
        <v>0.148974958596642</v>
      </c>
      <c r="E13" s="17">
        <v>9.4492771095738906E-2</v>
      </c>
      <c r="F13" s="17"/>
      <c r="G13" s="17">
        <v>0.16964272330118099</v>
      </c>
      <c r="H13" s="17">
        <v>0.228961011032696</v>
      </c>
      <c r="I13" s="17">
        <v>0.127275459972195</v>
      </c>
      <c r="J13" s="17">
        <v>9.9374141375261002E-2</v>
      </c>
      <c r="K13" s="17">
        <v>9.4477774182882099E-2</v>
      </c>
      <c r="L13" s="17">
        <v>7.8786401609270099E-2</v>
      </c>
      <c r="M13" s="17"/>
      <c r="N13" s="17">
        <v>0</v>
      </c>
      <c r="O13" s="17">
        <v>0.123386535332576</v>
      </c>
      <c r="P13" s="17">
        <v>8.8811810787254794E-2</v>
      </c>
      <c r="Q13" s="17">
        <v>7.7623039088042606E-2</v>
      </c>
      <c r="R13" s="17">
        <v>8.4030883044180493E-2</v>
      </c>
      <c r="S13" s="17">
        <v>0.102550590840395</v>
      </c>
      <c r="T13" s="17">
        <v>6.2574068754666798E-2</v>
      </c>
      <c r="U13" s="17">
        <v>4.5558403559088599E-2</v>
      </c>
      <c r="V13" s="17">
        <v>6.9877083275739396E-2</v>
      </c>
      <c r="W13" s="17">
        <v>0.13461119014206999</v>
      </c>
      <c r="X13" s="17">
        <v>0.11186016832708701</v>
      </c>
      <c r="Y13" s="17">
        <v>0.11151972797764099</v>
      </c>
      <c r="Z13" s="17">
        <v>0.15980027420360801</v>
      </c>
      <c r="AA13" s="17">
        <v>0.17924203149065801</v>
      </c>
      <c r="AB13" s="17">
        <v>0.13430500712735</v>
      </c>
      <c r="AC13" s="17">
        <v>0.22947105226224801</v>
      </c>
      <c r="AD13" s="17"/>
      <c r="AE13" s="17">
        <v>0.16668670252258599</v>
      </c>
      <c r="AF13" s="17">
        <v>0.13515592815239</v>
      </c>
      <c r="AG13" s="17">
        <v>0.124258854657083</v>
      </c>
      <c r="AH13" s="17">
        <v>8.79998927073882E-2</v>
      </c>
      <c r="AI13" s="17">
        <v>9.5347399310817801E-2</v>
      </c>
      <c r="AJ13" s="17">
        <v>0.102316717674791</v>
      </c>
      <c r="AK13" s="17">
        <v>0.11732508618323099</v>
      </c>
      <c r="AL13" s="17">
        <v>0.15385620816894599</v>
      </c>
      <c r="AM13" s="17">
        <v>0.111134161299801</v>
      </c>
      <c r="AN13" s="17">
        <v>7.1665734137889195E-2</v>
      </c>
      <c r="AO13" s="17">
        <v>0.14482713868007199</v>
      </c>
      <c r="AP13" s="17">
        <v>0.18536117305362801</v>
      </c>
      <c r="AQ13" s="17"/>
      <c r="AR13" s="17">
        <v>9.3454851610178594E-2</v>
      </c>
      <c r="AS13" s="17">
        <v>0.14139218606048001</v>
      </c>
      <c r="AT13" s="17">
        <v>0.116610030588515</v>
      </c>
      <c r="AU13" s="17">
        <v>9.0868094664363602E-2</v>
      </c>
      <c r="AV13" s="17">
        <v>0.159614566948662</v>
      </c>
      <c r="AW13" s="17"/>
      <c r="AX13" s="17">
        <v>0.110490641041355</v>
      </c>
      <c r="AY13" s="17">
        <v>0.22033741557595299</v>
      </c>
      <c r="AZ13" s="17">
        <v>0.104094933690328</v>
      </c>
      <c r="BA13" s="17"/>
      <c r="BB13" s="17">
        <v>0.14037856516965</v>
      </c>
      <c r="BC13" s="17">
        <v>0.100621966621951</v>
      </c>
      <c r="BD13" s="17">
        <v>6.4774231071053803E-2</v>
      </c>
      <c r="BE13" s="17">
        <v>7.16777988995526E-2</v>
      </c>
      <c r="BF13" s="17">
        <v>6.6190598999936207E-2</v>
      </c>
    </row>
    <row r="14" spans="2:58" ht="43.2" x14ac:dyDescent="0.3">
      <c r="B14" s="18" t="s">
        <v>271</v>
      </c>
      <c r="C14" s="17">
        <v>0.11992683769894399</v>
      </c>
      <c r="D14" s="17">
        <v>0.123093212469956</v>
      </c>
      <c r="E14" s="17">
        <v>0.11699667739146501</v>
      </c>
      <c r="F14" s="17"/>
      <c r="G14" s="17">
        <v>0.128737125898297</v>
      </c>
      <c r="H14" s="17">
        <v>0.23284101159534401</v>
      </c>
      <c r="I14" s="17">
        <v>0.115837650366057</v>
      </c>
      <c r="J14" s="17">
        <v>0.10096786824519</v>
      </c>
      <c r="K14" s="17">
        <v>0.116008918918817</v>
      </c>
      <c r="L14" s="17">
        <v>3.99387594067903E-2</v>
      </c>
      <c r="M14" s="17"/>
      <c r="N14" s="17">
        <v>0</v>
      </c>
      <c r="O14" s="17">
        <v>0</v>
      </c>
      <c r="P14" s="17">
        <v>6.4242109513255402E-2</v>
      </c>
      <c r="Q14" s="17">
        <v>5.29177510878956E-2</v>
      </c>
      <c r="R14" s="17">
        <v>0.14093673912829199</v>
      </c>
      <c r="S14" s="17">
        <v>0.11969424581504</v>
      </c>
      <c r="T14" s="17">
        <v>0.10135167014745999</v>
      </c>
      <c r="U14" s="17">
        <v>0.11258017372319</v>
      </c>
      <c r="V14" s="17">
        <v>7.7516055092270303E-2</v>
      </c>
      <c r="W14" s="17">
        <v>8.4926739168784099E-2</v>
      </c>
      <c r="X14" s="17">
        <v>9.8872501174255806E-2</v>
      </c>
      <c r="Y14" s="17">
        <v>0.115915261890945</v>
      </c>
      <c r="Z14" s="17">
        <v>0.19554639086070599</v>
      </c>
      <c r="AA14" s="17">
        <v>0.13265903746972599</v>
      </c>
      <c r="AB14" s="17">
        <v>0.197586107598797</v>
      </c>
      <c r="AC14" s="17">
        <v>0.16102642628028899</v>
      </c>
      <c r="AD14" s="17"/>
      <c r="AE14" s="17">
        <v>0.16623608937883</v>
      </c>
      <c r="AF14" s="17">
        <v>0.15988306952429199</v>
      </c>
      <c r="AG14" s="17">
        <v>0.10606360295041201</v>
      </c>
      <c r="AH14" s="17">
        <v>0.102254206038701</v>
      </c>
      <c r="AI14" s="17">
        <v>0.105821525526733</v>
      </c>
      <c r="AJ14" s="17">
        <v>9.4784978977104195E-2</v>
      </c>
      <c r="AK14" s="17">
        <v>7.2421655525928996E-2</v>
      </c>
      <c r="AL14" s="17">
        <v>0.137809804131482</v>
      </c>
      <c r="AM14" s="17">
        <v>0.118474538544746</v>
      </c>
      <c r="AN14" s="17">
        <v>9.4718854997989294E-2</v>
      </c>
      <c r="AO14" s="17">
        <v>0.125769419276336</v>
      </c>
      <c r="AP14" s="17">
        <v>0.10402380738148399</v>
      </c>
      <c r="AQ14" s="17"/>
      <c r="AR14" s="17">
        <v>9.8109423638998605E-2</v>
      </c>
      <c r="AS14" s="17">
        <v>0.125130865673658</v>
      </c>
      <c r="AT14" s="17">
        <v>0.136693552580649</v>
      </c>
      <c r="AU14" s="17">
        <v>0.14603365989264799</v>
      </c>
      <c r="AV14" s="17">
        <v>0.104443362535716</v>
      </c>
      <c r="AW14" s="17"/>
      <c r="AX14" s="17">
        <v>0.10824716728587599</v>
      </c>
      <c r="AY14" s="17">
        <v>0.17014103875210901</v>
      </c>
      <c r="AZ14" s="17">
        <v>0.165478923634195</v>
      </c>
      <c r="BA14" s="17"/>
      <c r="BB14" s="17">
        <v>0.12419674281377099</v>
      </c>
      <c r="BC14" s="17">
        <v>0.14195513922706099</v>
      </c>
      <c r="BD14" s="17">
        <v>7.9171929015429396E-2</v>
      </c>
      <c r="BE14" s="17">
        <v>9.1642826262041302E-2</v>
      </c>
      <c r="BF14" s="17">
        <v>9.7101451658703805E-2</v>
      </c>
    </row>
    <row r="15" spans="2:58" ht="57.6" x14ac:dyDescent="0.3">
      <c r="B15" s="18" t="s">
        <v>261</v>
      </c>
      <c r="C15" s="17">
        <v>0.11499246964637901</v>
      </c>
      <c r="D15" s="17">
        <v>0.148051689795271</v>
      </c>
      <c r="E15" s="17">
        <v>8.2130897144274503E-2</v>
      </c>
      <c r="F15" s="17"/>
      <c r="G15" s="17">
        <v>0.18847275066696501</v>
      </c>
      <c r="H15" s="17">
        <v>0.18377134842911</v>
      </c>
      <c r="I15" s="17">
        <v>0.11326423866461</v>
      </c>
      <c r="J15" s="17">
        <v>0.104283343374741</v>
      </c>
      <c r="K15" s="17">
        <v>0.102512462047628</v>
      </c>
      <c r="L15" s="17">
        <v>7.8786401609270099E-2</v>
      </c>
      <c r="M15" s="17"/>
      <c r="N15" s="17">
        <v>0</v>
      </c>
      <c r="O15" s="17">
        <v>2.7358949747171599E-2</v>
      </c>
      <c r="P15" s="17">
        <v>3.9757458556156297E-2</v>
      </c>
      <c r="Q15" s="17">
        <v>6.6267988683444495E-2</v>
      </c>
      <c r="R15" s="17">
        <v>5.6582079728048601E-2</v>
      </c>
      <c r="S15" s="17">
        <v>8.5292777508581399E-2</v>
      </c>
      <c r="T15" s="17">
        <v>6.6367442241645896E-2</v>
      </c>
      <c r="U15" s="17">
        <v>9.5265170533374799E-2</v>
      </c>
      <c r="V15" s="17">
        <v>0.12658302105856001</v>
      </c>
      <c r="W15" s="17">
        <v>0.102801818802067</v>
      </c>
      <c r="X15" s="17">
        <v>0.125064548077198</v>
      </c>
      <c r="Y15" s="17">
        <v>5.5877377734188001E-2</v>
      </c>
      <c r="Z15" s="17">
        <v>0.160832011313116</v>
      </c>
      <c r="AA15" s="17">
        <v>0.106658324933237</v>
      </c>
      <c r="AB15" s="17">
        <v>0.16169849347975301</v>
      </c>
      <c r="AC15" s="17">
        <v>0.246485358923134</v>
      </c>
      <c r="AD15" s="17"/>
      <c r="AE15" s="17">
        <v>0.17621675303530801</v>
      </c>
      <c r="AF15" s="17">
        <v>0.151873722609178</v>
      </c>
      <c r="AG15" s="17">
        <v>9.9477315319122198E-2</v>
      </c>
      <c r="AH15" s="17">
        <v>8.0068367369029697E-2</v>
      </c>
      <c r="AI15" s="17">
        <v>5.5659241329456703E-2</v>
      </c>
      <c r="AJ15" s="17">
        <v>0.11092894354741301</v>
      </c>
      <c r="AK15" s="17">
        <v>9.8361119266440894E-2</v>
      </c>
      <c r="AL15" s="17">
        <v>0.15553321140897899</v>
      </c>
      <c r="AM15" s="17">
        <v>0.12648423363464201</v>
      </c>
      <c r="AN15" s="17">
        <v>5.52610421156371E-2</v>
      </c>
      <c r="AO15" s="17">
        <v>8.2045628847101898E-2</v>
      </c>
      <c r="AP15" s="17">
        <v>0.14984973317398301</v>
      </c>
      <c r="AQ15" s="17"/>
      <c r="AR15" s="17">
        <v>8.6955946279929197E-2</v>
      </c>
      <c r="AS15" s="17">
        <v>0.13032073466424099</v>
      </c>
      <c r="AT15" s="17">
        <v>0.13172860214825499</v>
      </c>
      <c r="AU15" s="17">
        <v>9.3260008857642698E-2</v>
      </c>
      <c r="AV15" s="17">
        <v>5.1322740243769802E-2</v>
      </c>
      <c r="AW15" s="17"/>
      <c r="AX15" s="17">
        <v>9.8337650694852702E-2</v>
      </c>
      <c r="AY15" s="17">
        <v>0.192400628148408</v>
      </c>
      <c r="AZ15" s="17">
        <v>0.14419800599951699</v>
      </c>
      <c r="BA15" s="17"/>
      <c r="BB15" s="17">
        <v>0.13418199503209299</v>
      </c>
      <c r="BC15" s="17">
        <v>8.9901661870824406E-2</v>
      </c>
      <c r="BD15" s="17">
        <v>9.0478699326249995E-2</v>
      </c>
      <c r="BE15" s="17">
        <v>7.4555008842048007E-2</v>
      </c>
      <c r="BF15" s="17">
        <v>4.4740712996021399E-2</v>
      </c>
    </row>
    <row r="16" spans="2:58" ht="86.4" x14ac:dyDescent="0.3">
      <c r="B16" s="18" t="s">
        <v>270</v>
      </c>
      <c r="C16" s="17">
        <v>0.11043448544496499</v>
      </c>
      <c r="D16" s="17">
        <v>0.13539111895348399</v>
      </c>
      <c r="E16" s="17">
        <v>8.56741916927998E-2</v>
      </c>
      <c r="F16" s="17"/>
      <c r="G16" s="17">
        <v>0.128737125898297</v>
      </c>
      <c r="H16" s="17">
        <v>0.20261852422629401</v>
      </c>
      <c r="I16" s="17">
        <v>0.112337784644733</v>
      </c>
      <c r="J16" s="17">
        <v>8.6946590467169502E-2</v>
      </c>
      <c r="K16" s="17">
        <v>0.105269553606154</v>
      </c>
      <c r="L16" s="17">
        <v>0.122990073446334</v>
      </c>
      <c r="M16" s="17"/>
      <c r="N16" s="17">
        <v>0</v>
      </c>
      <c r="O16" s="17">
        <v>0.126788582098081</v>
      </c>
      <c r="P16" s="17">
        <v>2.70545651559383E-2</v>
      </c>
      <c r="Q16" s="17">
        <v>6.9477541389256395E-2</v>
      </c>
      <c r="R16" s="17">
        <v>5.4479886493713499E-2</v>
      </c>
      <c r="S16" s="17">
        <v>9.2622016613547895E-2</v>
      </c>
      <c r="T16" s="17">
        <v>5.4467117189537999E-2</v>
      </c>
      <c r="U16" s="17">
        <v>7.4554538161141201E-2</v>
      </c>
      <c r="V16" s="17">
        <v>0.117632991823948</v>
      </c>
      <c r="W16" s="17">
        <v>9.0369012078435396E-2</v>
      </c>
      <c r="X16" s="17">
        <v>7.8731368184356901E-2</v>
      </c>
      <c r="Y16" s="17">
        <v>0.12131724650563699</v>
      </c>
      <c r="Z16" s="17">
        <v>0.12654028759476199</v>
      </c>
      <c r="AA16" s="17">
        <v>0.100111657841524</v>
      </c>
      <c r="AB16" s="17">
        <v>0.193424620540918</v>
      </c>
      <c r="AC16" s="17">
        <v>0.20860644628473499</v>
      </c>
      <c r="AD16" s="17"/>
      <c r="AE16" s="17">
        <v>0.164351020974108</v>
      </c>
      <c r="AF16" s="17">
        <v>0.124813920271707</v>
      </c>
      <c r="AG16" s="17">
        <v>0.13352035291821501</v>
      </c>
      <c r="AH16" s="17">
        <v>8.8524199144900395E-2</v>
      </c>
      <c r="AI16" s="17">
        <v>9.4304448612890002E-2</v>
      </c>
      <c r="AJ16" s="17">
        <v>8.3664580597504604E-2</v>
      </c>
      <c r="AK16" s="17">
        <v>7.7647751464196696E-2</v>
      </c>
      <c r="AL16" s="17">
        <v>0.123944471659214</v>
      </c>
      <c r="AM16" s="17">
        <v>0.117318745269095</v>
      </c>
      <c r="AN16" s="17">
        <v>6.8357603435367495E-2</v>
      </c>
      <c r="AO16" s="17">
        <v>0.121019619747638</v>
      </c>
      <c r="AP16" s="17">
        <v>7.2082689119346496E-2</v>
      </c>
      <c r="AQ16" s="17"/>
      <c r="AR16" s="17">
        <v>7.4439273280586804E-2</v>
      </c>
      <c r="AS16" s="17">
        <v>0.12055754602653</v>
      </c>
      <c r="AT16" s="17">
        <v>0.142412348366458</v>
      </c>
      <c r="AU16" s="17">
        <v>0.10436641036387</v>
      </c>
      <c r="AV16" s="17">
        <v>0.12499062401906</v>
      </c>
      <c r="AW16" s="17"/>
      <c r="AX16" s="17">
        <v>8.7589016629282798E-2</v>
      </c>
      <c r="AY16" s="17">
        <v>0.18021505220949099</v>
      </c>
      <c r="AZ16" s="17">
        <v>0.161601273255575</v>
      </c>
      <c r="BA16" s="17"/>
      <c r="BB16" s="17">
        <v>0.12873139556844801</v>
      </c>
      <c r="BC16" s="17">
        <v>7.3780452300964694E-2</v>
      </c>
      <c r="BD16" s="17">
        <v>8.2868584427848599E-2</v>
      </c>
      <c r="BE16" s="17">
        <v>6.4722440042964804E-2</v>
      </c>
      <c r="BF16" s="17">
        <v>6.6498298406303599E-2</v>
      </c>
    </row>
    <row r="17" spans="2:58" ht="43.2" x14ac:dyDescent="0.3">
      <c r="B17" s="18" t="s">
        <v>273</v>
      </c>
      <c r="C17" s="17">
        <v>0.109842826222058</v>
      </c>
      <c r="D17" s="17">
        <v>0.12111918477897</v>
      </c>
      <c r="E17" s="17">
        <v>9.8774771782985701E-2</v>
      </c>
      <c r="F17" s="17"/>
      <c r="G17" s="17">
        <v>0.35960584418428299</v>
      </c>
      <c r="H17" s="17">
        <v>0.20207891365337699</v>
      </c>
      <c r="I17" s="17">
        <v>0.114366597439491</v>
      </c>
      <c r="J17" s="17">
        <v>7.9726981216205806E-2</v>
      </c>
      <c r="K17" s="17">
        <v>0.11114895270463</v>
      </c>
      <c r="L17" s="17">
        <v>7.8786401609270099E-2</v>
      </c>
      <c r="M17" s="17"/>
      <c r="N17" s="17">
        <v>0</v>
      </c>
      <c r="O17" s="17">
        <v>0</v>
      </c>
      <c r="P17" s="17">
        <v>5.6195253774168598E-2</v>
      </c>
      <c r="Q17" s="17">
        <v>2.3297280377560101E-2</v>
      </c>
      <c r="R17" s="17">
        <v>0.12414392607239</v>
      </c>
      <c r="S17" s="17">
        <v>9.3534057467358003E-2</v>
      </c>
      <c r="T17" s="17">
        <v>0.10452018834642</v>
      </c>
      <c r="U17" s="17">
        <v>5.4257614567502603E-2</v>
      </c>
      <c r="V17" s="17">
        <v>9.5674107482940404E-2</v>
      </c>
      <c r="W17" s="17">
        <v>7.8098248022964306E-2</v>
      </c>
      <c r="X17" s="17">
        <v>9.6795227555404095E-2</v>
      </c>
      <c r="Y17" s="17">
        <v>0.11755994908718299</v>
      </c>
      <c r="Z17" s="17">
        <v>0.11792548182709001</v>
      </c>
      <c r="AA17" s="17">
        <v>0.16210306361926699</v>
      </c>
      <c r="AB17" s="17">
        <v>0.15903130060721801</v>
      </c>
      <c r="AC17" s="17">
        <v>0.17660092017746601</v>
      </c>
      <c r="AD17" s="17"/>
      <c r="AE17" s="17">
        <v>0.14551652376458499</v>
      </c>
      <c r="AF17" s="17">
        <v>0.119064735274623</v>
      </c>
      <c r="AG17" s="17">
        <v>0.106898589399685</v>
      </c>
      <c r="AH17" s="17">
        <v>8.5185842634888501E-2</v>
      </c>
      <c r="AI17" s="17">
        <v>7.5580065266358201E-2</v>
      </c>
      <c r="AJ17" s="17">
        <v>0.12448130829918699</v>
      </c>
      <c r="AK17" s="17">
        <v>0.122687295140231</v>
      </c>
      <c r="AL17" s="17">
        <v>0.14726207140596501</v>
      </c>
      <c r="AM17" s="17">
        <v>8.8834535772430903E-2</v>
      </c>
      <c r="AN17" s="17">
        <v>0.111443721150161</v>
      </c>
      <c r="AO17" s="17">
        <v>9.7005701204807795E-2</v>
      </c>
      <c r="AP17" s="17">
        <v>3.0884101603245701E-2</v>
      </c>
      <c r="AQ17" s="17"/>
      <c r="AR17" s="17">
        <v>7.8335244809230903E-2</v>
      </c>
      <c r="AS17" s="17">
        <v>0.121637742951257</v>
      </c>
      <c r="AT17" s="17">
        <v>0.14021420575153301</v>
      </c>
      <c r="AU17" s="17">
        <v>9.7264522395888106E-2</v>
      </c>
      <c r="AV17" s="17">
        <v>4.5562139379665502E-2</v>
      </c>
      <c r="AW17" s="17"/>
      <c r="AX17" s="17">
        <v>9.4985599731449002E-2</v>
      </c>
      <c r="AY17" s="17">
        <v>0.18412915441388</v>
      </c>
      <c r="AZ17" s="17">
        <v>0.104816278426696</v>
      </c>
      <c r="BA17" s="17"/>
      <c r="BB17" s="17">
        <v>0.117315384974344</v>
      </c>
      <c r="BC17" s="17">
        <v>9.0885806624100104E-2</v>
      </c>
      <c r="BD17" s="17">
        <v>9.1027463876244094E-2</v>
      </c>
      <c r="BE17" s="17">
        <v>8.0677899064516403E-2</v>
      </c>
      <c r="BF17" s="17">
        <v>0.108590911716823</v>
      </c>
    </row>
    <row r="18" spans="2:58" ht="43.2" x14ac:dyDescent="0.3">
      <c r="B18" s="18" t="s">
        <v>272</v>
      </c>
      <c r="C18" s="17">
        <v>0.100204831260558</v>
      </c>
      <c r="D18" s="17">
        <v>0.12788836684892799</v>
      </c>
      <c r="E18" s="17">
        <v>7.2694606873359796E-2</v>
      </c>
      <c r="F18" s="17"/>
      <c r="G18" s="17">
        <v>8.1036641512359994E-2</v>
      </c>
      <c r="H18" s="17">
        <v>0.14368529662701199</v>
      </c>
      <c r="I18" s="17">
        <v>0.10961325000342299</v>
      </c>
      <c r="J18" s="17">
        <v>8.5452640555004594E-2</v>
      </c>
      <c r="K18" s="17">
        <v>8.2624967006018304E-2</v>
      </c>
      <c r="L18" s="17">
        <v>0.11280964770209601</v>
      </c>
      <c r="M18" s="17"/>
      <c r="N18" s="17">
        <v>0.14300341162020899</v>
      </c>
      <c r="O18" s="17">
        <v>4.9000145097868597E-2</v>
      </c>
      <c r="P18" s="17">
        <v>0.10550221265118299</v>
      </c>
      <c r="Q18" s="17">
        <v>8.2607770100408401E-2</v>
      </c>
      <c r="R18" s="17">
        <v>2.9768096569057101E-2</v>
      </c>
      <c r="S18" s="17">
        <v>7.0913557260974494E-2</v>
      </c>
      <c r="T18" s="17">
        <v>6.0343228899422799E-2</v>
      </c>
      <c r="U18" s="17">
        <v>0.105023758640994</v>
      </c>
      <c r="V18" s="17">
        <v>0.111532973577407</v>
      </c>
      <c r="W18" s="17">
        <v>0.103250020154734</v>
      </c>
      <c r="X18" s="17">
        <v>9.1083111070804607E-2</v>
      </c>
      <c r="Y18" s="17">
        <v>0.111896817689966</v>
      </c>
      <c r="Z18" s="17">
        <v>0.137530291722151</v>
      </c>
      <c r="AA18" s="17">
        <v>8.5182464507397304E-2</v>
      </c>
      <c r="AB18" s="17">
        <v>0.133337157866112</v>
      </c>
      <c r="AC18" s="17">
        <v>0.15885247527639801</v>
      </c>
      <c r="AD18" s="17"/>
      <c r="AE18" s="17">
        <v>0.134414185867088</v>
      </c>
      <c r="AF18" s="17">
        <v>9.8670632841013503E-2</v>
      </c>
      <c r="AG18" s="17">
        <v>8.9239399584044699E-2</v>
      </c>
      <c r="AH18" s="17">
        <v>7.9162772787705102E-2</v>
      </c>
      <c r="AI18" s="17">
        <v>9.8378920517055199E-2</v>
      </c>
      <c r="AJ18" s="17">
        <v>7.5516620148464803E-2</v>
      </c>
      <c r="AK18" s="17">
        <v>7.1516272235538997E-2</v>
      </c>
      <c r="AL18" s="17">
        <v>0.140047813795253</v>
      </c>
      <c r="AM18" s="17">
        <v>0.116857805246142</v>
      </c>
      <c r="AN18" s="17">
        <v>9.42545379585982E-2</v>
      </c>
      <c r="AO18" s="17">
        <v>9.0882544938161405E-2</v>
      </c>
      <c r="AP18" s="17">
        <v>0.11433829329433901</v>
      </c>
      <c r="AQ18" s="17"/>
      <c r="AR18" s="17">
        <v>9.1470551398707897E-2</v>
      </c>
      <c r="AS18" s="17">
        <v>0.111799827777171</v>
      </c>
      <c r="AT18" s="17">
        <v>9.9071646923823198E-2</v>
      </c>
      <c r="AU18" s="17">
        <v>6.7727997635380302E-2</v>
      </c>
      <c r="AV18" s="17">
        <v>2.5661370121884901E-2</v>
      </c>
      <c r="AW18" s="17"/>
      <c r="AX18" s="17">
        <v>8.7797434377261702E-2</v>
      </c>
      <c r="AY18" s="17">
        <v>0.173685755108969</v>
      </c>
      <c r="AZ18" s="17">
        <v>0.114117087734306</v>
      </c>
      <c r="BA18" s="17"/>
      <c r="BB18" s="17">
        <v>0.10808881890250401</v>
      </c>
      <c r="BC18" s="17">
        <v>8.8067769114642702E-2</v>
      </c>
      <c r="BD18" s="17">
        <v>6.6194463975271303E-2</v>
      </c>
      <c r="BE18" s="17">
        <v>9.1462115365952307E-2</v>
      </c>
      <c r="BF18" s="17">
        <v>7.3132039614106706E-2</v>
      </c>
    </row>
    <row r="19" spans="2:58" ht="43.2" x14ac:dyDescent="0.3">
      <c r="B19" s="18" t="s">
        <v>259</v>
      </c>
      <c r="C19" s="17">
        <v>9.9133545954273594E-2</v>
      </c>
      <c r="D19" s="17">
        <v>0.115281599768565</v>
      </c>
      <c r="E19" s="17">
        <v>8.3167750005889801E-2</v>
      </c>
      <c r="F19" s="17"/>
      <c r="G19" s="17">
        <v>0</v>
      </c>
      <c r="H19" s="17">
        <v>0.18273189561307801</v>
      </c>
      <c r="I19" s="17">
        <v>9.4497472817716699E-2</v>
      </c>
      <c r="J19" s="17">
        <v>8.9104178720270696E-2</v>
      </c>
      <c r="K19" s="17">
        <v>8.0802055963494102E-2</v>
      </c>
      <c r="L19" s="17">
        <v>0.14376982959804599</v>
      </c>
      <c r="M19" s="17"/>
      <c r="N19" s="17">
        <v>0</v>
      </c>
      <c r="O19" s="17">
        <v>2.7358949747171599E-2</v>
      </c>
      <c r="P19" s="17">
        <v>5.0189727616327999E-2</v>
      </c>
      <c r="Q19" s="17">
        <v>7.7860727078835498E-2</v>
      </c>
      <c r="R19" s="17">
        <v>6.6774897683261905E-2</v>
      </c>
      <c r="S19" s="17">
        <v>7.8102553668051897E-2</v>
      </c>
      <c r="T19" s="17">
        <v>9.8612019407083307E-2</v>
      </c>
      <c r="U19" s="17">
        <v>0.10051334996076</v>
      </c>
      <c r="V19" s="17">
        <v>8.9571951409861197E-2</v>
      </c>
      <c r="W19" s="17">
        <v>5.4584021694898698E-2</v>
      </c>
      <c r="X19" s="17">
        <v>7.7478142530892302E-2</v>
      </c>
      <c r="Y19" s="17">
        <v>8.6263884717521999E-2</v>
      </c>
      <c r="Z19" s="17">
        <v>0.170748653696638</v>
      </c>
      <c r="AA19" s="17">
        <v>0.125517680952479</v>
      </c>
      <c r="AB19" s="17">
        <v>0.123052846854696</v>
      </c>
      <c r="AC19" s="17">
        <v>0.160202435206132</v>
      </c>
      <c r="AD19" s="17"/>
      <c r="AE19" s="17">
        <v>0.13563230017757599</v>
      </c>
      <c r="AF19" s="17">
        <v>0.103914798655071</v>
      </c>
      <c r="AG19" s="17">
        <v>0.107315531830914</v>
      </c>
      <c r="AH19" s="17">
        <v>6.8546534112174998E-2</v>
      </c>
      <c r="AI19" s="17">
        <v>5.4344822299343898E-2</v>
      </c>
      <c r="AJ19" s="17">
        <v>9.4773138230418302E-2</v>
      </c>
      <c r="AK19" s="17">
        <v>7.2550818403589498E-2</v>
      </c>
      <c r="AL19" s="17">
        <v>8.7173705470804094E-2</v>
      </c>
      <c r="AM19" s="17">
        <v>0.11837831433597901</v>
      </c>
      <c r="AN19" s="17">
        <v>7.45256315174221E-2</v>
      </c>
      <c r="AO19" s="17">
        <v>0.12127264796283101</v>
      </c>
      <c r="AP19" s="17">
        <v>0.14984973317398301</v>
      </c>
      <c r="AQ19" s="17"/>
      <c r="AR19" s="17">
        <v>9.2466172779699707E-2</v>
      </c>
      <c r="AS19" s="17">
        <v>9.7200440992119094E-2</v>
      </c>
      <c r="AT19" s="17">
        <v>0.12607515655696899</v>
      </c>
      <c r="AU19" s="17">
        <v>9.3122985566492802E-2</v>
      </c>
      <c r="AV19" s="17">
        <v>2.5661370121884901E-2</v>
      </c>
      <c r="AW19" s="17"/>
      <c r="AX19" s="17">
        <v>8.3946362605878094E-2</v>
      </c>
      <c r="AY19" s="17">
        <v>0.14655362747263401</v>
      </c>
      <c r="AZ19" s="17">
        <v>0.12745211923882599</v>
      </c>
      <c r="BA19" s="17"/>
      <c r="BB19" s="17">
        <v>0.113694917312347</v>
      </c>
      <c r="BC19" s="17">
        <v>8.4595315193401494E-2</v>
      </c>
      <c r="BD19" s="17">
        <v>9.1756652403267802E-2</v>
      </c>
      <c r="BE19" s="17">
        <v>5.7981338572625801E-2</v>
      </c>
      <c r="BF19" s="17">
        <v>4.6841276871368201E-2</v>
      </c>
    </row>
    <row r="20" spans="2:58" ht="43.2" x14ac:dyDescent="0.3">
      <c r="B20" s="18" t="s">
        <v>274</v>
      </c>
      <c r="C20" s="17">
        <v>9.7310369776640204E-2</v>
      </c>
      <c r="D20" s="17">
        <v>0.12709825702082</v>
      </c>
      <c r="E20" s="17">
        <v>6.7687997241365094E-2</v>
      </c>
      <c r="F20" s="17"/>
      <c r="G20" s="17">
        <v>7.6749095117846403E-2</v>
      </c>
      <c r="H20" s="17">
        <v>0.17238103927226001</v>
      </c>
      <c r="I20" s="17">
        <v>9.1077802875078398E-2</v>
      </c>
      <c r="J20" s="17">
        <v>7.2777781088930404E-2</v>
      </c>
      <c r="K20" s="17">
        <v>0.12502877493826001</v>
      </c>
      <c r="L20" s="17">
        <v>0.20087623661617099</v>
      </c>
      <c r="M20" s="17"/>
      <c r="N20" s="17">
        <v>0</v>
      </c>
      <c r="O20" s="17">
        <v>4.6403220490367797E-2</v>
      </c>
      <c r="P20" s="17">
        <v>6.3623813567244905E-2</v>
      </c>
      <c r="Q20" s="17">
        <v>0.100899466985322</v>
      </c>
      <c r="R20" s="17">
        <v>5.94441052725663E-2</v>
      </c>
      <c r="S20" s="17">
        <v>8.6890402730383107E-2</v>
      </c>
      <c r="T20" s="17">
        <v>5.3760491353576398E-2</v>
      </c>
      <c r="U20" s="17">
        <v>6.0045410392150597E-2</v>
      </c>
      <c r="V20" s="17">
        <v>7.2556474248859498E-2</v>
      </c>
      <c r="W20" s="17">
        <v>9.7787527763622401E-2</v>
      </c>
      <c r="X20" s="17">
        <v>9.2141354901716793E-2</v>
      </c>
      <c r="Y20" s="17">
        <v>8.7704179406275798E-2</v>
      </c>
      <c r="Z20" s="17">
        <v>0.145168137062926</v>
      </c>
      <c r="AA20" s="17">
        <v>8.8415465577993305E-2</v>
      </c>
      <c r="AB20" s="17">
        <v>0.147355671154074</v>
      </c>
      <c r="AC20" s="17">
        <v>0.17103048058192299</v>
      </c>
      <c r="AD20" s="17"/>
      <c r="AE20" s="17">
        <v>0.123674094933146</v>
      </c>
      <c r="AF20" s="17">
        <v>0.10986780740004</v>
      </c>
      <c r="AG20" s="17">
        <v>7.1722742379891194E-2</v>
      </c>
      <c r="AH20" s="17">
        <v>7.3520991084334006E-2</v>
      </c>
      <c r="AI20" s="17">
        <v>6.6999679734933607E-2</v>
      </c>
      <c r="AJ20" s="17">
        <v>6.2835863853380899E-2</v>
      </c>
      <c r="AK20" s="17">
        <v>9.7598562020990903E-2</v>
      </c>
      <c r="AL20" s="17">
        <v>0.13311514755911899</v>
      </c>
      <c r="AM20" s="17">
        <v>9.7984094733514895E-2</v>
      </c>
      <c r="AN20" s="17">
        <v>6.9703487663553401E-2</v>
      </c>
      <c r="AO20" s="17">
        <v>0.117620753789074</v>
      </c>
      <c r="AP20" s="17">
        <v>0.23330392486507601</v>
      </c>
      <c r="AQ20" s="17"/>
      <c r="AR20" s="17">
        <v>8.3147371292178002E-2</v>
      </c>
      <c r="AS20" s="17">
        <v>9.7935694594256495E-2</v>
      </c>
      <c r="AT20" s="17">
        <v>0.116792847227265</v>
      </c>
      <c r="AU20" s="17">
        <v>9.4987486361207601E-2</v>
      </c>
      <c r="AV20" s="17">
        <v>0.12686292555631501</v>
      </c>
      <c r="AW20" s="17"/>
      <c r="AX20" s="17">
        <v>8.2121974568895306E-2</v>
      </c>
      <c r="AY20" s="17">
        <v>0.18322852224529501</v>
      </c>
      <c r="AZ20" s="17">
        <v>0.10152328244146699</v>
      </c>
      <c r="BA20" s="17"/>
      <c r="BB20" s="17">
        <v>0.108528847975292</v>
      </c>
      <c r="BC20" s="17">
        <v>6.1185517190352201E-2</v>
      </c>
      <c r="BD20" s="17">
        <v>6.5156830762589102E-2</v>
      </c>
      <c r="BE20" s="17">
        <v>9.6556865619942797E-2</v>
      </c>
      <c r="BF20" s="17">
        <v>6.7161000392356507E-2</v>
      </c>
    </row>
    <row r="21" spans="2:58" ht="57.6" x14ac:dyDescent="0.3">
      <c r="B21" s="18" t="s">
        <v>266</v>
      </c>
      <c r="C21" s="17">
        <v>9.6696508542530396E-2</v>
      </c>
      <c r="D21" s="17">
        <v>0.119539018873248</v>
      </c>
      <c r="E21" s="17">
        <v>7.4024961740480094E-2</v>
      </c>
      <c r="F21" s="17"/>
      <c r="G21" s="17">
        <v>0</v>
      </c>
      <c r="H21" s="17">
        <v>0.19850954551998501</v>
      </c>
      <c r="I21" s="17">
        <v>9.3353522768123795E-2</v>
      </c>
      <c r="J21" s="17">
        <v>7.7514773242924606E-2</v>
      </c>
      <c r="K21" s="17">
        <v>8.6608341884520296E-2</v>
      </c>
      <c r="L21" s="17">
        <v>0.160361478453585</v>
      </c>
      <c r="M21" s="17"/>
      <c r="N21" s="17">
        <v>0.1103589937083</v>
      </c>
      <c r="O21" s="17">
        <v>5.2618107852126499E-2</v>
      </c>
      <c r="P21" s="17">
        <v>6.7009604953707502E-2</v>
      </c>
      <c r="Q21" s="17">
        <v>6.6267988683444495E-2</v>
      </c>
      <c r="R21" s="17">
        <v>6.8498978615982503E-2</v>
      </c>
      <c r="S21" s="17">
        <v>7.0493571813271205E-2</v>
      </c>
      <c r="T21" s="17">
        <v>4.6835953732362802E-2</v>
      </c>
      <c r="U21" s="17">
        <v>8.4609921098992999E-2</v>
      </c>
      <c r="V21" s="17">
        <v>4.2236520030808002E-2</v>
      </c>
      <c r="W21" s="17">
        <v>7.6877402335283299E-2</v>
      </c>
      <c r="X21" s="17">
        <v>6.8706035312561101E-2</v>
      </c>
      <c r="Y21" s="17">
        <v>9.2371885245435506E-2</v>
      </c>
      <c r="Z21" s="17">
        <v>0.136899244775328</v>
      </c>
      <c r="AA21" s="17">
        <v>0.114333836955861</v>
      </c>
      <c r="AB21" s="17">
        <v>0.140511649750167</v>
      </c>
      <c r="AC21" s="17">
        <v>0.19537739504085899</v>
      </c>
      <c r="AD21" s="17"/>
      <c r="AE21" s="17">
        <v>0.12964916061072601</v>
      </c>
      <c r="AF21" s="17">
        <v>0.107727688074973</v>
      </c>
      <c r="AG21" s="17">
        <v>8.6735541823040094E-2</v>
      </c>
      <c r="AH21" s="17">
        <v>5.9695732634120098E-2</v>
      </c>
      <c r="AI21" s="17">
        <v>6.8159465958146898E-2</v>
      </c>
      <c r="AJ21" s="17">
        <v>5.8156672392068801E-2</v>
      </c>
      <c r="AK21" s="17">
        <v>0.114881931266565</v>
      </c>
      <c r="AL21" s="17">
        <v>0.15690341871327201</v>
      </c>
      <c r="AM21" s="17">
        <v>0.121126054979625</v>
      </c>
      <c r="AN21" s="17">
        <v>5.14885943737243E-2</v>
      </c>
      <c r="AO21" s="17">
        <v>0.13347233189132601</v>
      </c>
      <c r="AP21" s="17">
        <v>7.2082689119346496E-2</v>
      </c>
      <c r="AQ21" s="17"/>
      <c r="AR21" s="17">
        <v>6.8799809515006805E-2</v>
      </c>
      <c r="AS21" s="17">
        <v>0.10441764634939101</v>
      </c>
      <c r="AT21" s="17">
        <v>0.126541544633817</v>
      </c>
      <c r="AU21" s="17">
        <v>0.10721062307762</v>
      </c>
      <c r="AV21" s="17">
        <v>3.1020438357696099E-2</v>
      </c>
      <c r="AW21" s="17"/>
      <c r="AX21" s="17">
        <v>7.2501287709268503E-2</v>
      </c>
      <c r="AY21" s="17">
        <v>0.206144476011734</v>
      </c>
      <c r="AZ21" s="17">
        <v>0.1217627424067</v>
      </c>
      <c r="BA21" s="17"/>
      <c r="BB21" s="17">
        <v>0.11498230147230699</v>
      </c>
      <c r="BC21" s="17">
        <v>4.7577119594539197E-2</v>
      </c>
      <c r="BD21" s="17">
        <v>2.14898934765228E-2</v>
      </c>
      <c r="BE21" s="17">
        <v>6.0508941737201602E-2</v>
      </c>
      <c r="BF21" s="17">
        <v>7.1562524798358604E-2</v>
      </c>
    </row>
    <row r="22" spans="2:58" ht="72" x14ac:dyDescent="0.3">
      <c r="B22" s="18" t="s">
        <v>260</v>
      </c>
      <c r="C22" s="17">
        <v>8.8665020355914198E-2</v>
      </c>
      <c r="D22" s="17">
        <v>0.118145864334894</v>
      </c>
      <c r="E22" s="17">
        <v>5.9332738432252098E-2</v>
      </c>
      <c r="F22" s="17"/>
      <c r="G22" s="17">
        <v>0</v>
      </c>
      <c r="H22" s="17">
        <v>0.18249098660351301</v>
      </c>
      <c r="I22" s="17">
        <v>8.1580636485748606E-2</v>
      </c>
      <c r="J22" s="17">
        <v>7.3203154467060799E-2</v>
      </c>
      <c r="K22" s="17">
        <v>9.3224955504755597E-2</v>
      </c>
      <c r="L22" s="17">
        <v>8.4142431243854093E-2</v>
      </c>
      <c r="M22" s="17"/>
      <c r="N22" s="17">
        <v>0</v>
      </c>
      <c r="O22" s="17">
        <v>2.7358949747171599E-2</v>
      </c>
      <c r="P22" s="17">
        <v>5.5673055704429597E-2</v>
      </c>
      <c r="Q22" s="17">
        <v>7.2504729650736496E-2</v>
      </c>
      <c r="R22" s="17">
        <v>4.3950782184391197E-2</v>
      </c>
      <c r="S22" s="17">
        <v>4.0823436355811898E-2</v>
      </c>
      <c r="T22" s="17">
        <v>5.9393945114962501E-2</v>
      </c>
      <c r="U22" s="17">
        <v>5.8653735746813103E-2</v>
      </c>
      <c r="V22" s="17">
        <v>8.3126105880652598E-2</v>
      </c>
      <c r="W22" s="17">
        <v>5.00592579616451E-2</v>
      </c>
      <c r="X22" s="17">
        <v>7.2262541182908896E-2</v>
      </c>
      <c r="Y22" s="17">
        <v>8.8799552744009205E-2</v>
      </c>
      <c r="Z22" s="17">
        <v>0.16272708229829699</v>
      </c>
      <c r="AA22" s="17">
        <v>0.107289926676376</v>
      </c>
      <c r="AB22" s="17">
        <v>0.14900501966510399</v>
      </c>
      <c r="AC22" s="17">
        <v>0.15734297690989599</v>
      </c>
      <c r="AD22" s="17"/>
      <c r="AE22" s="17">
        <v>0.15209485339530401</v>
      </c>
      <c r="AF22" s="17">
        <v>6.9908488056695403E-2</v>
      </c>
      <c r="AG22" s="17">
        <v>8.4478375211241602E-2</v>
      </c>
      <c r="AH22" s="17">
        <v>8.8524199144900395E-2</v>
      </c>
      <c r="AI22" s="17">
        <v>4.50603837981823E-2</v>
      </c>
      <c r="AJ22" s="17">
        <v>7.2174243709995298E-2</v>
      </c>
      <c r="AK22" s="17">
        <v>9.9265496524927804E-2</v>
      </c>
      <c r="AL22" s="17">
        <v>9.7403440088428397E-2</v>
      </c>
      <c r="AM22" s="17">
        <v>9.4354802990331901E-2</v>
      </c>
      <c r="AN22" s="17">
        <v>5.2706419408841299E-2</v>
      </c>
      <c r="AO22" s="17">
        <v>8.2045628847101898E-2</v>
      </c>
      <c r="AP22" s="17">
        <v>9.5524160345042103E-2</v>
      </c>
      <c r="AQ22" s="17"/>
      <c r="AR22" s="17">
        <v>7.5101481363317998E-2</v>
      </c>
      <c r="AS22" s="17">
        <v>9.6608194787256602E-2</v>
      </c>
      <c r="AT22" s="17">
        <v>9.64053955197504E-2</v>
      </c>
      <c r="AU22" s="17">
        <v>7.9077824412283906E-2</v>
      </c>
      <c r="AV22" s="17">
        <v>4.5562139379665502E-2</v>
      </c>
      <c r="AW22" s="17"/>
      <c r="AX22" s="17">
        <v>7.49812869818475E-2</v>
      </c>
      <c r="AY22" s="17">
        <v>0.15941144534117899</v>
      </c>
      <c r="AZ22" s="17">
        <v>0.103706298548915</v>
      </c>
      <c r="BA22" s="17"/>
      <c r="BB22" s="17">
        <v>0.103869391261495</v>
      </c>
      <c r="BC22" s="17">
        <v>6.5736231691540706E-2</v>
      </c>
      <c r="BD22" s="17">
        <v>3.91059660795448E-2</v>
      </c>
      <c r="BE22" s="17">
        <v>3.9961654500580597E-2</v>
      </c>
      <c r="BF22" s="17">
        <v>5.90069409310683E-2</v>
      </c>
    </row>
    <row r="23" spans="2:58" ht="43.2" x14ac:dyDescent="0.3">
      <c r="B23" s="18" t="s">
        <v>269</v>
      </c>
      <c r="C23" s="17">
        <v>7.95066518329548E-2</v>
      </c>
      <c r="D23" s="17">
        <v>0.106579266101853</v>
      </c>
      <c r="E23" s="17">
        <v>5.2566642412187503E-2</v>
      </c>
      <c r="F23" s="17"/>
      <c r="G23" s="17">
        <v>5.1988030780450202E-2</v>
      </c>
      <c r="H23" s="17">
        <v>0.15378188638999199</v>
      </c>
      <c r="I23" s="17">
        <v>7.4143754574728299E-2</v>
      </c>
      <c r="J23" s="17">
        <v>6.50025393352852E-2</v>
      </c>
      <c r="K23" s="17">
        <v>9.1926500926962904E-2</v>
      </c>
      <c r="L23" s="17">
        <v>3.99387594067903E-2</v>
      </c>
      <c r="M23" s="17"/>
      <c r="N23" s="17">
        <v>0</v>
      </c>
      <c r="O23" s="17">
        <v>0</v>
      </c>
      <c r="P23" s="17">
        <v>4.7086451897690798E-2</v>
      </c>
      <c r="Q23" s="17">
        <v>6.6267988683444495E-2</v>
      </c>
      <c r="R23" s="17">
        <v>5.2927290896749503E-2</v>
      </c>
      <c r="S23" s="17">
        <v>5.6601562154264998E-2</v>
      </c>
      <c r="T23" s="17">
        <v>7.8505452352342603E-2</v>
      </c>
      <c r="U23" s="17">
        <v>6.0284914476022897E-2</v>
      </c>
      <c r="V23" s="17">
        <v>6.9260576705871796E-2</v>
      </c>
      <c r="W23" s="17">
        <v>4.6570787424890701E-2</v>
      </c>
      <c r="X23" s="17">
        <v>7.66252270342032E-2</v>
      </c>
      <c r="Y23" s="17">
        <v>7.1760847269472405E-2</v>
      </c>
      <c r="Z23" s="17">
        <v>6.5312086982500503E-2</v>
      </c>
      <c r="AA23" s="17">
        <v>0.115741353635905</v>
      </c>
      <c r="AB23" s="17">
        <v>0.13534716730306101</v>
      </c>
      <c r="AC23" s="17">
        <v>0.13855890851092101</v>
      </c>
      <c r="AD23" s="17"/>
      <c r="AE23" s="17">
        <v>0.10409221122166901</v>
      </c>
      <c r="AF23" s="17">
        <v>8.1245535256345799E-2</v>
      </c>
      <c r="AG23" s="17">
        <v>7.37043975851331E-2</v>
      </c>
      <c r="AH23" s="17">
        <v>5.4305902339233401E-2</v>
      </c>
      <c r="AI23" s="17">
        <v>7.1205366452925495E-2</v>
      </c>
      <c r="AJ23" s="17">
        <v>6.3415622222105505E-2</v>
      </c>
      <c r="AK23" s="17">
        <v>3.9902627145491497E-2</v>
      </c>
      <c r="AL23" s="17">
        <v>0.13064180219164701</v>
      </c>
      <c r="AM23" s="17">
        <v>8.9128386138943305E-2</v>
      </c>
      <c r="AN23" s="17">
        <v>7.4229443401192099E-2</v>
      </c>
      <c r="AO23" s="17">
        <v>9.4052588118516897E-2</v>
      </c>
      <c r="AP23" s="17">
        <v>0.110767971676831</v>
      </c>
      <c r="AQ23" s="17"/>
      <c r="AR23" s="17">
        <v>7.6540028794641696E-2</v>
      </c>
      <c r="AS23" s="17">
        <v>8.2238238266355596E-2</v>
      </c>
      <c r="AT23" s="17">
        <v>9.2657790330713002E-2</v>
      </c>
      <c r="AU23" s="17">
        <v>4.3452719156922899E-2</v>
      </c>
      <c r="AV23" s="17">
        <v>2.5661370121884901E-2</v>
      </c>
      <c r="AW23" s="17"/>
      <c r="AX23" s="17">
        <v>7.0432320616404503E-2</v>
      </c>
      <c r="AY23" s="17">
        <v>0.13653729335065001</v>
      </c>
      <c r="AZ23" s="17">
        <v>8.8566947698901402E-2</v>
      </c>
      <c r="BA23" s="17"/>
      <c r="BB23" s="17">
        <v>9.3125725171495893E-2</v>
      </c>
      <c r="BC23" s="17">
        <v>3.5683018366509299E-2</v>
      </c>
      <c r="BD23" s="17">
        <v>2.3608407170881002E-2</v>
      </c>
      <c r="BE23" s="17">
        <v>6.2672733375311901E-2</v>
      </c>
      <c r="BF23" s="17">
        <v>6.0794664742990202E-2</v>
      </c>
    </row>
    <row r="24" spans="2:58" ht="57.6" x14ac:dyDescent="0.3">
      <c r="B24" s="18" t="s">
        <v>268</v>
      </c>
      <c r="C24" s="17">
        <v>7.4049364697644005E-2</v>
      </c>
      <c r="D24" s="17">
        <v>9.8766497430917602E-2</v>
      </c>
      <c r="E24" s="17">
        <v>4.9456212667187797E-2</v>
      </c>
      <c r="F24" s="17"/>
      <c r="G24" s="17">
        <v>0.15286929165417501</v>
      </c>
      <c r="H24" s="17">
        <v>0.16077003650932201</v>
      </c>
      <c r="I24" s="17">
        <v>6.3891342670500104E-2</v>
      </c>
      <c r="J24" s="17">
        <v>6.2950325958851194E-2</v>
      </c>
      <c r="K24" s="17">
        <v>6.5791301645738598E-2</v>
      </c>
      <c r="L24" s="17">
        <v>0.116468119305946</v>
      </c>
      <c r="M24" s="17"/>
      <c r="N24" s="17">
        <v>0</v>
      </c>
      <c r="O24" s="17">
        <v>1.9621767396266299E-2</v>
      </c>
      <c r="P24" s="17">
        <v>2.6504115716457201E-2</v>
      </c>
      <c r="Q24" s="17">
        <v>6.1511586087500902E-2</v>
      </c>
      <c r="R24" s="17">
        <v>5.79433225484439E-2</v>
      </c>
      <c r="S24" s="17">
        <v>4.8032221644829898E-2</v>
      </c>
      <c r="T24" s="17">
        <v>4.2193745227825298E-2</v>
      </c>
      <c r="U24" s="17">
        <v>5.3176680235685198E-2</v>
      </c>
      <c r="V24" s="17">
        <v>5.54663218755976E-2</v>
      </c>
      <c r="W24" s="17">
        <v>8.2044127325729702E-2</v>
      </c>
      <c r="X24" s="17">
        <v>6.3471671609929503E-2</v>
      </c>
      <c r="Y24" s="17">
        <v>3.7606933783667897E-2</v>
      </c>
      <c r="Z24" s="17">
        <v>0.12672862024339801</v>
      </c>
      <c r="AA24" s="17">
        <v>5.2360475106539198E-2</v>
      </c>
      <c r="AB24" s="17">
        <v>0.17300819995656899</v>
      </c>
      <c r="AC24" s="17">
        <v>0.13923172134178599</v>
      </c>
      <c r="AD24" s="17"/>
      <c r="AE24" s="17">
        <v>0.14180537560511799</v>
      </c>
      <c r="AF24" s="17">
        <v>6.3887679976483494E-2</v>
      </c>
      <c r="AG24" s="17">
        <v>7.3548005638378003E-2</v>
      </c>
      <c r="AH24" s="17">
        <v>6.6863674298797304E-2</v>
      </c>
      <c r="AI24" s="17">
        <v>2.67398265121199E-2</v>
      </c>
      <c r="AJ24" s="17">
        <v>7.5752003787792399E-2</v>
      </c>
      <c r="AK24" s="17">
        <v>6.5630461626825898E-2</v>
      </c>
      <c r="AL24" s="17">
        <v>0.109591769320664</v>
      </c>
      <c r="AM24" s="17">
        <v>7.0138843227150499E-2</v>
      </c>
      <c r="AN24" s="17">
        <v>3.8392033053994003E-2</v>
      </c>
      <c r="AO24" s="17">
        <v>5.3705240480033299E-2</v>
      </c>
      <c r="AP24" s="17">
        <v>6.1069737124288599E-2</v>
      </c>
      <c r="AQ24" s="17"/>
      <c r="AR24" s="17">
        <v>5.8376592120244299E-2</v>
      </c>
      <c r="AS24" s="17">
        <v>8.0510916151387099E-2</v>
      </c>
      <c r="AT24" s="17">
        <v>9.6373794460328205E-2</v>
      </c>
      <c r="AU24" s="17">
        <v>3.9282110863559497E-2</v>
      </c>
      <c r="AV24" s="17">
        <v>3.1735777728288499E-2</v>
      </c>
      <c r="AW24" s="17"/>
      <c r="AX24" s="17">
        <v>6.0399380121045697E-2</v>
      </c>
      <c r="AY24" s="17">
        <v>0.14130352499372001</v>
      </c>
      <c r="AZ24" s="17">
        <v>9.7161499755321207E-2</v>
      </c>
      <c r="BA24" s="17"/>
      <c r="BB24" s="17">
        <v>8.8757138871796801E-2</v>
      </c>
      <c r="BC24" s="17">
        <v>5.8844026852079998E-2</v>
      </c>
      <c r="BD24" s="17">
        <v>1.5488225191647101E-2</v>
      </c>
      <c r="BE24" s="17">
        <v>2.9034713318812602E-2</v>
      </c>
      <c r="BF24" s="17">
        <v>3.7470984762648901E-2</v>
      </c>
    </row>
    <row r="25" spans="2:58" ht="43.2" x14ac:dyDescent="0.3">
      <c r="B25" s="18" t="s">
        <v>254</v>
      </c>
      <c r="C25" s="17">
        <v>7.1308415931436206E-2</v>
      </c>
      <c r="D25" s="17">
        <v>9.4246165054918105E-2</v>
      </c>
      <c r="E25" s="17">
        <v>4.8490888979388899E-2</v>
      </c>
      <c r="F25" s="17"/>
      <c r="G25" s="17">
        <v>0.171699319019958</v>
      </c>
      <c r="H25" s="17">
        <v>0.103084302724553</v>
      </c>
      <c r="I25" s="17">
        <v>7.8210678708659997E-2</v>
      </c>
      <c r="J25" s="17">
        <v>5.7333439758432102E-2</v>
      </c>
      <c r="K25" s="17">
        <v>6.15361563105827E-2</v>
      </c>
      <c r="L25" s="17">
        <v>9.0028096570761704E-2</v>
      </c>
      <c r="M25" s="17"/>
      <c r="N25" s="17">
        <v>0.1103589937083</v>
      </c>
      <c r="O25" s="17">
        <v>7.9183613189713106E-2</v>
      </c>
      <c r="P25" s="17">
        <v>3.5770695491908602E-2</v>
      </c>
      <c r="Q25" s="17">
        <v>5.9662270729608897E-2</v>
      </c>
      <c r="R25" s="17">
        <v>6.2539870511697307E-2</v>
      </c>
      <c r="S25" s="17">
        <v>6.9297395203506404E-2</v>
      </c>
      <c r="T25" s="17">
        <v>3.1397588527408898E-2</v>
      </c>
      <c r="U25" s="17">
        <v>6.6674444770537605E-2</v>
      </c>
      <c r="V25" s="17">
        <v>3.08741708719363E-2</v>
      </c>
      <c r="W25" s="17">
        <v>4.4639927734566397E-2</v>
      </c>
      <c r="X25" s="17">
        <v>9.0299122759226899E-2</v>
      </c>
      <c r="Y25" s="17">
        <v>6.5395759101049597E-2</v>
      </c>
      <c r="Z25" s="17">
        <v>8.8318407334105703E-2</v>
      </c>
      <c r="AA25" s="17">
        <v>7.7015150184583603E-2</v>
      </c>
      <c r="AB25" s="17">
        <v>9.7982668848305102E-2</v>
      </c>
      <c r="AC25" s="17">
        <v>0.113499829416117</v>
      </c>
      <c r="AD25" s="17"/>
      <c r="AE25" s="17">
        <v>0.119810295964297</v>
      </c>
      <c r="AF25" s="17">
        <v>7.8121658719694606E-2</v>
      </c>
      <c r="AG25" s="17">
        <v>6.2893147472071101E-2</v>
      </c>
      <c r="AH25" s="17">
        <v>3.82871591965014E-2</v>
      </c>
      <c r="AI25" s="17">
        <v>2.8633567196610501E-2</v>
      </c>
      <c r="AJ25" s="17">
        <v>7.4447032577645497E-2</v>
      </c>
      <c r="AK25" s="17">
        <v>5.5648224764788999E-2</v>
      </c>
      <c r="AL25" s="17">
        <v>6.6403087648980993E-2</v>
      </c>
      <c r="AM25" s="17">
        <v>0.103316914627439</v>
      </c>
      <c r="AN25" s="17">
        <v>3.8095844937763898E-2</v>
      </c>
      <c r="AO25" s="17">
        <v>4.7122656387798202E-2</v>
      </c>
      <c r="AP25" s="17">
        <v>9.8698003022881606E-2</v>
      </c>
      <c r="AQ25" s="17"/>
      <c r="AR25" s="17">
        <v>5.74735821511961E-2</v>
      </c>
      <c r="AS25" s="17">
        <v>8.7757559270927807E-2</v>
      </c>
      <c r="AT25" s="17">
        <v>6.4980309343397699E-2</v>
      </c>
      <c r="AU25" s="17">
        <v>3.7090192141199997E-2</v>
      </c>
      <c r="AV25" s="17">
        <v>0</v>
      </c>
      <c r="AW25" s="17"/>
      <c r="AX25" s="17">
        <v>5.0175632204918899E-2</v>
      </c>
      <c r="AY25" s="17">
        <v>0.157685923371509</v>
      </c>
      <c r="AZ25" s="17">
        <v>0.10614355245566801</v>
      </c>
      <c r="BA25" s="17"/>
      <c r="BB25" s="17">
        <v>8.65677656009433E-2</v>
      </c>
      <c r="BC25" s="17">
        <v>3.3779992558836902E-2</v>
      </c>
      <c r="BD25" s="17">
        <v>4.2680749032609502E-2</v>
      </c>
      <c r="BE25" s="17">
        <v>3.0418375744401E-2</v>
      </c>
      <c r="BF25" s="17">
        <v>4.6890315670137503E-2</v>
      </c>
    </row>
    <row r="26" spans="2:58" ht="28.8" x14ac:dyDescent="0.3">
      <c r="B26" s="18" t="s">
        <v>256</v>
      </c>
      <c r="C26" s="17">
        <v>6.5053114985418603E-2</v>
      </c>
      <c r="D26" s="17">
        <v>9.1523322196603099E-2</v>
      </c>
      <c r="E26" s="17">
        <v>3.8687256298382197E-2</v>
      </c>
      <c r="F26" s="17"/>
      <c r="G26" s="17">
        <v>0.16447450022002599</v>
      </c>
      <c r="H26" s="17">
        <v>0.13542216555141801</v>
      </c>
      <c r="I26" s="17">
        <v>5.72086882475615E-2</v>
      </c>
      <c r="J26" s="17">
        <v>4.77904410831307E-2</v>
      </c>
      <c r="K26" s="17">
        <v>7.0549535417449002E-2</v>
      </c>
      <c r="L26" s="17">
        <v>0.18462534252068499</v>
      </c>
      <c r="M26" s="17"/>
      <c r="N26" s="17">
        <v>0.1103589937083</v>
      </c>
      <c r="O26" s="17">
        <v>0</v>
      </c>
      <c r="P26" s="17">
        <v>7.5420332030255305E-2</v>
      </c>
      <c r="Q26" s="17">
        <v>6.5018728560762101E-2</v>
      </c>
      <c r="R26" s="17">
        <v>3.9625248460361202E-2</v>
      </c>
      <c r="S26" s="17">
        <v>5.6092512740225101E-2</v>
      </c>
      <c r="T26" s="17">
        <v>1.0914264384104101E-2</v>
      </c>
      <c r="U26" s="17">
        <v>6.5963507739263502E-2</v>
      </c>
      <c r="V26" s="17">
        <v>3.1326280994281801E-2</v>
      </c>
      <c r="W26" s="17">
        <v>6.2627284587849705E-2</v>
      </c>
      <c r="X26" s="17">
        <v>5.5485009888635903E-2</v>
      </c>
      <c r="Y26" s="17">
        <v>5.5606477985608603E-2</v>
      </c>
      <c r="Z26" s="17">
        <v>0.117775479551174</v>
      </c>
      <c r="AA26" s="17">
        <v>4.5485283262192401E-2</v>
      </c>
      <c r="AB26" s="17">
        <v>6.7643575111101403E-2</v>
      </c>
      <c r="AC26" s="17">
        <v>0.13645942241435699</v>
      </c>
      <c r="AD26" s="17"/>
      <c r="AE26" s="17">
        <v>0.118675986459681</v>
      </c>
      <c r="AF26" s="17">
        <v>6.2972279130579303E-2</v>
      </c>
      <c r="AG26" s="17">
        <v>8.3629529426700405E-2</v>
      </c>
      <c r="AH26" s="17">
        <v>6.0459316307801499E-2</v>
      </c>
      <c r="AI26" s="17">
        <v>3.2978364518502903E-2</v>
      </c>
      <c r="AJ26" s="17">
        <v>6.5344036360358695E-2</v>
      </c>
      <c r="AK26" s="17">
        <v>5.0537628536902399E-2</v>
      </c>
      <c r="AL26" s="17">
        <v>5.6997076045375003E-2</v>
      </c>
      <c r="AM26" s="17">
        <v>5.6330210480166398E-2</v>
      </c>
      <c r="AN26" s="17">
        <v>2.0177139764164902E-2</v>
      </c>
      <c r="AO26" s="17">
        <v>7.8393734673344595E-2</v>
      </c>
      <c r="AP26" s="17">
        <v>5.6442398847889499E-2</v>
      </c>
      <c r="AQ26" s="17"/>
      <c r="AR26" s="17">
        <v>4.1251936932470597E-2</v>
      </c>
      <c r="AS26" s="17">
        <v>6.9241306064916394E-2</v>
      </c>
      <c r="AT26" s="17">
        <v>9.4983012968153396E-2</v>
      </c>
      <c r="AU26" s="17">
        <v>7.5942258920607505E-2</v>
      </c>
      <c r="AV26" s="17">
        <v>2.5661370121884901E-2</v>
      </c>
      <c r="AW26" s="17"/>
      <c r="AX26" s="17">
        <v>4.6125984766488902E-2</v>
      </c>
      <c r="AY26" s="17">
        <v>0.13992250036790499</v>
      </c>
      <c r="AZ26" s="17">
        <v>0.10100507821278699</v>
      </c>
      <c r="BA26" s="17"/>
      <c r="BB26" s="17">
        <v>7.8994614024102003E-2</v>
      </c>
      <c r="BC26" s="17">
        <v>1.2866081869471999E-2</v>
      </c>
      <c r="BD26" s="17">
        <v>3.6558872570154402E-2</v>
      </c>
      <c r="BE26" s="17">
        <v>5.30510149798308E-2</v>
      </c>
      <c r="BF26" s="17">
        <v>4.2941093771972597E-2</v>
      </c>
    </row>
    <row r="27" spans="2:58" ht="57.6" x14ac:dyDescent="0.3">
      <c r="B27" s="18" t="s">
        <v>262</v>
      </c>
      <c r="C27" s="17">
        <v>6.4531625717267602E-2</v>
      </c>
      <c r="D27" s="17">
        <v>9.5680235466544902E-2</v>
      </c>
      <c r="E27" s="17">
        <v>3.3481828850736702E-2</v>
      </c>
      <c r="F27" s="17"/>
      <c r="G27" s="17">
        <v>0.20998080668397201</v>
      </c>
      <c r="H27" s="17">
        <v>0.163946302708841</v>
      </c>
      <c r="I27" s="17">
        <v>6.4160210933011094E-2</v>
      </c>
      <c r="J27" s="17">
        <v>3.8300421029772297E-2</v>
      </c>
      <c r="K27" s="17">
        <v>4.9755018790828803E-2</v>
      </c>
      <c r="L27" s="17">
        <v>0.184505908596138</v>
      </c>
      <c r="M27" s="17"/>
      <c r="N27" s="17">
        <v>0</v>
      </c>
      <c r="O27" s="17">
        <v>5.0563258779386999E-2</v>
      </c>
      <c r="P27" s="17">
        <v>6.7443654518528198E-2</v>
      </c>
      <c r="Q27" s="17">
        <v>2.2134498820845599E-2</v>
      </c>
      <c r="R27" s="17">
        <v>4.0648080526385098E-2</v>
      </c>
      <c r="S27" s="17">
        <v>3.5898537661740199E-2</v>
      </c>
      <c r="T27" s="17">
        <v>1.2709859843325099E-2</v>
      </c>
      <c r="U27" s="17">
        <v>7.7049739231013104E-2</v>
      </c>
      <c r="V27" s="17">
        <v>1.59421773580215E-2</v>
      </c>
      <c r="W27" s="17">
        <v>5.8295510951378297E-2</v>
      </c>
      <c r="X27" s="17">
        <v>5.4012038966007897E-2</v>
      </c>
      <c r="Y27" s="17">
        <v>6.24505428154601E-2</v>
      </c>
      <c r="Z27" s="17">
        <v>8.8926501807252797E-2</v>
      </c>
      <c r="AA27" s="17">
        <v>3.9297918077600399E-2</v>
      </c>
      <c r="AB27" s="17">
        <v>9.8543040758598502E-2</v>
      </c>
      <c r="AC27" s="17">
        <v>0.15579028188639699</v>
      </c>
      <c r="AD27" s="17"/>
      <c r="AE27" s="17">
        <v>0.13100040555390699</v>
      </c>
      <c r="AF27" s="17">
        <v>3.7401253187717698E-2</v>
      </c>
      <c r="AG27" s="17">
        <v>6.1209315238256998E-2</v>
      </c>
      <c r="AH27" s="17">
        <v>4.6361702828559698E-2</v>
      </c>
      <c r="AI27" s="17">
        <v>2.67398265121199E-2</v>
      </c>
      <c r="AJ27" s="17">
        <v>5.86474427367338E-2</v>
      </c>
      <c r="AK27" s="17">
        <v>4.9013520077905499E-2</v>
      </c>
      <c r="AL27" s="17">
        <v>7.5264791287729504E-2</v>
      </c>
      <c r="AM27" s="17">
        <v>7.6054935591026204E-2</v>
      </c>
      <c r="AN27" s="17">
        <v>4.27659435848739E-2</v>
      </c>
      <c r="AO27" s="17">
        <v>4.3723790429234299E-2</v>
      </c>
      <c r="AP27" s="17">
        <v>0.12676681252497601</v>
      </c>
      <c r="AQ27" s="17"/>
      <c r="AR27" s="17">
        <v>5.4917292345265697E-2</v>
      </c>
      <c r="AS27" s="17">
        <v>7.1636945014678599E-2</v>
      </c>
      <c r="AT27" s="17">
        <v>7.4187051812032806E-2</v>
      </c>
      <c r="AU27" s="17">
        <v>2.8008230336677199E-2</v>
      </c>
      <c r="AV27" s="17">
        <v>3.1020438357696099E-2</v>
      </c>
      <c r="AW27" s="17"/>
      <c r="AX27" s="17">
        <v>5.0821989741910503E-2</v>
      </c>
      <c r="AY27" s="17">
        <v>0.14036872444421999</v>
      </c>
      <c r="AZ27" s="17">
        <v>8.2287794662248198E-2</v>
      </c>
      <c r="BA27" s="17"/>
      <c r="BB27" s="17">
        <v>7.4926627152543404E-2</v>
      </c>
      <c r="BC27" s="17">
        <v>2.6953722956744201E-2</v>
      </c>
      <c r="BD27" s="17">
        <v>0</v>
      </c>
      <c r="BE27" s="17">
        <v>4.8540373778015802E-2</v>
      </c>
      <c r="BF27" s="17">
        <v>6.36196024575299E-2</v>
      </c>
    </row>
    <row r="28" spans="2:58" ht="43.2" x14ac:dyDescent="0.3">
      <c r="B28" s="18" t="s">
        <v>264</v>
      </c>
      <c r="C28" s="17">
        <v>6.2378551197095303E-2</v>
      </c>
      <c r="D28" s="17">
        <v>8.4793680854706593E-2</v>
      </c>
      <c r="E28" s="17">
        <v>4.00663305796123E-2</v>
      </c>
      <c r="F28" s="17"/>
      <c r="G28" s="17">
        <v>0</v>
      </c>
      <c r="H28" s="17">
        <v>0.138243531924402</v>
      </c>
      <c r="I28" s="17">
        <v>5.3256318101632998E-2</v>
      </c>
      <c r="J28" s="17">
        <v>5.2250658688719802E-2</v>
      </c>
      <c r="K28" s="17">
        <v>6.08974464376002E-2</v>
      </c>
      <c r="L28" s="17">
        <v>0.122278320828481</v>
      </c>
      <c r="M28" s="17"/>
      <c r="N28" s="17">
        <v>0</v>
      </c>
      <c r="O28" s="17">
        <v>1.9621767396266299E-2</v>
      </c>
      <c r="P28" s="17">
        <v>5.4002153995109901E-2</v>
      </c>
      <c r="Q28" s="17">
        <v>3.4340270966653097E-2</v>
      </c>
      <c r="R28" s="17">
        <v>4.0760425225208903E-2</v>
      </c>
      <c r="S28" s="17">
        <v>3.5861733084022698E-2</v>
      </c>
      <c r="T28" s="17">
        <v>2.6320984298590901E-2</v>
      </c>
      <c r="U28" s="17">
        <v>6.9496860658220305E-2</v>
      </c>
      <c r="V28" s="17">
        <v>2.63047904706235E-2</v>
      </c>
      <c r="W28" s="17">
        <v>5.4278999809367803E-2</v>
      </c>
      <c r="X28" s="17">
        <v>0.10045571461052399</v>
      </c>
      <c r="Y28" s="17">
        <v>5.7973125731401398E-2</v>
      </c>
      <c r="Z28" s="17">
        <v>8.3471955762334807E-2</v>
      </c>
      <c r="AA28" s="17">
        <v>4.8916066764103303E-2</v>
      </c>
      <c r="AB28" s="17">
        <v>9.9642026195169195E-2</v>
      </c>
      <c r="AC28" s="17">
        <v>0.100841321667276</v>
      </c>
      <c r="AD28" s="17"/>
      <c r="AE28" s="17">
        <v>0.138411115468628</v>
      </c>
      <c r="AF28" s="17">
        <v>4.5256711187717902E-2</v>
      </c>
      <c r="AG28" s="17">
        <v>5.39444331044494E-2</v>
      </c>
      <c r="AH28" s="17">
        <v>2.4713852154771801E-2</v>
      </c>
      <c r="AI28" s="17">
        <v>5.0866337167013297E-2</v>
      </c>
      <c r="AJ28" s="17">
        <v>4.5833072715638197E-2</v>
      </c>
      <c r="AK28" s="17">
        <v>6.0390702521278698E-2</v>
      </c>
      <c r="AL28" s="17">
        <v>9.0470773852294295E-2</v>
      </c>
      <c r="AM28" s="17">
        <v>4.7083677833177399E-2</v>
      </c>
      <c r="AN28" s="17">
        <v>5.1360535180655302E-2</v>
      </c>
      <c r="AO28" s="17">
        <v>5.5730749700649299E-2</v>
      </c>
      <c r="AP28" s="17">
        <v>6.2523232722848293E-2</v>
      </c>
      <c r="AQ28" s="17"/>
      <c r="AR28" s="17">
        <v>4.73030158007966E-2</v>
      </c>
      <c r="AS28" s="17">
        <v>6.3711911517710898E-2</v>
      </c>
      <c r="AT28" s="17">
        <v>9.4343488582488796E-2</v>
      </c>
      <c r="AU28" s="17">
        <v>4.0305302800307301E-2</v>
      </c>
      <c r="AV28" s="17">
        <v>2.5661370121884901E-2</v>
      </c>
      <c r="AW28" s="17"/>
      <c r="AX28" s="17">
        <v>4.6507114381414298E-2</v>
      </c>
      <c r="AY28" s="17">
        <v>0.122545215673354</v>
      </c>
      <c r="AZ28" s="17">
        <v>8.3649857645641507E-2</v>
      </c>
      <c r="BA28" s="17"/>
      <c r="BB28" s="17">
        <v>7.3520076095528103E-2</v>
      </c>
      <c r="BC28" s="17">
        <v>4.0091695535437698E-2</v>
      </c>
      <c r="BD28" s="17">
        <v>2.14898934765228E-2</v>
      </c>
      <c r="BE28" s="17">
        <v>4.4710405739983999E-2</v>
      </c>
      <c r="BF28" s="17">
        <v>3.2585837660923898E-2</v>
      </c>
    </row>
    <row r="29" spans="2:58" ht="28.8" x14ac:dyDescent="0.3">
      <c r="B29" s="18" t="s">
        <v>265</v>
      </c>
      <c r="C29" s="17">
        <v>5.6190982494132902E-2</v>
      </c>
      <c r="D29" s="17">
        <v>7.6237772094199505E-2</v>
      </c>
      <c r="E29" s="17">
        <v>3.6237033214989799E-2</v>
      </c>
      <c r="F29" s="17"/>
      <c r="G29" s="17">
        <v>7.6749095117846403E-2</v>
      </c>
      <c r="H29" s="17">
        <v>7.5289118149107701E-2</v>
      </c>
      <c r="I29" s="17">
        <v>6.17757027662049E-2</v>
      </c>
      <c r="J29" s="17">
        <v>4.7646202097112997E-2</v>
      </c>
      <c r="K29" s="17">
        <v>4.6036060941897501E-2</v>
      </c>
      <c r="L29" s="17">
        <v>8.4142431243854093E-2</v>
      </c>
      <c r="M29" s="17"/>
      <c r="N29" s="17">
        <v>0</v>
      </c>
      <c r="O29" s="17">
        <v>2.61493031319464E-2</v>
      </c>
      <c r="P29" s="17">
        <v>1.56110395898937E-2</v>
      </c>
      <c r="Q29" s="17">
        <v>3.4629167151041799E-2</v>
      </c>
      <c r="R29" s="17">
        <v>2.7988389083814898E-2</v>
      </c>
      <c r="S29" s="17">
        <v>3.7783518990203997E-2</v>
      </c>
      <c r="T29" s="17">
        <v>2.80746827432771E-2</v>
      </c>
      <c r="U29" s="17">
        <v>4.0327563656961503E-2</v>
      </c>
      <c r="V29" s="17">
        <v>2.5909474585994199E-2</v>
      </c>
      <c r="W29" s="17">
        <v>3.9115094329053801E-2</v>
      </c>
      <c r="X29" s="17">
        <v>5.4409791265797099E-2</v>
      </c>
      <c r="Y29" s="17">
        <v>7.9373764091067001E-2</v>
      </c>
      <c r="Z29" s="17">
        <v>7.0333149787929206E-2</v>
      </c>
      <c r="AA29" s="17">
        <v>4.6670843557898301E-2</v>
      </c>
      <c r="AB29" s="17">
        <v>9.9935498193264596E-2</v>
      </c>
      <c r="AC29" s="17">
        <v>0.118191142421913</v>
      </c>
      <c r="AD29" s="17"/>
      <c r="AE29" s="17">
        <v>0.12209036126095001</v>
      </c>
      <c r="AF29" s="17">
        <v>4.8376313754230099E-2</v>
      </c>
      <c r="AG29" s="17">
        <v>8.3905040833257005E-2</v>
      </c>
      <c r="AH29" s="17">
        <v>1.8070216927606901E-2</v>
      </c>
      <c r="AI29" s="17">
        <v>3.18262047082149E-2</v>
      </c>
      <c r="AJ29" s="17">
        <v>3.76978941558547E-2</v>
      </c>
      <c r="AK29" s="17">
        <v>3.5554588163054797E-2</v>
      </c>
      <c r="AL29" s="17">
        <v>6.3929742281508994E-2</v>
      </c>
      <c r="AM29" s="17">
        <v>4.3844460665273997E-2</v>
      </c>
      <c r="AN29" s="17">
        <v>2.81553691137965E-2</v>
      </c>
      <c r="AO29" s="17">
        <v>7.6368225452728505E-2</v>
      </c>
      <c r="AP29" s="17">
        <v>7.6710027395745603E-2</v>
      </c>
      <c r="AQ29" s="17"/>
      <c r="AR29" s="17">
        <v>3.0543104320720001E-2</v>
      </c>
      <c r="AS29" s="17">
        <v>6.8483219162269598E-2</v>
      </c>
      <c r="AT29" s="17">
        <v>6.5751511178372399E-2</v>
      </c>
      <c r="AU29" s="17">
        <v>5.5677193139654503E-2</v>
      </c>
      <c r="AV29" s="17">
        <v>4.5562139379665502E-2</v>
      </c>
      <c r="AW29" s="17"/>
      <c r="AX29" s="17">
        <v>4.4001037930132103E-2</v>
      </c>
      <c r="AY29" s="17">
        <v>0.119376634368041</v>
      </c>
      <c r="AZ29" s="17">
        <v>7.0558343440153604E-2</v>
      </c>
      <c r="BA29" s="17"/>
      <c r="BB29" s="17">
        <v>6.7659798150248293E-2</v>
      </c>
      <c r="BC29" s="17">
        <v>4.1432734806159298E-2</v>
      </c>
      <c r="BD29" s="17">
        <v>2.14898934765228E-2</v>
      </c>
      <c r="BE29" s="17">
        <v>1.2079750686453001E-2</v>
      </c>
      <c r="BF29" s="17">
        <v>3.6442430494500203E-2</v>
      </c>
    </row>
    <row r="30" spans="2:58" ht="43.2" x14ac:dyDescent="0.3">
      <c r="B30" s="18" t="s">
        <v>263</v>
      </c>
      <c r="C30" s="17">
        <v>5.1962469047438398E-2</v>
      </c>
      <c r="D30" s="17">
        <v>7.8941206542225806E-2</v>
      </c>
      <c r="E30" s="17">
        <v>2.5061475304821501E-2</v>
      </c>
      <c r="F30" s="17"/>
      <c r="G30" s="17">
        <v>0</v>
      </c>
      <c r="H30" s="17">
        <v>0.111259804624256</v>
      </c>
      <c r="I30" s="17">
        <v>5.4936493121513399E-2</v>
      </c>
      <c r="J30" s="17">
        <v>3.6893080091007301E-2</v>
      </c>
      <c r="K30" s="17">
        <v>4.30261766702199E-2</v>
      </c>
      <c r="L30" s="17">
        <v>8.4142431243854093E-2</v>
      </c>
      <c r="M30" s="17"/>
      <c r="N30" s="17">
        <v>0</v>
      </c>
      <c r="O30" s="17">
        <v>6.7857236476158503E-2</v>
      </c>
      <c r="P30" s="17">
        <v>2.58236855178984E-2</v>
      </c>
      <c r="Q30" s="17">
        <v>4.0389378723056098E-2</v>
      </c>
      <c r="R30" s="17">
        <v>7.3062116828613603E-3</v>
      </c>
      <c r="S30" s="17">
        <v>3.4435103193274801E-2</v>
      </c>
      <c r="T30" s="17">
        <v>2.3262118330684201E-2</v>
      </c>
      <c r="U30" s="17">
        <v>0.10609224324121599</v>
      </c>
      <c r="V30" s="17">
        <v>1.71051512587348E-2</v>
      </c>
      <c r="W30" s="17">
        <v>2.8719065373695101E-2</v>
      </c>
      <c r="X30" s="17">
        <v>3.2330576252729198E-2</v>
      </c>
      <c r="Y30" s="17">
        <v>3.4353370334692997E-2</v>
      </c>
      <c r="Z30" s="17">
        <v>8.2692852456604696E-2</v>
      </c>
      <c r="AA30" s="17">
        <v>6.0549400060386498E-2</v>
      </c>
      <c r="AB30" s="17">
        <v>0.14090772429543799</v>
      </c>
      <c r="AC30" s="17">
        <v>8.9562489074676399E-2</v>
      </c>
      <c r="AD30" s="17"/>
      <c r="AE30" s="17">
        <v>0.115957943282869</v>
      </c>
      <c r="AF30" s="17">
        <v>3.3498000217805898E-2</v>
      </c>
      <c r="AG30" s="17">
        <v>3.8528550565339402E-2</v>
      </c>
      <c r="AH30" s="17">
        <v>3.3693990368154798E-2</v>
      </c>
      <c r="AI30" s="17">
        <v>1.4533075917081299E-2</v>
      </c>
      <c r="AJ30" s="17">
        <v>3.3152316420554301E-2</v>
      </c>
      <c r="AK30" s="17">
        <v>3.1981763561444498E-2</v>
      </c>
      <c r="AL30" s="17">
        <v>4.2335401445667803E-2</v>
      </c>
      <c r="AM30" s="17">
        <v>5.0135447677103803E-2</v>
      </c>
      <c r="AN30" s="17">
        <v>6.0836693965231697E-2</v>
      </c>
      <c r="AO30" s="17">
        <v>8.7001827986195698E-2</v>
      </c>
      <c r="AP30" s="17">
        <v>5.6442398847889499E-2</v>
      </c>
      <c r="AQ30" s="17"/>
      <c r="AR30" s="17">
        <v>3.7005499557759503E-2</v>
      </c>
      <c r="AS30" s="17">
        <v>5.8532133382287702E-2</v>
      </c>
      <c r="AT30" s="17">
        <v>6.4034570197711194E-2</v>
      </c>
      <c r="AU30" s="17">
        <v>5.3425052537912902E-2</v>
      </c>
      <c r="AV30" s="17">
        <v>0</v>
      </c>
      <c r="AW30" s="17"/>
      <c r="AX30" s="17">
        <v>3.1597286297853598E-2</v>
      </c>
      <c r="AY30" s="17">
        <v>0.122163545611776</v>
      </c>
      <c r="AZ30" s="17">
        <v>9.3163683878161499E-2</v>
      </c>
      <c r="BA30" s="17"/>
      <c r="BB30" s="17">
        <v>6.2562729874767506E-2</v>
      </c>
      <c r="BC30" s="17">
        <v>4.0202825647121299E-2</v>
      </c>
      <c r="BD30" s="17">
        <v>2.14898934765228E-2</v>
      </c>
      <c r="BE30" s="17">
        <v>1.7873809469897001E-2</v>
      </c>
      <c r="BF30" s="17">
        <v>2.50879004417221E-2</v>
      </c>
    </row>
    <row r="31" spans="2:58" x14ac:dyDescent="0.3">
      <c r="B31" s="18" t="s">
        <v>219</v>
      </c>
      <c r="C31" s="17">
        <v>3.3693386344210499E-3</v>
      </c>
      <c r="D31" s="17">
        <v>4.4209696170652698E-3</v>
      </c>
      <c r="E31" s="17">
        <v>2.3234190992710898E-3</v>
      </c>
      <c r="F31" s="17"/>
      <c r="G31" s="17">
        <v>0</v>
      </c>
      <c r="H31" s="17">
        <v>0</v>
      </c>
      <c r="I31" s="17">
        <v>8.1059234307238805E-4</v>
      </c>
      <c r="J31" s="17">
        <v>8.0408545011061601E-3</v>
      </c>
      <c r="K31" s="17">
        <v>0</v>
      </c>
      <c r="L31" s="17">
        <v>0</v>
      </c>
      <c r="M31" s="17"/>
      <c r="N31" s="17">
        <v>0</v>
      </c>
      <c r="O31" s="17">
        <v>0</v>
      </c>
      <c r="P31" s="17">
        <v>0</v>
      </c>
      <c r="Q31" s="17">
        <v>0</v>
      </c>
      <c r="R31" s="17">
        <v>6.0452115909306898E-3</v>
      </c>
      <c r="S31" s="17">
        <v>3.9631734682188096E-3</v>
      </c>
      <c r="T31" s="17">
        <v>0</v>
      </c>
      <c r="U31" s="17">
        <v>1.0169328816677601E-2</v>
      </c>
      <c r="V31" s="17">
        <v>0</v>
      </c>
      <c r="W31" s="17">
        <v>0</v>
      </c>
      <c r="X31" s="17">
        <v>1.15778278532505E-2</v>
      </c>
      <c r="Y31" s="17">
        <v>5.2663141171887303E-3</v>
      </c>
      <c r="Z31" s="17">
        <v>0</v>
      </c>
      <c r="AA31" s="17">
        <v>0</v>
      </c>
      <c r="AB31" s="17">
        <v>0</v>
      </c>
      <c r="AC31" s="17">
        <v>4.0411413550252902E-3</v>
      </c>
      <c r="AD31" s="17"/>
      <c r="AE31" s="17">
        <v>3.3293810192200801E-3</v>
      </c>
      <c r="AF31" s="17">
        <v>1.08357449563259E-2</v>
      </c>
      <c r="AG31" s="17">
        <v>4.7610243728030896E-3</v>
      </c>
      <c r="AH31" s="17">
        <v>0</v>
      </c>
      <c r="AI31" s="17">
        <v>0</v>
      </c>
      <c r="AJ31" s="17">
        <v>6.3403781475419602E-3</v>
      </c>
      <c r="AK31" s="17">
        <v>6.77753073182357E-3</v>
      </c>
      <c r="AL31" s="17">
        <v>0</v>
      </c>
      <c r="AM31" s="17">
        <v>0</v>
      </c>
      <c r="AN31" s="17">
        <v>0</v>
      </c>
      <c r="AO31" s="17">
        <v>0</v>
      </c>
      <c r="AP31" s="17">
        <v>0</v>
      </c>
      <c r="AQ31" s="17"/>
      <c r="AR31" s="17">
        <v>5.13651869600953E-3</v>
      </c>
      <c r="AS31" s="17">
        <v>3.9505445884198201E-3</v>
      </c>
      <c r="AT31" s="17">
        <v>0</v>
      </c>
      <c r="AU31" s="17">
        <v>0</v>
      </c>
      <c r="AV31" s="17">
        <v>0</v>
      </c>
      <c r="AW31" s="17"/>
      <c r="AX31" s="17">
        <v>4.3611997593398901E-3</v>
      </c>
      <c r="AY31" s="17">
        <v>0</v>
      </c>
      <c r="AZ31" s="17">
        <v>5.0308682192372299E-3</v>
      </c>
      <c r="BA31" s="17"/>
      <c r="BB31" s="17">
        <v>2.1687511325434099E-3</v>
      </c>
      <c r="BC31" s="17">
        <v>2.7663368697482798E-3</v>
      </c>
      <c r="BD31" s="17">
        <v>0</v>
      </c>
      <c r="BE31" s="17">
        <v>7.0334419105321502E-3</v>
      </c>
      <c r="BF31" s="17">
        <v>1.0763912826168001E-2</v>
      </c>
    </row>
    <row r="32" spans="2:58" x14ac:dyDescent="0.3">
      <c r="B32" s="18" t="s">
        <v>150</v>
      </c>
      <c r="C32" s="19">
        <v>0.36922989901377701</v>
      </c>
      <c r="D32" s="19">
        <v>0.31658510966215903</v>
      </c>
      <c r="E32" s="19">
        <v>0.420666870970896</v>
      </c>
      <c r="F32" s="19"/>
      <c r="G32" s="19">
        <v>0.23127108288932099</v>
      </c>
      <c r="H32" s="19">
        <v>0.21476175555546501</v>
      </c>
      <c r="I32" s="19">
        <v>0.32916697517166299</v>
      </c>
      <c r="J32" s="19">
        <v>0.42620854790068002</v>
      </c>
      <c r="K32" s="19">
        <v>0.42194046683075997</v>
      </c>
      <c r="L32" s="19">
        <v>0.53585420156541497</v>
      </c>
      <c r="M32" s="19"/>
      <c r="N32" s="19">
        <v>0.74663759467149104</v>
      </c>
      <c r="O32" s="19">
        <v>0.51997809189955002</v>
      </c>
      <c r="P32" s="19">
        <v>0.44130570534267599</v>
      </c>
      <c r="Q32" s="19">
        <v>0.39276884861377398</v>
      </c>
      <c r="R32" s="19">
        <v>0.43412147253569799</v>
      </c>
      <c r="S32" s="19">
        <v>0.41853847398759603</v>
      </c>
      <c r="T32" s="19">
        <v>0.406449486880472</v>
      </c>
      <c r="U32" s="19">
        <v>0.35412764408242098</v>
      </c>
      <c r="V32" s="19">
        <v>0.40875175764472599</v>
      </c>
      <c r="W32" s="19">
        <v>0.403675331555779</v>
      </c>
      <c r="X32" s="19">
        <v>0.34799989168515899</v>
      </c>
      <c r="Y32" s="19">
        <v>0.34633560268097102</v>
      </c>
      <c r="Z32" s="19">
        <v>0.39212027158910701</v>
      </c>
      <c r="AA32" s="19">
        <v>0.41635973697277301</v>
      </c>
      <c r="AB32" s="19">
        <v>0.214787163629516</v>
      </c>
      <c r="AC32" s="19">
        <v>0.25956875133215601</v>
      </c>
      <c r="AD32" s="19"/>
      <c r="AE32" s="19">
        <v>0.21380837319027801</v>
      </c>
      <c r="AF32" s="19">
        <v>0.34746600220912899</v>
      </c>
      <c r="AG32" s="19">
        <v>0.393927944819985</v>
      </c>
      <c r="AH32" s="19">
        <v>0.46370300725179497</v>
      </c>
      <c r="AI32" s="19">
        <v>0.469204028767293</v>
      </c>
      <c r="AJ32" s="19">
        <v>0.36843887878791598</v>
      </c>
      <c r="AK32" s="19">
        <v>0.37615582739769798</v>
      </c>
      <c r="AL32" s="19">
        <v>0.348720026444378</v>
      </c>
      <c r="AM32" s="19">
        <v>0.35950884630681701</v>
      </c>
      <c r="AN32" s="19">
        <v>0.44563892311028802</v>
      </c>
      <c r="AO32" s="19">
        <v>0.37378571898597701</v>
      </c>
      <c r="AP32" s="19">
        <v>0.414447946471449</v>
      </c>
      <c r="AQ32" s="19"/>
      <c r="AR32" s="19">
        <v>0.384468461092415</v>
      </c>
      <c r="AS32" s="19">
        <v>0.35945947430109498</v>
      </c>
      <c r="AT32" s="19">
        <v>0.34512081736214001</v>
      </c>
      <c r="AU32" s="19">
        <v>0.41922395760242898</v>
      </c>
      <c r="AV32" s="19">
        <v>0.48036602080061902</v>
      </c>
      <c r="AW32" s="19"/>
      <c r="AX32" s="19">
        <v>0.403001567038268</v>
      </c>
      <c r="AY32" s="19">
        <v>0.19725802459066599</v>
      </c>
      <c r="AZ32" s="19">
        <v>0.30977500402937402</v>
      </c>
      <c r="BA32" s="19"/>
      <c r="BB32" s="19">
        <v>0.34421731644863102</v>
      </c>
      <c r="BC32" s="19">
        <v>0.37025071146257799</v>
      </c>
      <c r="BD32" s="19">
        <v>0.37094285076935501</v>
      </c>
      <c r="BE32" s="19">
        <v>0.43740390970315202</v>
      </c>
      <c r="BF32" s="19">
        <v>0.49252410908069399</v>
      </c>
    </row>
    <row r="33" spans="2:2" x14ac:dyDescent="0.3">
      <c r="B33" s="16"/>
    </row>
    <row r="34" spans="2:2" x14ac:dyDescent="0.3">
      <c r="B34" t="s">
        <v>91</v>
      </c>
    </row>
    <row r="35" spans="2:2" x14ac:dyDescent="0.3">
      <c r="B35" t="s">
        <v>92</v>
      </c>
    </row>
    <row r="37" spans="2:2" x14ac:dyDescent="0.3">
      <c r="B3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277</v>
      </c>
      <c r="C9" s="17">
        <v>0.25603333222518598</v>
      </c>
      <c r="D9" s="17">
        <v>0.21865863562793</v>
      </c>
      <c r="E9" s="17">
        <v>0.29395473298704</v>
      </c>
      <c r="F9" s="17"/>
      <c r="G9" s="17">
        <v>0.170821211836193</v>
      </c>
      <c r="H9" s="17">
        <v>0.34007360083786498</v>
      </c>
      <c r="I9" s="17">
        <v>0.26355746925913998</v>
      </c>
      <c r="J9" s="17">
        <v>0.253551060451292</v>
      </c>
      <c r="K9" s="17">
        <v>0.19891485141646301</v>
      </c>
      <c r="L9" s="17">
        <v>0.10355465832764101</v>
      </c>
      <c r="M9" s="17"/>
      <c r="N9" s="17">
        <v>0.37773308096977798</v>
      </c>
      <c r="O9" s="17">
        <v>0.25347849719651899</v>
      </c>
      <c r="P9" s="17">
        <v>0.286419725992754</v>
      </c>
      <c r="Q9" s="17">
        <v>0.316500468049982</v>
      </c>
      <c r="R9" s="17">
        <v>0.30192378360335898</v>
      </c>
      <c r="S9" s="17">
        <v>0.21914233341942599</v>
      </c>
      <c r="T9" s="17">
        <v>0.25099213673856802</v>
      </c>
      <c r="U9" s="17">
        <v>0.22229953515155201</v>
      </c>
      <c r="V9" s="17">
        <v>0.22400713691420601</v>
      </c>
      <c r="W9" s="17">
        <v>0.18086414079404001</v>
      </c>
      <c r="X9" s="17">
        <v>0.27833245725209499</v>
      </c>
      <c r="Y9" s="17">
        <v>0.273595781231668</v>
      </c>
      <c r="Z9" s="17">
        <v>0.24237975335567899</v>
      </c>
      <c r="AA9" s="17">
        <v>0.26498096674327698</v>
      </c>
      <c r="AB9" s="17">
        <v>0.26955196605287601</v>
      </c>
      <c r="AC9" s="17">
        <v>0.271015886886528</v>
      </c>
      <c r="AD9" s="17"/>
      <c r="AE9" s="17">
        <v>0.255305498622942</v>
      </c>
      <c r="AF9" s="17">
        <v>0.26580952825946902</v>
      </c>
      <c r="AG9" s="17">
        <v>0.27151666498625998</v>
      </c>
      <c r="AH9" s="17">
        <v>0.26934696832201199</v>
      </c>
      <c r="AI9" s="17">
        <v>0.27880499000822401</v>
      </c>
      <c r="AJ9" s="17">
        <v>0.25507945185327502</v>
      </c>
      <c r="AK9" s="17">
        <v>0.258975342208349</v>
      </c>
      <c r="AL9" s="17">
        <v>0.269348965894604</v>
      </c>
      <c r="AM9" s="17">
        <v>0.28214177944795199</v>
      </c>
      <c r="AN9" s="17">
        <v>0.18648982315346899</v>
      </c>
      <c r="AO9" s="17">
        <v>0.22849915248031599</v>
      </c>
      <c r="AP9" s="17">
        <v>0.218435164700617</v>
      </c>
      <c r="AQ9" s="17"/>
      <c r="AR9" s="17">
        <v>0.26153140405181502</v>
      </c>
      <c r="AS9" s="17">
        <v>0.24353442861829899</v>
      </c>
      <c r="AT9" s="17">
        <v>0.29130597025914501</v>
      </c>
      <c r="AU9" s="17">
        <v>0.238562862688769</v>
      </c>
      <c r="AV9" s="17">
        <v>0.22178227962024</v>
      </c>
      <c r="AW9" s="17"/>
      <c r="AX9" s="17">
        <v>0.258661421245787</v>
      </c>
      <c r="AY9" s="17">
        <v>0.26823927514960899</v>
      </c>
      <c r="AZ9" s="17">
        <v>0.23217506944702099</v>
      </c>
      <c r="BA9" s="17"/>
      <c r="BB9" s="17">
        <v>0.249312316411263</v>
      </c>
      <c r="BC9" s="17">
        <v>0.25217170109257298</v>
      </c>
      <c r="BD9" s="17">
        <v>0.242724858413536</v>
      </c>
      <c r="BE9" s="17">
        <v>0.26021551800017201</v>
      </c>
      <c r="BF9" s="17">
        <v>0.30992042304345202</v>
      </c>
    </row>
    <row r="10" spans="2:58" x14ac:dyDescent="0.3">
      <c r="B10" s="18" t="s">
        <v>278</v>
      </c>
      <c r="C10" s="17">
        <v>0.32171502660475698</v>
      </c>
      <c r="D10" s="17">
        <v>0.33182354901481798</v>
      </c>
      <c r="E10" s="17">
        <v>0.31124110863957599</v>
      </c>
      <c r="F10" s="17"/>
      <c r="G10" s="17">
        <v>0.71927168963129395</v>
      </c>
      <c r="H10" s="17">
        <v>0.31949507196492</v>
      </c>
      <c r="I10" s="17">
        <v>0.33572085225040699</v>
      </c>
      <c r="J10" s="17">
        <v>0.31713258698413099</v>
      </c>
      <c r="K10" s="17">
        <v>0.28395635003676301</v>
      </c>
      <c r="L10" s="17">
        <v>0.236475076494959</v>
      </c>
      <c r="M10" s="17"/>
      <c r="N10" s="17">
        <v>0.14300341162020899</v>
      </c>
      <c r="O10" s="17">
        <v>0.234264709779299</v>
      </c>
      <c r="P10" s="17">
        <v>0.29684942476238302</v>
      </c>
      <c r="Q10" s="17">
        <v>0.240448872218821</v>
      </c>
      <c r="R10" s="17">
        <v>0.285580843124151</v>
      </c>
      <c r="S10" s="17">
        <v>0.32640283496839301</v>
      </c>
      <c r="T10" s="17">
        <v>0.31834191420061497</v>
      </c>
      <c r="U10" s="17">
        <v>0.29300980320716802</v>
      </c>
      <c r="V10" s="17">
        <v>0.28438188529355302</v>
      </c>
      <c r="W10" s="17">
        <v>0.347905759336881</v>
      </c>
      <c r="X10" s="17">
        <v>0.381383971796322</v>
      </c>
      <c r="Y10" s="17">
        <v>0.35328933121657502</v>
      </c>
      <c r="Z10" s="17">
        <v>0.30572149938939203</v>
      </c>
      <c r="AA10" s="17">
        <v>0.31243795177871198</v>
      </c>
      <c r="AB10" s="17">
        <v>0.40070094964583902</v>
      </c>
      <c r="AC10" s="17">
        <v>0.33705923822265099</v>
      </c>
      <c r="AD10" s="17"/>
      <c r="AE10" s="17">
        <v>0.34817881721286598</v>
      </c>
      <c r="AF10" s="17">
        <v>0.31409975243382798</v>
      </c>
      <c r="AG10" s="17">
        <v>0.31491995227853797</v>
      </c>
      <c r="AH10" s="17">
        <v>0.286341209257851</v>
      </c>
      <c r="AI10" s="17">
        <v>0.36409532553767998</v>
      </c>
      <c r="AJ10" s="17">
        <v>0.29503986242258701</v>
      </c>
      <c r="AK10" s="17">
        <v>0.25819240876941202</v>
      </c>
      <c r="AL10" s="17">
        <v>0.28867791618009397</v>
      </c>
      <c r="AM10" s="17">
        <v>0.31968007317407099</v>
      </c>
      <c r="AN10" s="17">
        <v>0.33686298440280898</v>
      </c>
      <c r="AO10" s="17">
        <v>0.36810831559160301</v>
      </c>
      <c r="AP10" s="17">
        <v>0.43570232035456802</v>
      </c>
      <c r="AQ10" s="17"/>
      <c r="AR10" s="17">
        <v>0.27460331960986201</v>
      </c>
      <c r="AS10" s="17">
        <v>0.32859484847041898</v>
      </c>
      <c r="AT10" s="17">
        <v>0.34684186910057402</v>
      </c>
      <c r="AU10" s="17">
        <v>0.440003829730025</v>
      </c>
      <c r="AV10" s="17">
        <v>0.34751046168794397</v>
      </c>
      <c r="AW10" s="17"/>
      <c r="AX10" s="17">
        <v>0.32373011863742901</v>
      </c>
      <c r="AY10" s="17">
        <v>0.32200857574570002</v>
      </c>
      <c r="AZ10" s="17">
        <v>0.32661544810140503</v>
      </c>
      <c r="BA10" s="17"/>
      <c r="BB10" s="17">
        <v>0.33481288453309599</v>
      </c>
      <c r="BC10" s="17">
        <v>0.31291099418652302</v>
      </c>
      <c r="BD10" s="17">
        <v>0.40461064114658002</v>
      </c>
      <c r="BE10" s="17">
        <v>0.30104812758767202</v>
      </c>
      <c r="BF10" s="17">
        <v>0.22866236191167499</v>
      </c>
    </row>
    <row r="11" spans="2:58" x14ac:dyDescent="0.3">
      <c r="B11" s="18" t="s">
        <v>279</v>
      </c>
      <c r="C11" s="17">
        <v>0.187404114551247</v>
      </c>
      <c r="D11" s="17">
        <v>0.211623147400235</v>
      </c>
      <c r="E11" s="17">
        <v>0.163535686419646</v>
      </c>
      <c r="F11" s="17"/>
      <c r="G11" s="17">
        <v>0.109907098532513</v>
      </c>
      <c r="H11" s="17">
        <v>0.16240965092267201</v>
      </c>
      <c r="I11" s="17">
        <v>0.19417358564996601</v>
      </c>
      <c r="J11" s="17">
        <v>0.18776467587507201</v>
      </c>
      <c r="K11" s="17">
        <v>0.17668379928575401</v>
      </c>
      <c r="L11" s="17">
        <v>0.27333484084057702</v>
      </c>
      <c r="M11" s="17"/>
      <c r="N11" s="17">
        <v>0.26098631253348797</v>
      </c>
      <c r="O11" s="17">
        <v>9.8937790389984903E-2</v>
      </c>
      <c r="P11" s="17">
        <v>0.15689548733695999</v>
      </c>
      <c r="Q11" s="17">
        <v>0.20362624704139301</v>
      </c>
      <c r="R11" s="17">
        <v>0.12893345634422099</v>
      </c>
      <c r="S11" s="17">
        <v>0.159708157932304</v>
      </c>
      <c r="T11" s="17">
        <v>0.204527188389098</v>
      </c>
      <c r="U11" s="17">
        <v>0.21247056114811699</v>
      </c>
      <c r="V11" s="17">
        <v>0.25479357613173398</v>
      </c>
      <c r="W11" s="17">
        <v>0.22195923917593599</v>
      </c>
      <c r="X11" s="17">
        <v>0.149873024041491</v>
      </c>
      <c r="Y11" s="17">
        <v>0.175506501250733</v>
      </c>
      <c r="Z11" s="17">
        <v>0.17890807887226101</v>
      </c>
      <c r="AA11" s="17">
        <v>0.15174049554964</v>
      </c>
      <c r="AB11" s="17">
        <v>0.19768817554224299</v>
      </c>
      <c r="AC11" s="17">
        <v>0.23012820806242601</v>
      </c>
      <c r="AD11" s="17"/>
      <c r="AE11" s="17">
        <v>0.207584671005142</v>
      </c>
      <c r="AF11" s="17">
        <v>0.16285579131293601</v>
      </c>
      <c r="AG11" s="17">
        <v>0.15997076356790799</v>
      </c>
      <c r="AH11" s="17">
        <v>0.188346650640971</v>
      </c>
      <c r="AI11" s="17">
        <v>0.136025457882642</v>
      </c>
      <c r="AJ11" s="17">
        <v>0.24963858416791199</v>
      </c>
      <c r="AK11" s="17">
        <v>0.17795968237551199</v>
      </c>
      <c r="AL11" s="17">
        <v>0.18516553286955001</v>
      </c>
      <c r="AM11" s="17">
        <v>0.165168141802644</v>
      </c>
      <c r="AN11" s="17">
        <v>0.22498683452423399</v>
      </c>
      <c r="AO11" s="17">
        <v>0.169961385745657</v>
      </c>
      <c r="AP11" s="17">
        <v>0.229372259969715</v>
      </c>
      <c r="AQ11" s="17"/>
      <c r="AR11" s="17">
        <v>0.18919920827553599</v>
      </c>
      <c r="AS11" s="17">
        <v>0.197199071610654</v>
      </c>
      <c r="AT11" s="17">
        <v>0.15565966383080901</v>
      </c>
      <c r="AU11" s="17">
        <v>0.15257982873661299</v>
      </c>
      <c r="AV11" s="17">
        <v>0.27443634987702598</v>
      </c>
      <c r="AW11" s="17"/>
      <c r="AX11" s="17">
        <v>0.171938135874383</v>
      </c>
      <c r="AY11" s="17">
        <v>0.218746117366515</v>
      </c>
      <c r="AZ11" s="17">
        <v>0.21690500565242701</v>
      </c>
      <c r="BA11" s="17"/>
      <c r="BB11" s="17">
        <v>0.18550665180863399</v>
      </c>
      <c r="BC11" s="17">
        <v>0.18305627761111901</v>
      </c>
      <c r="BD11" s="17">
        <v>0.14865869195788101</v>
      </c>
      <c r="BE11" s="17">
        <v>0.20828988935724499</v>
      </c>
      <c r="BF11" s="17">
        <v>0.20002358811967499</v>
      </c>
    </row>
    <row r="12" spans="2:58" x14ac:dyDescent="0.3">
      <c r="B12" s="18" t="s">
        <v>280</v>
      </c>
      <c r="C12" s="17">
        <v>4.9502174117416302E-2</v>
      </c>
      <c r="D12" s="17">
        <v>6.13331337711365E-2</v>
      </c>
      <c r="E12" s="17">
        <v>3.7758604659623697E-2</v>
      </c>
      <c r="F12" s="17"/>
      <c r="G12" s="17">
        <v>0</v>
      </c>
      <c r="H12" s="17">
        <v>7.7353235574945597E-2</v>
      </c>
      <c r="I12" s="17">
        <v>3.9606831351376402E-2</v>
      </c>
      <c r="J12" s="17">
        <v>4.3847209390746301E-2</v>
      </c>
      <c r="K12" s="17">
        <v>7.7677096981882895E-2</v>
      </c>
      <c r="L12" s="17">
        <v>6.9282366561216197E-2</v>
      </c>
      <c r="M12" s="17"/>
      <c r="N12" s="17">
        <v>0.1103589937083</v>
      </c>
      <c r="O12" s="17">
        <v>5.22392618291087E-2</v>
      </c>
      <c r="P12" s="17">
        <v>2.4797643304993199E-2</v>
      </c>
      <c r="Q12" s="17">
        <v>3.1586679628817803E-2</v>
      </c>
      <c r="R12" s="17">
        <v>4.54198576856083E-2</v>
      </c>
      <c r="S12" s="17">
        <v>7.3591834748240006E-2</v>
      </c>
      <c r="T12" s="17">
        <v>2.1069284233265401E-2</v>
      </c>
      <c r="U12" s="17">
        <v>6.7946454682865504E-2</v>
      </c>
      <c r="V12" s="17">
        <v>4.8214465129251698E-2</v>
      </c>
      <c r="W12" s="17">
        <v>4.6179194064548498E-2</v>
      </c>
      <c r="X12" s="17">
        <v>2.2697146686278799E-2</v>
      </c>
      <c r="Y12" s="17">
        <v>5.2994390231326197E-2</v>
      </c>
      <c r="Z12" s="17">
        <v>5.76032685789125E-2</v>
      </c>
      <c r="AA12" s="17">
        <v>6.3017585142229299E-2</v>
      </c>
      <c r="AB12" s="17">
        <v>5.1396671694431899E-2</v>
      </c>
      <c r="AC12" s="17">
        <v>6.2805531356031799E-2</v>
      </c>
      <c r="AD12" s="17"/>
      <c r="AE12" s="17">
        <v>4.4138843204785602E-2</v>
      </c>
      <c r="AF12" s="17">
        <v>5.7516724400954303E-2</v>
      </c>
      <c r="AG12" s="17">
        <v>5.7558788721283498E-2</v>
      </c>
      <c r="AH12" s="17">
        <v>5.0728268593052503E-2</v>
      </c>
      <c r="AI12" s="17">
        <v>4.3166643113691797E-2</v>
      </c>
      <c r="AJ12" s="17">
        <v>4.6667276647129899E-2</v>
      </c>
      <c r="AK12" s="17">
        <v>5.2946744092801701E-2</v>
      </c>
      <c r="AL12" s="17">
        <v>0.100730065681915</v>
      </c>
      <c r="AM12" s="17">
        <v>4.8219113441292101E-2</v>
      </c>
      <c r="AN12" s="17">
        <v>5.3002607525071299E-2</v>
      </c>
      <c r="AO12" s="17">
        <v>1.49600723577058E-2</v>
      </c>
      <c r="AP12" s="17">
        <v>1.2069968653949201E-2</v>
      </c>
      <c r="AQ12" s="17"/>
      <c r="AR12" s="17">
        <v>5.5169304788812303E-2</v>
      </c>
      <c r="AS12" s="17">
        <v>5.4415728892417498E-2</v>
      </c>
      <c r="AT12" s="17">
        <v>4.0739100552989703E-2</v>
      </c>
      <c r="AU12" s="17">
        <v>1.5241494392323701E-2</v>
      </c>
      <c r="AV12" s="17">
        <v>0</v>
      </c>
      <c r="AW12" s="17"/>
      <c r="AX12" s="17">
        <v>3.8527571196739802E-2</v>
      </c>
      <c r="AY12" s="17">
        <v>9.6732961503321793E-2</v>
      </c>
      <c r="AZ12" s="17">
        <v>5.33049444586918E-2</v>
      </c>
      <c r="BA12" s="17"/>
      <c r="BB12" s="17">
        <v>5.3268633019805799E-2</v>
      </c>
      <c r="BC12" s="17">
        <v>3.8572496403459798E-2</v>
      </c>
      <c r="BD12" s="17">
        <v>4.7171991318046502E-2</v>
      </c>
      <c r="BE12" s="17">
        <v>3.3175416210908699E-2</v>
      </c>
      <c r="BF12" s="17">
        <v>5.0153498693042101E-2</v>
      </c>
    </row>
    <row r="13" spans="2:58" ht="57.6" x14ac:dyDescent="0.3">
      <c r="B13" s="18" t="s">
        <v>281</v>
      </c>
      <c r="C13" s="17">
        <v>5.9686561307431801E-2</v>
      </c>
      <c r="D13" s="17">
        <v>5.0357535920905902E-2</v>
      </c>
      <c r="E13" s="17">
        <v>6.8146114767186794E-2</v>
      </c>
      <c r="F13" s="17"/>
      <c r="G13" s="17">
        <v>0</v>
      </c>
      <c r="H13" s="17">
        <v>3.46283065477253E-2</v>
      </c>
      <c r="I13" s="17">
        <v>6.56485775870886E-2</v>
      </c>
      <c r="J13" s="17">
        <v>5.9968037414306799E-2</v>
      </c>
      <c r="K13" s="17">
        <v>6.5437127137305207E-2</v>
      </c>
      <c r="L13" s="17">
        <v>3.18448709968122E-2</v>
      </c>
      <c r="M13" s="17"/>
      <c r="N13" s="17">
        <v>0</v>
      </c>
      <c r="O13" s="17">
        <v>0.176060366969646</v>
      </c>
      <c r="P13" s="17">
        <v>9.9275767392129399E-2</v>
      </c>
      <c r="Q13" s="17">
        <v>0.109869784208339</v>
      </c>
      <c r="R13" s="17">
        <v>8.1631608779207901E-2</v>
      </c>
      <c r="S13" s="17">
        <v>5.0290639165062698E-2</v>
      </c>
      <c r="T13" s="17">
        <v>4.5259327915297701E-2</v>
      </c>
      <c r="U13" s="17">
        <v>4.0797489235195702E-2</v>
      </c>
      <c r="V13" s="17">
        <v>6.3163447976635603E-2</v>
      </c>
      <c r="W13" s="17">
        <v>8.6067752892938901E-2</v>
      </c>
      <c r="X13" s="17">
        <v>4.4357496852673102E-2</v>
      </c>
      <c r="Y13" s="17">
        <v>5.0983780117410803E-2</v>
      </c>
      <c r="Z13" s="17">
        <v>7.6260446513331595E-2</v>
      </c>
      <c r="AA13" s="17">
        <v>4.9031953194985801E-2</v>
      </c>
      <c r="AB13" s="17">
        <v>1.22174084925752E-2</v>
      </c>
      <c r="AC13" s="17">
        <v>4.8259385729648503E-2</v>
      </c>
      <c r="AD13" s="17"/>
      <c r="AE13" s="17">
        <v>7.0471962137933206E-2</v>
      </c>
      <c r="AF13" s="17">
        <v>5.9298705320863898E-2</v>
      </c>
      <c r="AG13" s="17">
        <v>4.2716240560157999E-2</v>
      </c>
      <c r="AH13" s="17">
        <v>7.27710889690244E-2</v>
      </c>
      <c r="AI13" s="17">
        <v>3.3859055996605998E-2</v>
      </c>
      <c r="AJ13" s="17">
        <v>5.68860544296814E-2</v>
      </c>
      <c r="AK13" s="17">
        <v>5.73288224360054E-2</v>
      </c>
      <c r="AL13" s="17">
        <v>6.6403087648980993E-2</v>
      </c>
      <c r="AM13" s="17">
        <v>6.2615446921301096E-2</v>
      </c>
      <c r="AN13" s="17">
        <v>8.3584540152594602E-2</v>
      </c>
      <c r="AO13" s="17">
        <v>3.4669944244110198E-2</v>
      </c>
      <c r="AP13" s="17">
        <v>4.2255604174992099E-2</v>
      </c>
      <c r="AQ13" s="17"/>
      <c r="AR13" s="17">
        <v>6.2006104415898503E-2</v>
      </c>
      <c r="AS13" s="17">
        <v>5.6922906961644398E-2</v>
      </c>
      <c r="AT13" s="17">
        <v>5.6156587579467898E-2</v>
      </c>
      <c r="AU13" s="17">
        <v>7.1546490584829606E-2</v>
      </c>
      <c r="AV13" s="17">
        <v>9.7300518084065396E-2</v>
      </c>
      <c r="AW13" s="17"/>
      <c r="AX13" s="17">
        <v>6.3656538045191099E-2</v>
      </c>
      <c r="AY13" s="17">
        <v>4.7490002252055803E-2</v>
      </c>
      <c r="AZ13" s="17">
        <v>5.8110717644183997E-2</v>
      </c>
      <c r="BA13" s="17"/>
      <c r="BB13" s="17">
        <v>5.6212712842863499E-2</v>
      </c>
      <c r="BC13" s="17">
        <v>6.4790052112353405E-2</v>
      </c>
      <c r="BD13" s="17">
        <v>1.5488225191647101E-2</v>
      </c>
      <c r="BE13" s="17">
        <v>6.3763768344636998E-2</v>
      </c>
      <c r="BF13" s="17">
        <v>8.7523417385355101E-2</v>
      </c>
    </row>
    <row r="14" spans="2:58" x14ac:dyDescent="0.3">
      <c r="B14" s="18" t="s">
        <v>97</v>
      </c>
      <c r="C14" s="19">
        <v>0.12565879119396201</v>
      </c>
      <c r="D14" s="19">
        <v>0.126203998264975</v>
      </c>
      <c r="E14" s="19">
        <v>0.125363752526929</v>
      </c>
      <c r="F14" s="19"/>
      <c r="G14" s="19">
        <v>0</v>
      </c>
      <c r="H14" s="19">
        <v>6.6040134151871696E-2</v>
      </c>
      <c r="I14" s="19">
        <v>0.10129268390202199</v>
      </c>
      <c r="J14" s="19">
        <v>0.13773642988445201</v>
      </c>
      <c r="K14" s="19">
        <v>0.197330775141833</v>
      </c>
      <c r="L14" s="19">
        <v>0.28550818677879403</v>
      </c>
      <c r="M14" s="19"/>
      <c r="N14" s="19">
        <v>0.10791820116822499</v>
      </c>
      <c r="O14" s="19">
        <v>0.18501937383544301</v>
      </c>
      <c r="P14" s="19">
        <v>0.135761951210781</v>
      </c>
      <c r="Q14" s="19">
        <v>9.7967948852648007E-2</v>
      </c>
      <c r="R14" s="19">
        <v>0.15651045046345199</v>
      </c>
      <c r="S14" s="19">
        <v>0.17086419976657399</v>
      </c>
      <c r="T14" s="19">
        <v>0.159810148523156</v>
      </c>
      <c r="U14" s="19">
        <v>0.16347615657510101</v>
      </c>
      <c r="V14" s="19">
        <v>0.12543948855462</v>
      </c>
      <c r="W14" s="19">
        <v>0.117023913735656</v>
      </c>
      <c r="X14" s="19">
        <v>0.123355903371139</v>
      </c>
      <c r="Y14" s="19">
        <v>9.3630215952287293E-2</v>
      </c>
      <c r="Z14" s="19">
        <v>0.13912695329042399</v>
      </c>
      <c r="AA14" s="19">
        <v>0.158791047591155</v>
      </c>
      <c r="AB14" s="19">
        <v>6.8444828572036001E-2</v>
      </c>
      <c r="AC14" s="19">
        <v>5.0731749742715403E-2</v>
      </c>
      <c r="AD14" s="19"/>
      <c r="AE14" s="19">
        <v>7.4320207816330905E-2</v>
      </c>
      <c r="AF14" s="19">
        <v>0.14041949827194999</v>
      </c>
      <c r="AG14" s="19">
        <v>0.15331758988585201</v>
      </c>
      <c r="AH14" s="19">
        <v>0.132465814217088</v>
      </c>
      <c r="AI14" s="19">
        <v>0.14404852746115601</v>
      </c>
      <c r="AJ14" s="19">
        <v>9.6688770479415195E-2</v>
      </c>
      <c r="AK14" s="19">
        <v>0.19459700011792</v>
      </c>
      <c r="AL14" s="19">
        <v>8.9674431724855203E-2</v>
      </c>
      <c r="AM14" s="19">
        <v>0.122175445212741</v>
      </c>
      <c r="AN14" s="19">
        <v>0.115073210241822</v>
      </c>
      <c r="AO14" s="19">
        <v>0.18380112958060801</v>
      </c>
      <c r="AP14" s="19">
        <v>6.2164682146159903E-2</v>
      </c>
      <c r="AQ14" s="19"/>
      <c r="AR14" s="19">
        <v>0.157490658858076</v>
      </c>
      <c r="AS14" s="19">
        <v>0.11933301544656599</v>
      </c>
      <c r="AT14" s="19">
        <v>0.109296808677014</v>
      </c>
      <c r="AU14" s="19">
        <v>8.2065493867440095E-2</v>
      </c>
      <c r="AV14" s="19">
        <v>5.8970390730723701E-2</v>
      </c>
      <c r="AW14" s="19"/>
      <c r="AX14" s="19">
        <v>0.14348621500047001</v>
      </c>
      <c r="AY14" s="19">
        <v>4.6783067982799E-2</v>
      </c>
      <c r="AZ14" s="19">
        <v>0.112888814696271</v>
      </c>
      <c r="BA14" s="19"/>
      <c r="BB14" s="19">
        <v>0.12088680138433799</v>
      </c>
      <c r="BC14" s="19">
        <v>0.148498478593972</v>
      </c>
      <c r="BD14" s="19">
        <v>0.141345591972309</v>
      </c>
      <c r="BE14" s="19">
        <v>0.133507280499366</v>
      </c>
      <c r="BF14" s="19">
        <v>0.1237167108468</v>
      </c>
    </row>
    <row r="15" spans="2:58" x14ac:dyDescent="0.3">
      <c r="B15" s="16"/>
    </row>
    <row r="16" spans="2:58" x14ac:dyDescent="0.3">
      <c r="B16" t="s">
        <v>91</v>
      </c>
    </row>
    <row r="17" spans="2:2" x14ac:dyDescent="0.3">
      <c r="B17" t="s">
        <v>92</v>
      </c>
    </row>
    <row r="19" spans="2:2" x14ac:dyDescent="0.3">
      <c r="B19"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F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283</v>
      </c>
      <c r="C9" s="17">
        <v>0.55272974548795595</v>
      </c>
      <c r="D9" s="17">
        <v>0.54531861063203901</v>
      </c>
      <c r="E9" s="17">
        <v>0.56125071030437301</v>
      </c>
      <c r="F9" s="17"/>
      <c r="G9" s="17">
        <v>0.53223030299586205</v>
      </c>
      <c r="H9" s="17">
        <v>0.65432913589781305</v>
      </c>
      <c r="I9" s="17">
        <v>0.56183322843942896</v>
      </c>
      <c r="J9" s="17">
        <v>0.55834108217886502</v>
      </c>
      <c r="K9" s="17">
        <v>0.422471817766786</v>
      </c>
      <c r="L9" s="17">
        <v>0.60305866503813899</v>
      </c>
      <c r="M9" s="17"/>
      <c r="N9" s="17">
        <v>0.520736492589987</v>
      </c>
      <c r="O9" s="17">
        <v>0.44389537734982798</v>
      </c>
      <c r="P9" s="17">
        <v>0.52686833189719495</v>
      </c>
      <c r="Q9" s="17">
        <v>0.53259006903296902</v>
      </c>
      <c r="R9" s="17">
        <v>0.56372942834551298</v>
      </c>
      <c r="S9" s="17">
        <v>0.54088257122337702</v>
      </c>
      <c r="T9" s="17">
        <v>0.52930344526455997</v>
      </c>
      <c r="U9" s="17">
        <v>0.47339158009584897</v>
      </c>
      <c r="V9" s="17">
        <v>0.54393468774435605</v>
      </c>
      <c r="W9" s="17">
        <v>0.55160671886072399</v>
      </c>
      <c r="X9" s="17">
        <v>0.55323487197245003</v>
      </c>
      <c r="Y9" s="17">
        <v>0.52121050082581799</v>
      </c>
      <c r="Z9" s="17">
        <v>0.59448447445708497</v>
      </c>
      <c r="AA9" s="17">
        <v>0.58870740633616003</v>
      </c>
      <c r="AB9" s="17">
        <v>0.59799852255228303</v>
      </c>
      <c r="AC9" s="17">
        <v>0.62284350154586798</v>
      </c>
      <c r="AD9" s="17"/>
      <c r="AE9" s="17">
        <v>0.61277791073327503</v>
      </c>
      <c r="AF9" s="17">
        <v>0.563264116572326</v>
      </c>
      <c r="AG9" s="17">
        <v>0.53696383779132695</v>
      </c>
      <c r="AH9" s="17">
        <v>0.49618395544462601</v>
      </c>
      <c r="AI9" s="17">
        <v>0.65161305880561304</v>
      </c>
      <c r="AJ9" s="17">
        <v>0.49287054251502399</v>
      </c>
      <c r="AK9" s="17">
        <v>0.50355827395985897</v>
      </c>
      <c r="AL9" s="17">
        <v>0.56990623904577598</v>
      </c>
      <c r="AM9" s="17">
        <v>0.542820517516579</v>
      </c>
      <c r="AN9" s="17">
        <v>0.52473876151455601</v>
      </c>
      <c r="AO9" s="17">
        <v>0.54374710473163301</v>
      </c>
      <c r="AP9" s="17">
        <v>0.63171510212540005</v>
      </c>
      <c r="AQ9" s="17"/>
      <c r="AR9" s="17">
        <v>0.53407231787051501</v>
      </c>
      <c r="AS9" s="17">
        <v>0.55002111108821805</v>
      </c>
      <c r="AT9" s="17">
        <v>0.57343407844741801</v>
      </c>
      <c r="AU9" s="17">
        <v>0.612808568191339</v>
      </c>
      <c r="AV9" s="17">
        <v>0.57404114688632402</v>
      </c>
      <c r="AW9" s="17"/>
      <c r="AX9" s="17">
        <v>0.53661623877544895</v>
      </c>
      <c r="AY9" s="17">
        <v>0.68723416770859203</v>
      </c>
      <c r="AZ9" s="17">
        <v>0.54084287493647099</v>
      </c>
      <c r="BA9" s="17"/>
      <c r="BB9" s="17">
        <v>0.56407815016358698</v>
      </c>
      <c r="BC9" s="17">
        <v>0.46796195906905003</v>
      </c>
      <c r="BD9" s="17">
        <v>0.49385269443505903</v>
      </c>
      <c r="BE9" s="17">
        <v>0.57330843420063504</v>
      </c>
      <c r="BF9" s="17">
        <v>0.56752711252575305</v>
      </c>
    </row>
    <row r="10" spans="2:58" ht="43.2" x14ac:dyDescent="0.3">
      <c r="B10" s="18" t="s">
        <v>284</v>
      </c>
      <c r="C10" s="17">
        <v>0.41523232153655498</v>
      </c>
      <c r="D10" s="17">
        <v>0.41823890166844202</v>
      </c>
      <c r="E10" s="17">
        <v>0.41305125084962901</v>
      </c>
      <c r="F10" s="17"/>
      <c r="G10" s="17">
        <v>0.75242969304595997</v>
      </c>
      <c r="H10" s="17">
        <v>0.55204450402107597</v>
      </c>
      <c r="I10" s="17">
        <v>0.43302387019498501</v>
      </c>
      <c r="J10" s="17">
        <v>0.39829728806391801</v>
      </c>
      <c r="K10" s="17">
        <v>0.29922013051547802</v>
      </c>
      <c r="L10" s="17">
        <v>0.34145462521199199</v>
      </c>
      <c r="M10" s="17"/>
      <c r="N10" s="17">
        <v>0.43969657930792799</v>
      </c>
      <c r="O10" s="17">
        <v>0.35654948171807299</v>
      </c>
      <c r="P10" s="17">
        <v>0.331215069628299</v>
      </c>
      <c r="Q10" s="17">
        <v>0.33692639422897602</v>
      </c>
      <c r="R10" s="17">
        <v>0.46903412021024998</v>
      </c>
      <c r="S10" s="17">
        <v>0.376735435049661</v>
      </c>
      <c r="T10" s="17">
        <v>0.452352108234363</v>
      </c>
      <c r="U10" s="17">
        <v>0.35196237227261401</v>
      </c>
      <c r="V10" s="17">
        <v>0.43758473321657798</v>
      </c>
      <c r="W10" s="17">
        <v>0.38273433290139602</v>
      </c>
      <c r="X10" s="17">
        <v>0.44837765904146898</v>
      </c>
      <c r="Y10" s="17">
        <v>0.38902306687186899</v>
      </c>
      <c r="Z10" s="17">
        <v>0.44080589473924697</v>
      </c>
      <c r="AA10" s="17">
        <v>0.42393052682843402</v>
      </c>
      <c r="AB10" s="17">
        <v>0.333850705291797</v>
      </c>
      <c r="AC10" s="17">
        <v>0.49820703334986499</v>
      </c>
      <c r="AD10" s="17"/>
      <c r="AE10" s="17">
        <v>0.47445045995372898</v>
      </c>
      <c r="AF10" s="17">
        <v>0.39089135467460101</v>
      </c>
      <c r="AG10" s="17">
        <v>0.370264253980642</v>
      </c>
      <c r="AH10" s="17">
        <v>0.36888237584462702</v>
      </c>
      <c r="AI10" s="17">
        <v>0.50175857797562695</v>
      </c>
      <c r="AJ10" s="17">
        <v>0.42296280763849597</v>
      </c>
      <c r="AK10" s="17">
        <v>0.35531406563483298</v>
      </c>
      <c r="AL10" s="17">
        <v>0.47881752067116801</v>
      </c>
      <c r="AM10" s="17">
        <v>0.37038361339380099</v>
      </c>
      <c r="AN10" s="17">
        <v>0.41762069974606802</v>
      </c>
      <c r="AO10" s="17">
        <v>0.49953093282532801</v>
      </c>
      <c r="AP10" s="17">
        <v>0.37109739727458602</v>
      </c>
      <c r="AQ10" s="17"/>
      <c r="AR10" s="17">
        <v>0.41555317825971699</v>
      </c>
      <c r="AS10" s="17">
        <v>0.38730139577369399</v>
      </c>
      <c r="AT10" s="17">
        <v>0.49077342203736801</v>
      </c>
      <c r="AU10" s="17">
        <v>0.42396339310917303</v>
      </c>
      <c r="AV10" s="17">
        <v>0.43125724679887101</v>
      </c>
      <c r="AW10" s="17"/>
      <c r="AX10" s="17">
        <v>0.38766615693749001</v>
      </c>
      <c r="AY10" s="17">
        <v>0.52713232685807099</v>
      </c>
      <c r="AZ10" s="17">
        <v>0.40786673206966201</v>
      </c>
      <c r="BA10" s="17"/>
      <c r="BB10" s="17">
        <v>0.41787523598029902</v>
      </c>
      <c r="BC10" s="17">
        <v>0.370149835951189</v>
      </c>
      <c r="BD10" s="17">
        <v>0.425074876078602</v>
      </c>
      <c r="BE10" s="17">
        <v>0.37876680913900002</v>
      </c>
      <c r="BF10" s="17">
        <v>0.47847902003183201</v>
      </c>
    </row>
    <row r="11" spans="2:58" ht="28.8" x14ac:dyDescent="0.3">
      <c r="B11" s="18" t="s">
        <v>285</v>
      </c>
      <c r="C11" s="17">
        <v>0.40842693847428901</v>
      </c>
      <c r="D11" s="17">
        <v>0.41433280906513098</v>
      </c>
      <c r="E11" s="17">
        <v>0.40333021463538599</v>
      </c>
      <c r="F11" s="17"/>
      <c r="G11" s="17">
        <v>0.50132903615263802</v>
      </c>
      <c r="H11" s="17">
        <v>0.55845536883253299</v>
      </c>
      <c r="I11" s="17">
        <v>0.42710543584265398</v>
      </c>
      <c r="J11" s="17">
        <v>0.37695827120291803</v>
      </c>
      <c r="K11" s="17">
        <v>0.33664673781619903</v>
      </c>
      <c r="L11" s="17">
        <v>0.34174386570605397</v>
      </c>
      <c r="M11" s="17"/>
      <c r="N11" s="17">
        <v>0.36667556524165701</v>
      </c>
      <c r="O11" s="17">
        <v>0.34957207576133797</v>
      </c>
      <c r="P11" s="17">
        <v>0.37026315358284601</v>
      </c>
      <c r="Q11" s="17">
        <v>0.285311073445632</v>
      </c>
      <c r="R11" s="17">
        <v>0.42787192858956502</v>
      </c>
      <c r="S11" s="17">
        <v>0.38527761018669798</v>
      </c>
      <c r="T11" s="17">
        <v>0.39679371101067801</v>
      </c>
      <c r="U11" s="17">
        <v>0.40428349313520601</v>
      </c>
      <c r="V11" s="17">
        <v>0.38254190934049898</v>
      </c>
      <c r="W11" s="17">
        <v>0.38209189277133299</v>
      </c>
      <c r="X11" s="17">
        <v>0.38170646216017601</v>
      </c>
      <c r="Y11" s="17">
        <v>0.43364520380100302</v>
      </c>
      <c r="Z11" s="17">
        <v>0.32852780480934801</v>
      </c>
      <c r="AA11" s="17">
        <v>0.51959227976167399</v>
      </c>
      <c r="AB11" s="17">
        <v>0.40932732060314903</v>
      </c>
      <c r="AC11" s="17">
        <v>0.51920403471390097</v>
      </c>
      <c r="AD11" s="17"/>
      <c r="AE11" s="17">
        <v>0.50732286816421301</v>
      </c>
      <c r="AF11" s="17">
        <v>0.39592139740598498</v>
      </c>
      <c r="AG11" s="17">
        <v>0.39170805069513998</v>
      </c>
      <c r="AH11" s="17">
        <v>0.42946329943952799</v>
      </c>
      <c r="AI11" s="17">
        <v>0.42649540473599301</v>
      </c>
      <c r="AJ11" s="17">
        <v>0.40906700929989498</v>
      </c>
      <c r="AK11" s="17">
        <v>0.37726588980619402</v>
      </c>
      <c r="AL11" s="17">
        <v>0.336296361508443</v>
      </c>
      <c r="AM11" s="17">
        <v>0.38840481035391899</v>
      </c>
      <c r="AN11" s="17">
        <v>0.374382536824515</v>
      </c>
      <c r="AO11" s="17">
        <v>0.397544827044441</v>
      </c>
      <c r="AP11" s="17">
        <v>0.31104954114737399</v>
      </c>
      <c r="AQ11" s="17"/>
      <c r="AR11" s="17">
        <v>0.375596002100472</v>
      </c>
      <c r="AS11" s="17">
        <v>0.42197267821919598</v>
      </c>
      <c r="AT11" s="17">
        <v>0.43238790861434301</v>
      </c>
      <c r="AU11" s="17">
        <v>0.39718592883481402</v>
      </c>
      <c r="AV11" s="17">
        <v>0.37254863857734</v>
      </c>
      <c r="AW11" s="17"/>
      <c r="AX11" s="17">
        <v>0.38075209822428802</v>
      </c>
      <c r="AY11" s="17">
        <v>0.61022868516566697</v>
      </c>
      <c r="AZ11" s="17">
        <v>0.352891441262078</v>
      </c>
      <c r="BA11" s="17"/>
      <c r="BB11" s="17">
        <v>0.41995314163500103</v>
      </c>
      <c r="BC11" s="17">
        <v>0.36114564409758099</v>
      </c>
      <c r="BD11" s="17">
        <v>0.41231609628397498</v>
      </c>
      <c r="BE11" s="17">
        <v>0.39135670437040199</v>
      </c>
      <c r="BF11" s="17">
        <v>0.39804931915832498</v>
      </c>
    </row>
    <row r="12" spans="2:58" ht="28.8" x14ac:dyDescent="0.3">
      <c r="B12" s="18" t="s">
        <v>286</v>
      </c>
      <c r="C12" s="17">
        <v>0.27343478603402199</v>
      </c>
      <c r="D12" s="17">
        <v>0.31326912122330203</v>
      </c>
      <c r="E12" s="17">
        <v>0.233110172923231</v>
      </c>
      <c r="F12" s="17"/>
      <c r="G12" s="17">
        <v>0.35314044995611099</v>
      </c>
      <c r="H12" s="17">
        <v>0.44960146001833201</v>
      </c>
      <c r="I12" s="17">
        <v>0.31465771134940002</v>
      </c>
      <c r="J12" s="17">
        <v>0.21781981481372401</v>
      </c>
      <c r="K12" s="17">
        <v>0.20530889960818899</v>
      </c>
      <c r="L12" s="17">
        <v>5.6889539578797901E-2</v>
      </c>
      <c r="M12" s="17"/>
      <c r="N12" s="17">
        <v>0.118168486553689</v>
      </c>
      <c r="O12" s="17">
        <v>0.29824109771587198</v>
      </c>
      <c r="P12" s="17">
        <v>0.177336069100406</v>
      </c>
      <c r="Q12" s="17">
        <v>0.275007073644147</v>
      </c>
      <c r="R12" s="17">
        <v>0.27004751358781998</v>
      </c>
      <c r="S12" s="17">
        <v>0.269327152724959</v>
      </c>
      <c r="T12" s="17">
        <v>0.25935889117941102</v>
      </c>
      <c r="U12" s="17">
        <v>0.22516757000927401</v>
      </c>
      <c r="V12" s="17">
        <v>0.22823957411157</v>
      </c>
      <c r="W12" s="17">
        <v>0.29351910494273498</v>
      </c>
      <c r="X12" s="17">
        <v>0.275808476454111</v>
      </c>
      <c r="Y12" s="17">
        <v>0.18618123342419701</v>
      </c>
      <c r="Z12" s="17">
        <v>0.29228280926038103</v>
      </c>
      <c r="AA12" s="17">
        <v>0.249653112979943</v>
      </c>
      <c r="AB12" s="17">
        <v>0.26884928952835702</v>
      </c>
      <c r="AC12" s="17">
        <v>0.428721288373411</v>
      </c>
      <c r="AD12" s="17"/>
      <c r="AE12" s="17">
        <v>0.43663734298586698</v>
      </c>
      <c r="AF12" s="17">
        <v>0.24623772895464699</v>
      </c>
      <c r="AG12" s="17">
        <v>0.18758390548246601</v>
      </c>
      <c r="AH12" s="17">
        <v>0.27226399939915302</v>
      </c>
      <c r="AI12" s="17">
        <v>0.29680979818202002</v>
      </c>
      <c r="AJ12" s="17">
        <v>0.25612692622321498</v>
      </c>
      <c r="AK12" s="17">
        <v>0.21339853371332199</v>
      </c>
      <c r="AL12" s="17">
        <v>0.27538427255926301</v>
      </c>
      <c r="AM12" s="17">
        <v>0.25983197508681399</v>
      </c>
      <c r="AN12" s="17">
        <v>0.22291960973312699</v>
      </c>
      <c r="AO12" s="17">
        <v>0.27287331312304602</v>
      </c>
      <c r="AP12" s="17">
        <v>0.22051406235658499</v>
      </c>
      <c r="AQ12" s="17"/>
      <c r="AR12" s="17">
        <v>0.25899251571343401</v>
      </c>
      <c r="AS12" s="17">
        <v>0.27046449773936398</v>
      </c>
      <c r="AT12" s="17">
        <v>0.31797208573802299</v>
      </c>
      <c r="AU12" s="17">
        <v>0.25471766972842302</v>
      </c>
      <c r="AV12" s="17">
        <v>0.21767362346003</v>
      </c>
      <c r="AW12" s="17"/>
      <c r="AX12" s="17">
        <v>0.232710636637977</v>
      </c>
      <c r="AY12" s="17">
        <v>0.454565449315945</v>
      </c>
      <c r="AZ12" s="17">
        <v>0.303788510742864</v>
      </c>
      <c r="BA12" s="17"/>
      <c r="BB12" s="17">
        <v>0.30252529286987301</v>
      </c>
      <c r="BC12" s="17">
        <v>0.24534147710417201</v>
      </c>
      <c r="BD12" s="17">
        <v>0.213555289556491</v>
      </c>
      <c r="BE12" s="17">
        <v>0.123303194407084</v>
      </c>
      <c r="BF12" s="17">
        <v>0.23375510054802801</v>
      </c>
    </row>
    <row r="13" spans="2:58" ht="28.8" x14ac:dyDescent="0.3">
      <c r="B13" s="18" t="s">
        <v>287</v>
      </c>
      <c r="C13" s="17">
        <v>0.140777757123762</v>
      </c>
      <c r="D13" s="17">
        <v>0.173391972640557</v>
      </c>
      <c r="E13" s="17">
        <v>0.107415547242283</v>
      </c>
      <c r="F13" s="17"/>
      <c r="G13" s="17">
        <v>0.30369653251794598</v>
      </c>
      <c r="H13" s="17">
        <v>0.30995115915250299</v>
      </c>
      <c r="I13" s="17">
        <v>0.16546787396933499</v>
      </c>
      <c r="J13" s="17">
        <v>9.7094073853552398E-2</v>
      </c>
      <c r="K13" s="17">
        <v>6.2256188004076E-2</v>
      </c>
      <c r="L13" s="17">
        <v>0.135866819952946</v>
      </c>
      <c r="M13" s="17"/>
      <c r="N13" s="17">
        <v>0.113498745553558</v>
      </c>
      <c r="O13" s="17">
        <v>0.15330100140123601</v>
      </c>
      <c r="P13" s="17">
        <v>0.11090133347430201</v>
      </c>
      <c r="Q13" s="17">
        <v>0.110216332352272</v>
      </c>
      <c r="R13" s="17">
        <v>0.114473230985501</v>
      </c>
      <c r="S13" s="17">
        <v>0.130434474615818</v>
      </c>
      <c r="T13" s="17">
        <v>0.178604858814431</v>
      </c>
      <c r="U13" s="17">
        <v>0.126190888495573</v>
      </c>
      <c r="V13" s="17">
        <v>0.108831931365166</v>
      </c>
      <c r="W13" s="17">
        <v>0.118471988298382</v>
      </c>
      <c r="X13" s="17">
        <v>0.127091173477377</v>
      </c>
      <c r="Y13" s="17">
        <v>0.14132004060025599</v>
      </c>
      <c r="Z13" s="17">
        <v>0.12633904719165501</v>
      </c>
      <c r="AA13" s="17">
        <v>0.12768907736906601</v>
      </c>
      <c r="AB13" s="17">
        <v>9.1188225104217702E-2</v>
      </c>
      <c r="AC13" s="17">
        <v>0.22978710166076999</v>
      </c>
      <c r="AD13" s="17"/>
      <c r="AE13" s="17">
        <v>0.28754631420944998</v>
      </c>
      <c r="AF13" s="17">
        <v>7.4459367017363096E-2</v>
      </c>
      <c r="AG13" s="17">
        <v>0.11066823537646001</v>
      </c>
      <c r="AH13" s="17">
        <v>0.120657944372834</v>
      </c>
      <c r="AI13" s="17">
        <v>9.9134880679799003E-2</v>
      </c>
      <c r="AJ13" s="17">
        <v>0.153205827543757</v>
      </c>
      <c r="AK13" s="17">
        <v>0.132927857757589</v>
      </c>
      <c r="AL13" s="17">
        <v>0.179086146859431</v>
      </c>
      <c r="AM13" s="17">
        <v>0.12993050631692099</v>
      </c>
      <c r="AN13" s="17">
        <v>0.123050255332234</v>
      </c>
      <c r="AO13" s="17">
        <v>9.9055415862408902E-2</v>
      </c>
      <c r="AP13" s="17">
        <v>7.6710027395745603E-2</v>
      </c>
      <c r="AQ13" s="17"/>
      <c r="AR13" s="17">
        <v>0.120357368815948</v>
      </c>
      <c r="AS13" s="17">
        <v>0.136042329315024</v>
      </c>
      <c r="AT13" s="17">
        <v>0.18676306787588901</v>
      </c>
      <c r="AU13" s="17">
        <v>0.15313742144181799</v>
      </c>
      <c r="AV13" s="17">
        <v>0.13152394853666299</v>
      </c>
      <c r="AW13" s="17"/>
      <c r="AX13" s="17">
        <v>0.10628016469783499</v>
      </c>
      <c r="AY13" s="17">
        <v>0.27899691031606599</v>
      </c>
      <c r="AZ13" s="17">
        <v>0.14070559744758801</v>
      </c>
      <c r="BA13" s="17"/>
      <c r="BB13" s="17">
        <v>0.15794623082860801</v>
      </c>
      <c r="BC13" s="17">
        <v>0.114281770954781</v>
      </c>
      <c r="BD13" s="17">
        <v>0.18559339445332201</v>
      </c>
      <c r="BE13" s="17">
        <v>5.6658019510409503E-2</v>
      </c>
      <c r="BF13" s="17">
        <v>0.108930070810918</v>
      </c>
    </row>
    <row r="14" spans="2:58" x14ac:dyDescent="0.3">
      <c r="B14" s="18" t="s">
        <v>86</v>
      </c>
      <c r="C14" s="17">
        <v>4.0777210313182599E-2</v>
      </c>
      <c r="D14" s="17">
        <v>3.0675214406825399E-2</v>
      </c>
      <c r="E14" s="17">
        <v>5.0970264255853798E-2</v>
      </c>
      <c r="F14" s="17"/>
      <c r="G14" s="17">
        <v>6.0914113303680399E-2</v>
      </c>
      <c r="H14" s="17">
        <v>3.6253630559982403E-2</v>
      </c>
      <c r="I14" s="17">
        <v>4.0181891796380501E-2</v>
      </c>
      <c r="J14" s="17">
        <v>3.7397970041136298E-2</v>
      </c>
      <c r="K14" s="17">
        <v>6.10122446597781E-2</v>
      </c>
      <c r="L14" s="17">
        <v>0</v>
      </c>
      <c r="M14" s="17"/>
      <c r="N14" s="17">
        <v>0</v>
      </c>
      <c r="O14" s="17">
        <v>7.4764505188926106E-2</v>
      </c>
      <c r="P14" s="17">
        <v>7.9375805683071898E-2</v>
      </c>
      <c r="Q14" s="17">
        <v>5.1381156304822997E-2</v>
      </c>
      <c r="R14" s="17">
        <v>5.06374845520004E-2</v>
      </c>
      <c r="S14" s="17">
        <v>3.1287642228545902E-2</v>
      </c>
      <c r="T14" s="17">
        <v>2.7394627002259701E-2</v>
      </c>
      <c r="U14" s="17">
        <v>4.1341107718345503E-2</v>
      </c>
      <c r="V14" s="17">
        <v>5.42873651238375E-2</v>
      </c>
      <c r="W14" s="17">
        <v>3.78175875241651E-2</v>
      </c>
      <c r="X14" s="17">
        <v>3.7870723602824702E-2</v>
      </c>
      <c r="Y14" s="17">
        <v>5.5114170395583001E-2</v>
      </c>
      <c r="Z14" s="17">
        <v>1.20068474654443E-2</v>
      </c>
      <c r="AA14" s="17">
        <v>3.7299940654665797E-2</v>
      </c>
      <c r="AB14" s="17">
        <v>2.64402174448648E-2</v>
      </c>
      <c r="AC14" s="17">
        <v>1.0862866549415E-2</v>
      </c>
      <c r="AD14" s="17"/>
      <c r="AE14" s="17">
        <v>1.39931465484705E-2</v>
      </c>
      <c r="AF14" s="17">
        <v>4.0098634953531602E-2</v>
      </c>
      <c r="AG14" s="17">
        <v>4.9041977706973598E-2</v>
      </c>
      <c r="AH14" s="17">
        <v>3.9206435336197699E-2</v>
      </c>
      <c r="AI14" s="17">
        <v>2.9081674037161501E-2</v>
      </c>
      <c r="AJ14" s="17">
        <v>7.4682416216973094E-2</v>
      </c>
      <c r="AK14" s="17">
        <v>6.9992163776542105E-2</v>
      </c>
      <c r="AL14" s="17">
        <v>2.82180348108182E-2</v>
      </c>
      <c r="AM14" s="17">
        <v>5.45202792868901E-2</v>
      </c>
      <c r="AN14" s="17">
        <v>2.61931226394608E-2</v>
      </c>
      <c r="AO14" s="17">
        <v>1.9962900101597798E-2</v>
      </c>
      <c r="AP14" s="17">
        <v>4.3350549196863403E-2</v>
      </c>
      <c r="AQ14" s="17"/>
      <c r="AR14" s="17">
        <v>3.6447412702378897E-2</v>
      </c>
      <c r="AS14" s="17">
        <v>4.72121528101445E-2</v>
      </c>
      <c r="AT14" s="17">
        <v>2.7821518367205499E-2</v>
      </c>
      <c r="AU14" s="17">
        <v>4.5845783549757303E-2</v>
      </c>
      <c r="AV14" s="17">
        <v>4.4530134849560803E-2</v>
      </c>
      <c r="AW14" s="17"/>
      <c r="AX14" s="17">
        <v>4.4971025643420599E-2</v>
      </c>
      <c r="AY14" s="17">
        <v>1.95459365020429E-2</v>
      </c>
      <c r="AZ14" s="17">
        <v>4.59395182056445E-2</v>
      </c>
      <c r="BA14" s="17"/>
      <c r="BB14" s="17">
        <v>3.5019596457941102E-2</v>
      </c>
      <c r="BC14" s="17">
        <v>6.8919275763383997E-2</v>
      </c>
      <c r="BD14" s="17">
        <v>7.3049277015961395E-2</v>
      </c>
      <c r="BE14" s="17">
        <v>4.7265502845890497E-2</v>
      </c>
      <c r="BF14" s="17">
        <v>3.5954735871709102E-2</v>
      </c>
    </row>
    <row r="15" spans="2:58" x14ac:dyDescent="0.3">
      <c r="B15" s="18" t="s">
        <v>150</v>
      </c>
      <c r="C15" s="19">
        <v>0.134281374144781</v>
      </c>
      <c r="D15" s="19">
        <v>0.14297207876524701</v>
      </c>
      <c r="E15" s="19">
        <v>0.12585021355852499</v>
      </c>
      <c r="F15" s="19"/>
      <c r="G15" s="19">
        <v>0</v>
      </c>
      <c r="H15" s="19">
        <v>5.0324229093995303E-2</v>
      </c>
      <c r="I15" s="19">
        <v>0.111246126149137</v>
      </c>
      <c r="J15" s="19">
        <v>0.141444631669805</v>
      </c>
      <c r="K15" s="19">
        <v>0.24356279790045601</v>
      </c>
      <c r="L15" s="19">
        <v>0.23718062640075499</v>
      </c>
      <c r="M15" s="19"/>
      <c r="N15" s="19">
        <v>0.10791820116822499</v>
      </c>
      <c r="O15" s="19">
        <v>0.28054405149266098</v>
      </c>
      <c r="P15" s="19">
        <v>0.13057112679772601</v>
      </c>
      <c r="Q15" s="19">
        <v>0.10963029491977801</v>
      </c>
      <c r="R15" s="19">
        <v>0.10622737486417901</v>
      </c>
      <c r="S15" s="19">
        <v>0.12716683219748601</v>
      </c>
      <c r="T15" s="19">
        <v>0.115450703934821</v>
      </c>
      <c r="U15" s="19">
        <v>0.11535793698871701</v>
      </c>
      <c r="V15" s="19">
        <v>0.133453236365037</v>
      </c>
      <c r="W15" s="19">
        <v>0.14429194336289899</v>
      </c>
      <c r="X15" s="19">
        <v>0.131277445814588</v>
      </c>
      <c r="Y15" s="19">
        <v>0.17407196965358801</v>
      </c>
      <c r="Z15" s="19">
        <v>0.15455592524418199</v>
      </c>
      <c r="AA15" s="19">
        <v>0.14468686800946701</v>
      </c>
      <c r="AB15" s="19">
        <v>0.13952135916660599</v>
      </c>
      <c r="AC15" s="19">
        <v>0.106142172135197</v>
      </c>
      <c r="AD15" s="19"/>
      <c r="AE15" s="19">
        <v>6.9619467189152004E-2</v>
      </c>
      <c r="AF15" s="19">
        <v>0.18164492298695301</v>
      </c>
      <c r="AG15" s="19">
        <v>0.15704996337567401</v>
      </c>
      <c r="AH15" s="19">
        <v>0.193592455256102</v>
      </c>
      <c r="AI15" s="19">
        <v>0.13048982993153899</v>
      </c>
      <c r="AJ15" s="19">
        <v>9.9820385914499293E-2</v>
      </c>
      <c r="AK15" s="19">
        <v>0.14341332007785201</v>
      </c>
      <c r="AL15" s="19">
        <v>0.114612096613064</v>
      </c>
      <c r="AM15" s="19">
        <v>0.106734149762689</v>
      </c>
      <c r="AN15" s="19">
        <v>0.14623143538540301</v>
      </c>
      <c r="AO15" s="19">
        <v>0.142548601244263</v>
      </c>
      <c r="AP15" s="19">
        <v>0.157292363551534</v>
      </c>
      <c r="AQ15" s="19"/>
      <c r="AR15" s="19">
        <v>0.14511773780773499</v>
      </c>
      <c r="AS15" s="19">
        <v>0.13680177511313599</v>
      </c>
      <c r="AT15" s="19">
        <v>0.10774074617137901</v>
      </c>
      <c r="AU15" s="19">
        <v>0.15316777776384299</v>
      </c>
      <c r="AV15" s="19">
        <v>9.7464265229053604E-2</v>
      </c>
      <c r="AW15" s="19"/>
      <c r="AX15" s="19">
        <v>0.14831810201691401</v>
      </c>
      <c r="AY15" s="19">
        <v>3.4884634370989903E-2</v>
      </c>
      <c r="AZ15" s="19">
        <v>0.14982999659124999</v>
      </c>
      <c r="BA15" s="19"/>
      <c r="BB15" s="19">
        <v>0.12858183141191401</v>
      </c>
      <c r="BC15" s="19">
        <v>0.162552893208191</v>
      </c>
      <c r="BD15" s="19">
        <v>8.6083900668784699E-2</v>
      </c>
      <c r="BE15" s="19">
        <v>0.14646484592911499</v>
      </c>
      <c r="BF15" s="19">
        <v>0.14146305372471499</v>
      </c>
    </row>
    <row r="16" spans="2:58" x14ac:dyDescent="0.3">
      <c r="B16" s="16"/>
    </row>
    <row r="17" spans="2:2" x14ac:dyDescent="0.3">
      <c r="B17" t="s">
        <v>91</v>
      </c>
    </row>
    <row r="18" spans="2:2" x14ac:dyDescent="0.3">
      <c r="B18" t="s">
        <v>92</v>
      </c>
    </row>
    <row r="20" spans="2:2" x14ac:dyDescent="0.3">
      <c r="B20"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F20"/>
  <sheetViews>
    <sheetView showGridLines="0" topLeftCell="A5"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287</v>
      </c>
      <c r="C9" s="17">
        <v>0.53680504209174595</v>
      </c>
      <c r="D9" s="17">
        <v>0.57475293730502697</v>
      </c>
      <c r="E9" s="17">
        <v>0.49889411145440798</v>
      </c>
      <c r="F9" s="17"/>
      <c r="G9" s="17">
        <v>0.73241200724508904</v>
      </c>
      <c r="H9" s="17">
        <v>0.58223944154247798</v>
      </c>
      <c r="I9" s="17">
        <v>0.51199690617723304</v>
      </c>
      <c r="J9" s="17">
        <v>0.53578731703382898</v>
      </c>
      <c r="K9" s="17">
        <v>0.57606733445400604</v>
      </c>
      <c r="L9" s="17">
        <v>0.52775405451287505</v>
      </c>
      <c r="M9" s="17"/>
      <c r="N9" s="17">
        <v>0.48258884489567999</v>
      </c>
      <c r="O9" s="17">
        <v>0.34069780307192399</v>
      </c>
      <c r="P9" s="17">
        <v>0.42762782502167601</v>
      </c>
      <c r="Q9" s="17">
        <v>0.48190776755982501</v>
      </c>
      <c r="R9" s="17">
        <v>0.44321159483706901</v>
      </c>
      <c r="S9" s="17">
        <v>0.40492243466901501</v>
      </c>
      <c r="T9" s="17">
        <v>0.53853776398609798</v>
      </c>
      <c r="U9" s="17">
        <v>0.47681471595722502</v>
      </c>
      <c r="V9" s="17">
        <v>0.48951811682053997</v>
      </c>
      <c r="W9" s="17">
        <v>0.55543116473070098</v>
      </c>
      <c r="X9" s="17">
        <v>0.57331249522136796</v>
      </c>
      <c r="Y9" s="17">
        <v>0.53102029524109295</v>
      </c>
      <c r="Z9" s="17">
        <v>0.54415605179224003</v>
      </c>
      <c r="AA9" s="17">
        <v>0.57110602704824398</v>
      </c>
      <c r="AB9" s="17">
        <v>0.61969049023286304</v>
      </c>
      <c r="AC9" s="17">
        <v>0.70613401930920905</v>
      </c>
      <c r="AD9" s="17"/>
      <c r="AE9" s="17">
        <v>0.59544379676137205</v>
      </c>
      <c r="AF9" s="17">
        <v>0.57657611207454695</v>
      </c>
      <c r="AG9" s="17">
        <v>0.51496166762092699</v>
      </c>
      <c r="AH9" s="17">
        <v>0.51503715228040103</v>
      </c>
      <c r="AI9" s="17">
        <v>0.54611605171852995</v>
      </c>
      <c r="AJ9" s="17">
        <v>0.51657337785402602</v>
      </c>
      <c r="AK9" s="17">
        <v>0.53032065460924405</v>
      </c>
      <c r="AL9" s="17">
        <v>0.52757083760010903</v>
      </c>
      <c r="AM9" s="17">
        <v>0.52807961614787002</v>
      </c>
      <c r="AN9" s="17">
        <v>0.438582330679543</v>
      </c>
      <c r="AO9" s="17">
        <v>0.53829852411546797</v>
      </c>
      <c r="AP9" s="17">
        <v>0.60827363089970399</v>
      </c>
      <c r="AQ9" s="17"/>
      <c r="AR9" s="17">
        <v>0.50167368462422202</v>
      </c>
      <c r="AS9" s="17">
        <v>0.55424254196940204</v>
      </c>
      <c r="AT9" s="17">
        <v>0.56036935195031001</v>
      </c>
      <c r="AU9" s="17">
        <v>0.56256841947695502</v>
      </c>
      <c r="AV9" s="17">
        <v>0.353449262541571</v>
      </c>
      <c r="AW9" s="17"/>
      <c r="AX9" s="17">
        <v>0.51900590965240501</v>
      </c>
      <c r="AY9" s="17">
        <v>0.62803170432454103</v>
      </c>
      <c r="AZ9" s="17">
        <v>0.57271684507157605</v>
      </c>
      <c r="BA9" s="17"/>
      <c r="BB9" s="17">
        <v>0.56570042885092497</v>
      </c>
      <c r="BC9" s="17">
        <v>0.44299910495606298</v>
      </c>
      <c r="BD9" s="17">
        <v>0.44092435989926498</v>
      </c>
      <c r="BE9" s="17">
        <v>0.52287796086671601</v>
      </c>
      <c r="BF9" s="17">
        <v>0.47666889535811502</v>
      </c>
    </row>
    <row r="10" spans="2:58" ht="28.8" x14ac:dyDescent="0.3">
      <c r="B10" s="18" t="s">
        <v>285</v>
      </c>
      <c r="C10" s="17">
        <v>0.26342456298349698</v>
      </c>
      <c r="D10" s="17">
        <v>0.29364605598712801</v>
      </c>
      <c r="E10" s="17">
        <v>0.23270205795598101</v>
      </c>
      <c r="F10" s="17"/>
      <c r="G10" s="17">
        <v>0.36343215728661399</v>
      </c>
      <c r="H10" s="17">
        <v>0.299052176870646</v>
      </c>
      <c r="I10" s="17">
        <v>0.25148462459892201</v>
      </c>
      <c r="J10" s="17">
        <v>0.26290814533886397</v>
      </c>
      <c r="K10" s="17">
        <v>0.27678764019103103</v>
      </c>
      <c r="L10" s="17">
        <v>0.21791481503334101</v>
      </c>
      <c r="M10" s="17"/>
      <c r="N10" s="17">
        <v>0.25336240532850901</v>
      </c>
      <c r="O10" s="17">
        <v>0.14468425562569501</v>
      </c>
      <c r="P10" s="17">
        <v>0.21029465331055999</v>
      </c>
      <c r="Q10" s="17">
        <v>0.24836407819342801</v>
      </c>
      <c r="R10" s="17">
        <v>0.27541202710600299</v>
      </c>
      <c r="S10" s="17">
        <v>0.25066870889121801</v>
      </c>
      <c r="T10" s="17">
        <v>0.261263115589152</v>
      </c>
      <c r="U10" s="17">
        <v>0.25090664958340098</v>
      </c>
      <c r="V10" s="17">
        <v>0.22303265738539399</v>
      </c>
      <c r="W10" s="17">
        <v>0.25373289147724498</v>
      </c>
      <c r="X10" s="17">
        <v>0.22928057949577099</v>
      </c>
      <c r="Y10" s="17">
        <v>0.26651279779755899</v>
      </c>
      <c r="Z10" s="17">
        <v>0.27544141019275598</v>
      </c>
      <c r="AA10" s="17">
        <v>0.31238756699981601</v>
      </c>
      <c r="AB10" s="17">
        <v>0.28260478175231901</v>
      </c>
      <c r="AC10" s="17">
        <v>0.33756259582700499</v>
      </c>
      <c r="AD10" s="17"/>
      <c r="AE10" s="17">
        <v>0.36519590304500099</v>
      </c>
      <c r="AF10" s="17">
        <v>0.24063157650745201</v>
      </c>
      <c r="AG10" s="17">
        <v>0.25704948125055899</v>
      </c>
      <c r="AH10" s="17">
        <v>0.22063608833491999</v>
      </c>
      <c r="AI10" s="17">
        <v>0.25187300278473901</v>
      </c>
      <c r="AJ10" s="17">
        <v>0.22776741192397501</v>
      </c>
      <c r="AK10" s="17">
        <v>0.23078397661686101</v>
      </c>
      <c r="AL10" s="17">
        <v>0.19895722878436201</v>
      </c>
      <c r="AM10" s="17">
        <v>0.32986441527142901</v>
      </c>
      <c r="AN10" s="17">
        <v>0.239436277232046</v>
      </c>
      <c r="AO10" s="17">
        <v>0.24343680167020801</v>
      </c>
      <c r="AP10" s="17">
        <v>0.20134137883059999</v>
      </c>
      <c r="AQ10" s="17"/>
      <c r="AR10" s="17">
        <v>0.247613139673449</v>
      </c>
      <c r="AS10" s="17">
        <v>0.28326123700917499</v>
      </c>
      <c r="AT10" s="17">
        <v>0.25924234001158403</v>
      </c>
      <c r="AU10" s="17">
        <v>0.16409123083532501</v>
      </c>
      <c r="AV10" s="17">
        <v>0.27178163332634803</v>
      </c>
      <c r="AW10" s="17"/>
      <c r="AX10" s="17">
        <v>0.24162511947898499</v>
      </c>
      <c r="AY10" s="17">
        <v>0.35594515602059001</v>
      </c>
      <c r="AZ10" s="17">
        <v>0.28973862356129398</v>
      </c>
      <c r="BA10" s="17"/>
      <c r="BB10" s="17">
        <v>0.28424339865206499</v>
      </c>
      <c r="BC10" s="17">
        <v>0.19747652926372</v>
      </c>
      <c r="BD10" s="17">
        <v>0.24512119804468199</v>
      </c>
      <c r="BE10" s="17">
        <v>0.22448658994182699</v>
      </c>
      <c r="BF10" s="17">
        <v>0.229744063089142</v>
      </c>
    </row>
    <row r="11" spans="2:58" ht="28.8" x14ac:dyDescent="0.3">
      <c r="B11" s="18" t="s">
        <v>283</v>
      </c>
      <c r="C11" s="17">
        <v>0.23782167591887499</v>
      </c>
      <c r="D11" s="17">
        <v>0.25375880145024499</v>
      </c>
      <c r="E11" s="17">
        <v>0.222343697032237</v>
      </c>
      <c r="F11" s="17"/>
      <c r="G11" s="17">
        <v>0.40127086615892799</v>
      </c>
      <c r="H11" s="17">
        <v>0.27850829828104201</v>
      </c>
      <c r="I11" s="17">
        <v>0.25592712930293099</v>
      </c>
      <c r="J11" s="17">
        <v>0.205388533103775</v>
      </c>
      <c r="K11" s="17">
        <v>0.23896805969922899</v>
      </c>
      <c r="L11" s="17">
        <v>0.26813470398727501</v>
      </c>
      <c r="M11" s="17"/>
      <c r="N11" s="17">
        <v>0.520736492589987</v>
      </c>
      <c r="O11" s="17">
        <v>0.22833380900296801</v>
      </c>
      <c r="P11" s="17">
        <v>0.286899473167604</v>
      </c>
      <c r="Q11" s="17">
        <v>0.27415072512222699</v>
      </c>
      <c r="R11" s="17">
        <v>0.256039281639734</v>
      </c>
      <c r="S11" s="17">
        <v>0.190252217729353</v>
      </c>
      <c r="T11" s="17">
        <v>0.159692855300759</v>
      </c>
      <c r="U11" s="17">
        <v>0.25964885505087298</v>
      </c>
      <c r="V11" s="17">
        <v>0.26991610289345902</v>
      </c>
      <c r="W11" s="17">
        <v>0.18681025647055699</v>
      </c>
      <c r="X11" s="17">
        <v>0.24315202384343601</v>
      </c>
      <c r="Y11" s="17">
        <v>0.21620415262642201</v>
      </c>
      <c r="Z11" s="17">
        <v>0.32366676808394601</v>
      </c>
      <c r="AA11" s="17">
        <v>0.20776106597762001</v>
      </c>
      <c r="AB11" s="17">
        <v>0.27595106205956499</v>
      </c>
      <c r="AC11" s="17">
        <v>0.252216723340351</v>
      </c>
      <c r="AD11" s="17"/>
      <c r="AE11" s="17">
        <v>0.28440187955669</v>
      </c>
      <c r="AF11" s="17">
        <v>0.18396202787499999</v>
      </c>
      <c r="AG11" s="17">
        <v>0.21954847998138699</v>
      </c>
      <c r="AH11" s="17">
        <v>0.24304651529633201</v>
      </c>
      <c r="AI11" s="17">
        <v>0.27062728762281102</v>
      </c>
      <c r="AJ11" s="17">
        <v>0.24893799396243199</v>
      </c>
      <c r="AK11" s="17">
        <v>0.17975577975710899</v>
      </c>
      <c r="AL11" s="17">
        <v>0.28149321578137898</v>
      </c>
      <c r="AM11" s="17">
        <v>0.22083328605427899</v>
      </c>
      <c r="AN11" s="17">
        <v>0.22888852571843499</v>
      </c>
      <c r="AO11" s="17">
        <v>0.28876277161559899</v>
      </c>
      <c r="AP11" s="17">
        <v>0.27880643574270197</v>
      </c>
      <c r="AQ11" s="17"/>
      <c r="AR11" s="17">
        <v>0.245012223153945</v>
      </c>
      <c r="AS11" s="17">
        <v>0.231423014372027</v>
      </c>
      <c r="AT11" s="17">
        <v>0.24932907964573001</v>
      </c>
      <c r="AU11" s="17">
        <v>0.263467192622238</v>
      </c>
      <c r="AV11" s="17">
        <v>0.130853885579475</v>
      </c>
      <c r="AW11" s="17"/>
      <c r="AX11" s="17">
        <v>0.21496548816876301</v>
      </c>
      <c r="AY11" s="17">
        <v>0.31220012722746499</v>
      </c>
      <c r="AZ11" s="17">
        <v>0.28662357737997002</v>
      </c>
      <c r="BA11" s="17"/>
      <c r="BB11" s="17">
        <v>0.244564032702864</v>
      </c>
      <c r="BC11" s="17">
        <v>0.199771956496065</v>
      </c>
      <c r="BD11" s="17">
        <v>0.29839316302841901</v>
      </c>
      <c r="BE11" s="17">
        <v>0.171372802650268</v>
      </c>
      <c r="BF11" s="17">
        <v>0.27034131662683603</v>
      </c>
    </row>
    <row r="12" spans="2:58" ht="43.2" x14ac:dyDescent="0.3">
      <c r="B12" s="18" t="s">
        <v>284</v>
      </c>
      <c r="C12" s="17">
        <v>0.18978611454967001</v>
      </c>
      <c r="D12" s="17">
        <v>0.21554715428790899</v>
      </c>
      <c r="E12" s="17">
        <v>0.16437895003307401</v>
      </c>
      <c r="F12" s="17"/>
      <c r="G12" s="17">
        <v>0.171652479386907</v>
      </c>
      <c r="H12" s="17">
        <v>0.27690364447091498</v>
      </c>
      <c r="I12" s="17">
        <v>0.22796844364222199</v>
      </c>
      <c r="J12" s="17">
        <v>0.14078006180296401</v>
      </c>
      <c r="K12" s="17">
        <v>0.14826246847344801</v>
      </c>
      <c r="L12" s="17">
        <v>0.25228275362718</v>
      </c>
      <c r="M12" s="17"/>
      <c r="N12" s="17">
        <v>0.1103589937083</v>
      </c>
      <c r="O12" s="17">
        <v>0.22047754641800399</v>
      </c>
      <c r="P12" s="17">
        <v>0.222692723207186</v>
      </c>
      <c r="Q12" s="17">
        <v>0.181504305232952</v>
      </c>
      <c r="R12" s="17">
        <v>0.182229112196822</v>
      </c>
      <c r="S12" s="17">
        <v>0.19750438793981301</v>
      </c>
      <c r="T12" s="17">
        <v>0.144487196183644</v>
      </c>
      <c r="U12" s="17">
        <v>0.20606624896725101</v>
      </c>
      <c r="V12" s="17">
        <v>0.16530516732424899</v>
      </c>
      <c r="W12" s="17">
        <v>0.17224869554338301</v>
      </c>
      <c r="X12" s="17">
        <v>0.25093402989226199</v>
      </c>
      <c r="Y12" s="17">
        <v>0.124221748622173</v>
      </c>
      <c r="Z12" s="17">
        <v>0.237175168932235</v>
      </c>
      <c r="AA12" s="17">
        <v>0.15661688641857099</v>
      </c>
      <c r="AB12" s="17">
        <v>0.17238801041969301</v>
      </c>
      <c r="AC12" s="17">
        <v>0.23618228322225601</v>
      </c>
      <c r="AD12" s="17"/>
      <c r="AE12" s="17">
        <v>0.30518632428820502</v>
      </c>
      <c r="AF12" s="17">
        <v>0.11567406665542</v>
      </c>
      <c r="AG12" s="17">
        <v>0.134772281798717</v>
      </c>
      <c r="AH12" s="17">
        <v>0.20487601866284399</v>
      </c>
      <c r="AI12" s="17">
        <v>0.19548655986962099</v>
      </c>
      <c r="AJ12" s="17">
        <v>0.17547061978897599</v>
      </c>
      <c r="AK12" s="17">
        <v>0.17976349881522</v>
      </c>
      <c r="AL12" s="17">
        <v>0.22832465732923601</v>
      </c>
      <c r="AM12" s="17">
        <v>0.21873968332825899</v>
      </c>
      <c r="AN12" s="17">
        <v>0.134480758293859</v>
      </c>
      <c r="AO12" s="17">
        <v>0.16746770048495499</v>
      </c>
      <c r="AP12" s="17">
        <v>0.176502975440499</v>
      </c>
      <c r="AQ12" s="17"/>
      <c r="AR12" s="17">
        <v>0.190185966060926</v>
      </c>
      <c r="AS12" s="17">
        <v>0.177238835337447</v>
      </c>
      <c r="AT12" s="17">
        <v>0.22742143532912101</v>
      </c>
      <c r="AU12" s="17">
        <v>0.198882740534048</v>
      </c>
      <c r="AV12" s="17">
        <v>0.14873671281063799</v>
      </c>
      <c r="AW12" s="17"/>
      <c r="AX12" s="17">
        <v>0.162626707114195</v>
      </c>
      <c r="AY12" s="17">
        <v>0.28934011358949602</v>
      </c>
      <c r="AZ12" s="17">
        <v>0.25804367145207502</v>
      </c>
      <c r="BA12" s="17"/>
      <c r="BB12" s="17">
        <v>0.20749912204249801</v>
      </c>
      <c r="BC12" s="17">
        <v>0.13512811478046899</v>
      </c>
      <c r="BD12" s="17">
        <v>0.14103647877751699</v>
      </c>
      <c r="BE12" s="17">
        <v>0.115321194781852</v>
      </c>
      <c r="BF12" s="17">
        <v>0.197766972154299</v>
      </c>
    </row>
    <row r="13" spans="2:58" ht="28.8" x14ac:dyDescent="0.3">
      <c r="B13" s="18" t="s">
        <v>286</v>
      </c>
      <c r="C13" s="17">
        <v>0.159107564946493</v>
      </c>
      <c r="D13" s="17">
        <v>0.18922162697247299</v>
      </c>
      <c r="E13" s="17">
        <v>0.12928199109298</v>
      </c>
      <c r="F13" s="17"/>
      <c r="G13" s="17">
        <v>0.367719703681128</v>
      </c>
      <c r="H13" s="17">
        <v>0.30287546433997098</v>
      </c>
      <c r="I13" s="17">
        <v>0.19106126744878099</v>
      </c>
      <c r="J13" s="17">
        <v>0.103594537787177</v>
      </c>
      <c r="K13" s="17">
        <v>0.10637588236955001</v>
      </c>
      <c r="L13" s="17">
        <v>0.19742052731012499</v>
      </c>
      <c r="M13" s="17"/>
      <c r="N13" s="17">
        <v>0</v>
      </c>
      <c r="O13" s="17">
        <v>0.157967869911497</v>
      </c>
      <c r="P13" s="17">
        <v>0.13347280132014999</v>
      </c>
      <c r="Q13" s="17">
        <v>0.17818507840828801</v>
      </c>
      <c r="R13" s="17">
        <v>0.12243922403105199</v>
      </c>
      <c r="S13" s="17">
        <v>0.14624003177103401</v>
      </c>
      <c r="T13" s="17">
        <v>0.13018783227618699</v>
      </c>
      <c r="U13" s="17">
        <v>0.13050148482613499</v>
      </c>
      <c r="V13" s="17">
        <v>0.13893039701606699</v>
      </c>
      <c r="W13" s="17">
        <v>0.16274837822625901</v>
      </c>
      <c r="X13" s="17">
        <v>0.141244109698208</v>
      </c>
      <c r="Y13" s="17">
        <v>0.13571770134369099</v>
      </c>
      <c r="Z13" s="17">
        <v>0.20627282290118101</v>
      </c>
      <c r="AA13" s="17">
        <v>0.129822615268647</v>
      </c>
      <c r="AB13" s="17">
        <v>0.23563357669003199</v>
      </c>
      <c r="AC13" s="17">
        <v>0.236174246753449</v>
      </c>
      <c r="AD13" s="17"/>
      <c r="AE13" s="17">
        <v>0.324516199093975</v>
      </c>
      <c r="AF13" s="17">
        <v>0.115323919160102</v>
      </c>
      <c r="AG13" s="17">
        <v>8.0395945340956204E-2</v>
      </c>
      <c r="AH13" s="17">
        <v>0.16938250591829801</v>
      </c>
      <c r="AI13" s="17">
        <v>0.13024265312973601</v>
      </c>
      <c r="AJ13" s="17">
        <v>0.104142420757158</v>
      </c>
      <c r="AK13" s="17">
        <v>0.115133543995678</v>
      </c>
      <c r="AL13" s="17">
        <v>0.16826584860607099</v>
      </c>
      <c r="AM13" s="17">
        <v>0.18262124622013701</v>
      </c>
      <c r="AN13" s="17">
        <v>0.14066487009231601</v>
      </c>
      <c r="AO13" s="17">
        <v>0.102875829256261</v>
      </c>
      <c r="AP13" s="17">
        <v>0.157292363551534</v>
      </c>
      <c r="AQ13" s="17"/>
      <c r="AR13" s="17">
        <v>0.15599141193705399</v>
      </c>
      <c r="AS13" s="17">
        <v>0.16587306120564299</v>
      </c>
      <c r="AT13" s="17">
        <v>0.16470838880373101</v>
      </c>
      <c r="AU13" s="17">
        <v>0.117793487779856</v>
      </c>
      <c r="AV13" s="17">
        <v>8.4664319439933106E-2</v>
      </c>
      <c r="AW13" s="17"/>
      <c r="AX13" s="17">
        <v>0.126236177882879</v>
      </c>
      <c r="AY13" s="17">
        <v>0.27861051281756699</v>
      </c>
      <c r="AZ13" s="17">
        <v>0.18959070812831</v>
      </c>
      <c r="BA13" s="17"/>
      <c r="BB13" s="17">
        <v>0.168340782889256</v>
      </c>
      <c r="BC13" s="17">
        <v>0.13103080230224301</v>
      </c>
      <c r="BD13" s="17">
        <v>0.13190218978096399</v>
      </c>
      <c r="BE13" s="17">
        <v>0.111851509405548</v>
      </c>
      <c r="BF13" s="17">
        <v>0.168320012057632</v>
      </c>
    </row>
    <row r="14" spans="2:58" x14ac:dyDescent="0.3">
      <c r="B14" s="18" t="s">
        <v>86</v>
      </c>
      <c r="C14" s="17">
        <v>5.4622936749274598E-2</v>
      </c>
      <c r="D14" s="17">
        <v>3.4685366489626203E-2</v>
      </c>
      <c r="E14" s="17">
        <v>7.4688638140648106E-2</v>
      </c>
      <c r="F14" s="17"/>
      <c r="G14" s="17">
        <v>6.0914113303680399E-2</v>
      </c>
      <c r="H14" s="17">
        <v>3.7060342966641402E-2</v>
      </c>
      <c r="I14" s="17">
        <v>6.0362574651387398E-2</v>
      </c>
      <c r="J14" s="17">
        <v>5.4572222910383598E-2</v>
      </c>
      <c r="K14" s="17">
        <v>4.6998848619568101E-2</v>
      </c>
      <c r="L14" s="17">
        <v>7.4624949278531194E-2</v>
      </c>
      <c r="M14" s="17"/>
      <c r="N14" s="17">
        <v>0</v>
      </c>
      <c r="O14" s="17">
        <v>9.8291376351491003E-2</v>
      </c>
      <c r="P14" s="17">
        <v>5.9784137961717602E-2</v>
      </c>
      <c r="Q14" s="17">
        <v>4.8831565204741099E-2</v>
      </c>
      <c r="R14" s="17">
        <v>0.104332423108393</v>
      </c>
      <c r="S14" s="17">
        <v>8.8132072741528497E-2</v>
      </c>
      <c r="T14" s="17">
        <v>3.7731734393705599E-2</v>
      </c>
      <c r="U14" s="17">
        <v>6.7519487255994895E-2</v>
      </c>
      <c r="V14" s="17">
        <v>3.9464633284398101E-2</v>
      </c>
      <c r="W14" s="17">
        <v>6.3094586772913103E-2</v>
      </c>
      <c r="X14" s="17">
        <v>2.8752134877628299E-2</v>
      </c>
      <c r="Y14" s="17">
        <v>5.5041111819023603E-2</v>
      </c>
      <c r="Z14" s="17">
        <v>3.5467132165003697E-2</v>
      </c>
      <c r="AA14" s="17">
        <v>6.9763059451668302E-2</v>
      </c>
      <c r="AB14" s="17">
        <v>2.2800433800255301E-2</v>
      </c>
      <c r="AC14" s="17">
        <v>1.00221425661492E-2</v>
      </c>
      <c r="AD14" s="17"/>
      <c r="AE14" s="17">
        <v>2.2074917560455098E-2</v>
      </c>
      <c r="AF14" s="17">
        <v>5.0870428802595E-2</v>
      </c>
      <c r="AG14" s="17">
        <v>7.2727980111187501E-2</v>
      </c>
      <c r="AH14" s="17">
        <v>8.2896098999901094E-2</v>
      </c>
      <c r="AI14" s="17">
        <v>3.8960956395699901E-2</v>
      </c>
      <c r="AJ14" s="17">
        <v>8.9157972924298598E-2</v>
      </c>
      <c r="AK14" s="17">
        <v>6.4738741503715405E-2</v>
      </c>
      <c r="AL14" s="17">
        <v>5.2594693275288602E-2</v>
      </c>
      <c r="AM14" s="17">
        <v>4.5841839182527398E-2</v>
      </c>
      <c r="AN14" s="17">
        <v>4.9694476822549599E-2</v>
      </c>
      <c r="AO14" s="17">
        <v>6.3034538048164002E-2</v>
      </c>
      <c r="AP14" s="17">
        <v>3.0884101603245701E-2</v>
      </c>
      <c r="AQ14" s="17"/>
      <c r="AR14" s="17">
        <v>5.7511952245392899E-2</v>
      </c>
      <c r="AS14" s="17">
        <v>5.1232667188681497E-2</v>
      </c>
      <c r="AT14" s="17">
        <v>6.3985321541279894E-2</v>
      </c>
      <c r="AU14" s="17">
        <v>4.76495220655688E-2</v>
      </c>
      <c r="AV14" s="17">
        <v>3.1735777728288499E-2</v>
      </c>
      <c r="AW14" s="17"/>
      <c r="AX14" s="17">
        <v>6.2921363352829898E-2</v>
      </c>
      <c r="AY14" s="17">
        <v>2.1771751633886401E-2</v>
      </c>
      <c r="AZ14" s="17">
        <v>3.4976625429519799E-2</v>
      </c>
      <c r="BA14" s="17"/>
      <c r="BB14" s="17">
        <v>4.8348385620035003E-2</v>
      </c>
      <c r="BC14" s="17">
        <v>9.36452291932411E-2</v>
      </c>
      <c r="BD14" s="17">
        <v>4.9902499617519601E-2</v>
      </c>
      <c r="BE14" s="17">
        <v>6.1426900964716598E-2</v>
      </c>
      <c r="BF14" s="17">
        <v>4.9409143699161003E-2</v>
      </c>
    </row>
    <row r="15" spans="2:58" x14ac:dyDescent="0.3">
      <c r="B15" s="18" t="s">
        <v>150</v>
      </c>
      <c r="C15" s="19">
        <v>0.11782461044787799</v>
      </c>
      <c r="D15" s="19">
        <v>9.8278286936334003E-2</v>
      </c>
      <c r="E15" s="19">
        <v>0.13762477799806899</v>
      </c>
      <c r="F15" s="19"/>
      <c r="G15" s="19">
        <v>5.1988030780450202E-2</v>
      </c>
      <c r="H15" s="19">
        <v>9.5473469000132594E-2</v>
      </c>
      <c r="I15" s="19">
        <v>0.113134663424489</v>
      </c>
      <c r="J15" s="19">
        <v>0.13148167286284301</v>
      </c>
      <c r="K15" s="19">
        <v>0.107894244641623</v>
      </c>
      <c r="L15" s="19">
        <v>0.13568547143461901</v>
      </c>
      <c r="M15" s="19"/>
      <c r="N15" s="19">
        <v>0.25317681968809902</v>
      </c>
      <c r="O15" s="19">
        <v>0.29506357732912197</v>
      </c>
      <c r="P15" s="19">
        <v>0.20818339800973601</v>
      </c>
      <c r="Q15" s="19">
        <v>0.133871020596115</v>
      </c>
      <c r="R15" s="19">
        <v>0.156891657922206</v>
      </c>
      <c r="S15" s="19">
        <v>0.168838231761826</v>
      </c>
      <c r="T15" s="19">
        <v>0.14037437997680399</v>
      </c>
      <c r="U15" s="19">
        <v>8.3013345026464597E-2</v>
      </c>
      <c r="V15" s="19">
        <v>0.11434279943652199</v>
      </c>
      <c r="W15" s="19">
        <v>0.10032382944170901</v>
      </c>
      <c r="X15" s="19">
        <v>8.3342998068564794E-2</v>
      </c>
      <c r="Y15" s="19">
        <v>0.13033649727799099</v>
      </c>
      <c r="Z15" s="19">
        <v>7.3463984638272098E-2</v>
      </c>
      <c r="AA15" s="19">
        <v>0.13500537097406501</v>
      </c>
      <c r="AB15" s="19">
        <v>6.87991270487259E-2</v>
      </c>
      <c r="AC15" s="19">
        <v>7.8321379992902396E-2</v>
      </c>
      <c r="AD15" s="19"/>
      <c r="AE15" s="19">
        <v>5.03550659887394E-2</v>
      </c>
      <c r="AF15" s="19">
        <v>0.138000190696072</v>
      </c>
      <c r="AG15" s="19">
        <v>0.124131282967679</v>
      </c>
      <c r="AH15" s="19">
        <v>9.9787358931098996E-2</v>
      </c>
      <c r="AI15" s="19">
        <v>0.167703782659574</v>
      </c>
      <c r="AJ15" s="19">
        <v>9.7191381570766094E-2</v>
      </c>
      <c r="AK15" s="19">
        <v>0.15366855189439199</v>
      </c>
      <c r="AL15" s="19">
        <v>7.8900389142373406E-2</v>
      </c>
      <c r="AM15" s="19">
        <v>0.110480023382175</v>
      </c>
      <c r="AN15" s="19">
        <v>0.178175335957515</v>
      </c>
      <c r="AO15" s="19">
        <v>0.12081322013724199</v>
      </c>
      <c r="AP15" s="19">
        <v>0.12429143592934</v>
      </c>
      <c r="AQ15" s="19"/>
      <c r="AR15" s="19">
        <v>0.12359671322799</v>
      </c>
      <c r="AS15" s="19">
        <v>0.1036453189668</v>
      </c>
      <c r="AT15" s="19">
        <v>0.104497875073542</v>
      </c>
      <c r="AU15" s="19">
        <v>0.18103568728692801</v>
      </c>
      <c r="AV15" s="19">
        <v>0.35417122341641299</v>
      </c>
      <c r="AW15" s="19"/>
      <c r="AX15" s="19">
        <v>0.12376112976282</v>
      </c>
      <c r="AY15" s="19">
        <v>8.6831673349611505E-2</v>
      </c>
      <c r="AZ15" s="19">
        <v>0.100267283330845</v>
      </c>
      <c r="BA15" s="19"/>
      <c r="BB15" s="19">
        <v>0.101505094753971</v>
      </c>
      <c r="BC15" s="19">
        <v>0.16206550162519801</v>
      </c>
      <c r="BD15" s="19">
        <v>8.8900455720747507E-2</v>
      </c>
      <c r="BE15" s="19">
        <v>0.17778421702759001</v>
      </c>
      <c r="BF15" s="19">
        <v>0.141295290809691</v>
      </c>
    </row>
    <row r="16" spans="2:58" x14ac:dyDescent="0.3">
      <c r="B16" s="16"/>
    </row>
    <row r="17" spans="2:2" x14ac:dyDescent="0.3">
      <c r="B17" t="s">
        <v>91</v>
      </c>
    </row>
    <row r="18" spans="2:2" x14ac:dyDescent="0.3">
      <c r="B18" t="s">
        <v>92</v>
      </c>
    </row>
    <row r="20" spans="2:2" x14ac:dyDescent="0.3">
      <c r="B20"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F17"/>
  <sheetViews>
    <sheetView showGridLines="0" topLeftCell="A6"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43.2" x14ac:dyDescent="0.3">
      <c r="B9" s="18" t="s">
        <v>290</v>
      </c>
      <c r="C9" s="17">
        <v>0.39536937329771299</v>
      </c>
      <c r="D9" s="17">
        <v>0.37587989316680498</v>
      </c>
      <c r="E9" s="17">
        <v>0.41566635123187201</v>
      </c>
      <c r="F9" s="17"/>
      <c r="G9" s="17">
        <v>0.44387599931216398</v>
      </c>
      <c r="H9" s="17">
        <v>0.48741660751883997</v>
      </c>
      <c r="I9" s="17">
        <v>0.43914258964847103</v>
      </c>
      <c r="J9" s="17">
        <v>0.37433187293606301</v>
      </c>
      <c r="K9" s="17">
        <v>0.27017971583498501</v>
      </c>
      <c r="L9" s="17">
        <v>0.22425196988381299</v>
      </c>
      <c r="M9" s="17"/>
      <c r="N9" s="17">
        <v>0.36353581339640001</v>
      </c>
      <c r="O9" s="17">
        <v>0.259832061803074</v>
      </c>
      <c r="P9" s="17">
        <v>0.34235057033058602</v>
      </c>
      <c r="Q9" s="17">
        <v>0.40994978643107</v>
      </c>
      <c r="R9" s="17">
        <v>0.44230072953510702</v>
      </c>
      <c r="S9" s="17">
        <v>0.46129140089242998</v>
      </c>
      <c r="T9" s="17">
        <v>0.33364201247618402</v>
      </c>
      <c r="U9" s="17">
        <v>0.33322460791596797</v>
      </c>
      <c r="V9" s="17">
        <v>0.29327882132920502</v>
      </c>
      <c r="W9" s="17">
        <v>0.34710260969727402</v>
      </c>
      <c r="X9" s="17">
        <v>0.44120869670004897</v>
      </c>
      <c r="Y9" s="17">
        <v>0.34630072245275501</v>
      </c>
      <c r="Z9" s="17">
        <v>0.34966420974995499</v>
      </c>
      <c r="AA9" s="17">
        <v>0.33496560293912903</v>
      </c>
      <c r="AB9" s="17">
        <v>0.327866187747056</v>
      </c>
      <c r="AC9" s="17">
        <v>0.54973604425106004</v>
      </c>
      <c r="AD9" s="17"/>
      <c r="AE9" s="17">
        <v>0.47073885742296501</v>
      </c>
      <c r="AF9" s="17">
        <v>0.36560323392225202</v>
      </c>
      <c r="AG9" s="17">
        <v>0.37520508345188602</v>
      </c>
      <c r="AH9" s="17">
        <v>0.34080280406309998</v>
      </c>
      <c r="AI9" s="17">
        <v>0.42791674704955102</v>
      </c>
      <c r="AJ9" s="17">
        <v>0.39647524102887099</v>
      </c>
      <c r="AK9" s="17">
        <v>0.37936825258602203</v>
      </c>
      <c r="AL9" s="17">
        <v>0.40291808640224303</v>
      </c>
      <c r="AM9" s="17">
        <v>0.40145215266360501</v>
      </c>
      <c r="AN9" s="17">
        <v>0.42483633454346598</v>
      </c>
      <c r="AO9" s="17">
        <v>0.308725671717197</v>
      </c>
      <c r="AP9" s="17">
        <v>0.37674661654806202</v>
      </c>
      <c r="AQ9" s="17"/>
      <c r="AR9" s="17">
        <v>0.38247196639862402</v>
      </c>
      <c r="AS9" s="17">
        <v>0.38928268892965101</v>
      </c>
      <c r="AT9" s="17">
        <v>0.43094726121981097</v>
      </c>
      <c r="AU9" s="17">
        <v>0.454003897670259</v>
      </c>
      <c r="AV9" s="17">
        <v>0.28995542808033098</v>
      </c>
      <c r="AW9" s="17"/>
      <c r="AX9" s="17">
        <v>0.36427917139157201</v>
      </c>
      <c r="AY9" s="17">
        <v>0.57830916917527497</v>
      </c>
      <c r="AZ9" s="17">
        <v>0.38265929320679598</v>
      </c>
      <c r="BA9" s="17"/>
      <c r="BB9" s="17">
        <v>0.40908530258489101</v>
      </c>
      <c r="BC9" s="17">
        <v>0.37386579492828997</v>
      </c>
      <c r="BD9" s="17">
        <v>0.42420060814485699</v>
      </c>
      <c r="BE9" s="17">
        <v>0.33898206447200202</v>
      </c>
      <c r="BF9" s="17">
        <v>0.35911530891950399</v>
      </c>
    </row>
    <row r="10" spans="2:58" ht="57.6" x14ac:dyDescent="0.3">
      <c r="B10" s="18" t="s">
        <v>291</v>
      </c>
      <c r="C10" s="17">
        <v>0.175006148256553</v>
      </c>
      <c r="D10" s="17">
        <v>0.17098949052677001</v>
      </c>
      <c r="E10" s="17">
        <v>0.17937580682002199</v>
      </c>
      <c r="F10" s="17"/>
      <c r="G10" s="17">
        <v>8.1036641512359994E-2</v>
      </c>
      <c r="H10" s="17">
        <v>0.19275076308201999</v>
      </c>
      <c r="I10" s="17">
        <v>0.18618043493565201</v>
      </c>
      <c r="J10" s="17">
        <v>0.177517890325985</v>
      </c>
      <c r="K10" s="17">
        <v>0.124302651547487</v>
      </c>
      <c r="L10" s="17">
        <v>0.15946124001415299</v>
      </c>
      <c r="M10" s="17"/>
      <c r="N10" s="17">
        <v>0.23166723210724599</v>
      </c>
      <c r="O10" s="17">
        <v>0.23167645721602201</v>
      </c>
      <c r="P10" s="17">
        <v>0.186175672548968</v>
      </c>
      <c r="Q10" s="17">
        <v>0.196519372293286</v>
      </c>
      <c r="R10" s="17">
        <v>0.156562004545304</v>
      </c>
      <c r="S10" s="17">
        <v>0.18662358883681601</v>
      </c>
      <c r="T10" s="17">
        <v>0.23497965908004201</v>
      </c>
      <c r="U10" s="17">
        <v>0.242809414324891</v>
      </c>
      <c r="V10" s="17">
        <v>0.222759490452239</v>
      </c>
      <c r="W10" s="17">
        <v>0.19306835339784101</v>
      </c>
      <c r="X10" s="17">
        <v>0.112125431134971</v>
      </c>
      <c r="Y10" s="17">
        <v>0.163017503546174</v>
      </c>
      <c r="Z10" s="17">
        <v>0.15769407794128801</v>
      </c>
      <c r="AA10" s="17">
        <v>0.14216626483050099</v>
      </c>
      <c r="AB10" s="17">
        <v>0.20439674006258601</v>
      </c>
      <c r="AC10" s="17">
        <v>0.123311217240595</v>
      </c>
      <c r="AD10" s="17"/>
      <c r="AE10" s="17">
        <v>0.16948973948144599</v>
      </c>
      <c r="AF10" s="17">
        <v>0.11173643493025801</v>
      </c>
      <c r="AG10" s="17">
        <v>0.16125151270576099</v>
      </c>
      <c r="AH10" s="17">
        <v>0.221910296887741</v>
      </c>
      <c r="AI10" s="17">
        <v>0.151045311459198</v>
      </c>
      <c r="AJ10" s="17">
        <v>0.19762336966668601</v>
      </c>
      <c r="AK10" s="17">
        <v>0.21264292660894399</v>
      </c>
      <c r="AL10" s="17">
        <v>0.16751576214951</v>
      </c>
      <c r="AM10" s="17">
        <v>0.21161286164552201</v>
      </c>
      <c r="AN10" s="17">
        <v>0.16672993353870799</v>
      </c>
      <c r="AO10" s="17">
        <v>0.19968880580398901</v>
      </c>
      <c r="AP10" s="17">
        <v>0.11754727163399301</v>
      </c>
      <c r="AQ10" s="17"/>
      <c r="AR10" s="17">
        <v>0.18276042005926599</v>
      </c>
      <c r="AS10" s="17">
        <v>0.17671141748373501</v>
      </c>
      <c r="AT10" s="17">
        <v>0.14500536047390999</v>
      </c>
      <c r="AU10" s="17">
        <v>0.204625938674594</v>
      </c>
      <c r="AV10" s="17">
        <v>0.208937627912329</v>
      </c>
      <c r="AW10" s="17"/>
      <c r="AX10" s="17">
        <v>0.17810452909003999</v>
      </c>
      <c r="AY10" s="17">
        <v>0.13318578190149699</v>
      </c>
      <c r="AZ10" s="17">
        <v>0.18297817029444599</v>
      </c>
      <c r="BA10" s="17"/>
      <c r="BB10" s="17">
        <v>0.16159211855831099</v>
      </c>
      <c r="BC10" s="17">
        <v>0.21851709148791601</v>
      </c>
      <c r="BD10" s="17">
        <v>0.15439391870462399</v>
      </c>
      <c r="BE10" s="17">
        <v>0.159839363326439</v>
      </c>
      <c r="BF10" s="17">
        <v>0.24242651927668199</v>
      </c>
    </row>
    <row r="11" spans="2:58" ht="43.2" x14ac:dyDescent="0.3">
      <c r="B11" s="18" t="s">
        <v>292</v>
      </c>
      <c r="C11" s="17">
        <v>0.35343214994679101</v>
      </c>
      <c r="D11" s="17">
        <v>0.385127385417179</v>
      </c>
      <c r="E11" s="17">
        <v>0.32041654181704898</v>
      </c>
      <c r="F11" s="17"/>
      <c r="G11" s="17">
        <v>0.41417324587179499</v>
      </c>
      <c r="H11" s="17">
        <v>0.268810804215316</v>
      </c>
      <c r="I11" s="17">
        <v>0.30374571961143798</v>
      </c>
      <c r="J11" s="17">
        <v>0.36542356129870002</v>
      </c>
      <c r="K11" s="17">
        <v>0.50837224895606403</v>
      </c>
      <c r="L11" s="17">
        <v>0.576609669228618</v>
      </c>
      <c r="M11" s="17"/>
      <c r="N11" s="17">
        <v>0.404796954496354</v>
      </c>
      <c r="O11" s="17">
        <v>0.38263704567826901</v>
      </c>
      <c r="P11" s="17">
        <v>0.39187254950419098</v>
      </c>
      <c r="Q11" s="17">
        <v>0.27835215619197901</v>
      </c>
      <c r="R11" s="17">
        <v>0.29497409852538597</v>
      </c>
      <c r="S11" s="17">
        <v>0.27016647596922999</v>
      </c>
      <c r="T11" s="17">
        <v>0.36378760761502699</v>
      </c>
      <c r="U11" s="17">
        <v>0.35690927824912799</v>
      </c>
      <c r="V11" s="17">
        <v>0.35599028255696502</v>
      </c>
      <c r="W11" s="17">
        <v>0.41109233221868102</v>
      </c>
      <c r="X11" s="17">
        <v>0.381114587633337</v>
      </c>
      <c r="Y11" s="17">
        <v>0.39998740493622098</v>
      </c>
      <c r="Z11" s="17">
        <v>0.42441882605265002</v>
      </c>
      <c r="AA11" s="17">
        <v>0.45816853988957001</v>
      </c>
      <c r="AB11" s="17">
        <v>0.41121847031671899</v>
      </c>
      <c r="AC11" s="17">
        <v>0.29397742111963199</v>
      </c>
      <c r="AD11" s="17"/>
      <c r="AE11" s="17">
        <v>0.30503764036506198</v>
      </c>
      <c r="AF11" s="17">
        <v>0.43856296817978002</v>
      </c>
      <c r="AG11" s="17">
        <v>0.400076921992298</v>
      </c>
      <c r="AH11" s="17">
        <v>0.36709159030252098</v>
      </c>
      <c r="AI11" s="17">
        <v>0.33019759872215099</v>
      </c>
      <c r="AJ11" s="17">
        <v>0.290389463496532</v>
      </c>
      <c r="AK11" s="17">
        <v>0.32176149711824797</v>
      </c>
      <c r="AL11" s="17">
        <v>0.39248641299867998</v>
      </c>
      <c r="AM11" s="17">
        <v>0.32804948298459502</v>
      </c>
      <c r="AN11" s="17">
        <v>0.32772398860194701</v>
      </c>
      <c r="AO11" s="17">
        <v>0.36191118081352702</v>
      </c>
      <c r="AP11" s="17">
        <v>0.47799585289253999</v>
      </c>
      <c r="AQ11" s="17"/>
      <c r="AR11" s="17">
        <v>0.380975419437595</v>
      </c>
      <c r="AS11" s="17">
        <v>0.344067077629999</v>
      </c>
      <c r="AT11" s="17">
        <v>0.33952993589620101</v>
      </c>
      <c r="AU11" s="17">
        <v>0.30975198470066401</v>
      </c>
      <c r="AV11" s="17">
        <v>0.40504563783515402</v>
      </c>
      <c r="AW11" s="17"/>
      <c r="AX11" s="17">
        <v>0.37456260073907</v>
      </c>
      <c r="AY11" s="17">
        <v>0.26281760025593198</v>
      </c>
      <c r="AZ11" s="17">
        <v>0.35522507452871899</v>
      </c>
      <c r="BA11" s="17"/>
      <c r="BB11" s="17">
        <v>0.35662955356336301</v>
      </c>
      <c r="BC11" s="17">
        <v>0.32547547802751398</v>
      </c>
      <c r="BD11" s="17">
        <v>0.38247810310725999</v>
      </c>
      <c r="BE11" s="17">
        <v>0.392762392594531</v>
      </c>
      <c r="BF11" s="17">
        <v>0.321738203893777</v>
      </c>
    </row>
    <row r="12" spans="2:58" x14ac:dyDescent="0.3">
      <c r="B12" s="18" t="s">
        <v>86</v>
      </c>
      <c r="C12" s="19">
        <v>7.6192328498943904E-2</v>
      </c>
      <c r="D12" s="19">
        <v>6.8003230889245203E-2</v>
      </c>
      <c r="E12" s="19">
        <v>8.4541300131057401E-2</v>
      </c>
      <c r="F12" s="19"/>
      <c r="G12" s="19">
        <v>6.0914113303680399E-2</v>
      </c>
      <c r="H12" s="19">
        <v>5.1021825183824497E-2</v>
      </c>
      <c r="I12" s="19">
        <v>7.0931255804439597E-2</v>
      </c>
      <c r="J12" s="19">
        <v>8.2726675439251898E-2</v>
      </c>
      <c r="K12" s="19">
        <v>9.7145383661465204E-2</v>
      </c>
      <c r="L12" s="19">
        <v>3.9677120873416398E-2</v>
      </c>
      <c r="M12" s="19"/>
      <c r="N12" s="19">
        <v>0</v>
      </c>
      <c r="O12" s="19">
        <v>0.12585443530263499</v>
      </c>
      <c r="P12" s="19">
        <v>7.9601207616254901E-2</v>
      </c>
      <c r="Q12" s="19">
        <v>0.115178685083664</v>
      </c>
      <c r="R12" s="19">
        <v>0.10616316739420301</v>
      </c>
      <c r="S12" s="19">
        <v>8.1918534301523599E-2</v>
      </c>
      <c r="T12" s="19">
        <v>6.7590720828746398E-2</v>
      </c>
      <c r="U12" s="19">
        <v>6.7056699510013695E-2</v>
      </c>
      <c r="V12" s="19">
        <v>0.12797140566159099</v>
      </c>
      <c r="W12" s="19">
        <v>4.8736704686204099E-2</v>
      </c>
      <c r="X12" s="19">
        <v>6.55512845316433E-2</v>
      </c>
      <c r="Y12" s="19">
        <v>9.0694369064850205E-2</v>
      </c>
      <c r="Z12" s="19">
        <v>6.8222886256107299E-2</v>
      </c>
      <c r="AA12" s="19">
        <v>6.4699592340799597E-2</v>
      </c>
      <c r="AB12" s="19">
        <v>5.6518601873638899E-2</v>
      </c>
      <c r="AC12" s="19">
        <v>3.2975317388713198E-2</v>
      </c>
      <c r="AD12" s="19"/>
      <c r="AE12" s="19">
        <v>5.4733762730526797E-2</v>
      </c>
      <c r="AF12" s="19">
        <v>8.4097362967709796E-2</v>
      </c>
      <c r="AG12" s="19">
        <v>6.34664818500556E-2</v>
      </c>
      <c r="AH12" s="19">
        <v>7.0195308746637403E-2</v>
      </c>
      <c r="AI12" s="19">
        <v>9.0840342769100704E-2</v>
      </c>
      <c r="AJ12" s="19">
        <v>0.115511925807912</v>
      </c>
      <c r="AK12" s="19">
        <v>8.6227323686786095E-2</v>
      </c>
      <c r="AL12" s="19">
        <v>3.70797384495666E-2</v>
      </c>
      <c r="AM12" s="19">
        <v>5.8885502706277897E-2</v>
      </c>
      <c r="AN12" s="19">
        <v>8.0709743315879004E-2</v>
      </c>
      <c r="AO12" s="19">
        <v>0.12967434166528699</v>
      </c>
      <c r="AP12" s="19">
        <v>2.7710258925406302E-2</v>
      </c>
      <c r="AQ12" s="19"/>
      <c r="AR12" s="19">
        <v>5.3792194104515197E-2</v>
      </c>
      <c r="AS12" s="19">
        <v>8.9938815956615903E-2</v>
      </c>
      <c r="AT12" s="19">
        <v>8.4517442410077498E-2</v>
      </c>
      <c r="AU12" s="19">
        <v>3.1618178954483898E-2</v>
      </c>
      <c r="AV12" s="19">
        <v>9.6061306172186001E-2</v>
      </c>
      <c r="AW12" s="19"/>
      <c r="AX12" s="19">
        <v>8.30536987793173E-2</v>
      </c>
      <c r="AY12" s="19">
        <v>2.5687448667296001E-2</v>
      </c>
      <c r="AZ12" s="19">
        <v>7.9137461970039305E-2</v>
      </c>
      <c r="BA12" s="19"/>
      <c r="BB12" s="19">
        <v>7.2693025293435798E-2</v>
      </c>
      <c r="BC12" s="19">
        <v>8.2141635556280401E-2</v>
      </c>
      <c r="BD12" s="19">
        <v>3.8927370043259198E-2</v>
      </c>
      <c r="BE12" s="19">
        <v>0.108416179607028</v>
      </c>
      <c r="BF12" s="19">
        <v>7.6719967910037198E-2</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F18"/>
  <sheetViews>
    <sheetView showGridLines="0" topLeftCell="A7"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293</v>
      </c>
      <c r="C9" s="17">
        <v>6.2288112296094302E-2</v>
      </c>
      <c r="D9" s="17">
        <v>8.7920302354608001E-2</v>
      </c>
      <c r="E9" s="17">
        <v>3.6755559727246902E-2</v>
      </c>
      <c r="F9" s="17"/>
      <c r="G9" s="17">
        <v>7.6749095117846403E-2</v>
      </c>
      <c r="H9" s="17">
        <v>0.13291059938086699</v>
      </c>
      <c r="I9" s="17">
        <v>9.0838777819928399E-2</v>
      </c>
      <c r="J9" s="17">
        <v>2.8379786505408799E-2</v>
      </c>
      <c r="K9" s="17">
        <v>2.7673771588191998E-2</v>
      </c>
      <c r="L9" s="17">
        <v>2.5044668581985698E-2</v>
      </c>
      <c r="M9" s="17"/>
      <c r="N9" s="17">
        <v>0</v>
      </c>
      <c r="O9" s="17">
        <v>5.58050768090112E-2</v>
      </c>
      <c r="P9" s="17">
        <v>1.5136308746894299E-2</v>
      </c>
      <c r="Q9" s="17">
        <v>4.0782845864006101E-2</v>
      </c>
      <c r="R9" s="17">
        <v>5.0931618739505899E-2</v>
      </c>
      <c r="S9" s="17">
        <v>4.3916529171169498E-2</v>
      </c>
      <c r="T9" s="17">
        <v>2.44984681251285E-2</v>
      </c>
      <c r="U9" s="17">
        <v>2.3369656485265199E-2</v>
      </c>
      <c r="V9" s="17">
        <v>6.8227479707951094E-2</v>
      </c>
      <c r="W9" s="17">
        <v>3.4474293334534202E-2</v>
      </c>
      <c r="X9" s="17">
        <v>3.9575924914342302E-2</v>
      </c>
      <c r="Y9" s="17">
        <v>5.3973832490908501E-2</v>
      </c>
      <c r="Z9" s="17">
        <v>4.5863453593591702E-2</v>
      </c>
      <c r="AA9" s="17">
        <v>6.2213950327299303E-2</v>
      </c>
      <c r="AB9" s="17">
        <v>0.127750745731569</v>
      </c>
      <c r="AC9" s="17">
        <v>0.156414565670663</v>
      </c>
      <c r="AD9" s="17"/>
      <c r="AE9" s="17">
        <v>0.15268667106102099</v>
      </c>
      <c r="AF9" s="17">
        <v>2.6915655726709099E-2</v>
      </c>
      <c r="AG9" s="17">
        <v>3.3194191814551799E-2</v>
      </c>
      <c r="AH9" s="17">
        <v>6.5861820775003396E-2</v>
      </c>
      <c r="AI9" s="17">
        <v>3.8512849555148901E-2</v>
      </c>
      <c r="AJ9" s="17">
        <v>3.6761920311047101E-2</v>
      </c>
      <c r="AK9" s="17">
        <v>7.8565791889963099E-2</v>
      </c>
      <c r="AL9" s="17">
        <v>6.03237016388617E-2</v>
      </c>
      <c r="AM9" s="17">
        <v>4.5938063391294498E-2</v>
      </c>
      <c r="AN9" s="17">
        <v>4.5777886171165599E-2</v>
      </c>
      <c r="AO9" s="17">
        <v>7.4089688016919106E-2</v>
      </c>
      <c r="AP9" s="17">
        <v>4.2255604174992099E-2</v>
      </c>
      <c r="AQ9" s="17"/>
      <c r="AR9" s="17">
        <v>3.7089187526410397E-2</v>
      </c>
      <c r="AS9" s="17">
        <v>7.6661395925509301E-2</v>
      </c>
      <c r="AT9" s="17">
        <v>6.3654850503879298E-2</v>
      </c>
      <c r="AU9" s="17">
        <v>7.9049944827488006E-2</v>
      </c>
      <c r="AV9" s="17">
        <v>2.3435426684657101E-2</v>
      </c>
      <c r="AW9" s="17"/>
      <c r="AX9" s="17">
        <v>3.2683187768265398E-2</v>
      </c>
      <c r="AY9" s="17">
        <v>0.198738622007335</v>
      </c>
      <c r="AZ9" s="17">
        <v>6.9266155136969806E-2</v>
      </c>
      <c r="BA9" s="17"/>
      <c r="BB9" s="17">
        <v>7.6298466092464698E-2</v>
      </c>
      <c r="BC9" s="17">
        <v>2.0558532411542801E-2</v>
      </c>
      <c r="BD9" s="17">
        <v>0</v>
      </c>
      <c r="BE9" s="17">
        <v>2.59083527811481E-2</v>
      </c>
      <c r="BF9" s="17">
        <v>5.6774986109907701E-2</v>
      </c>
    </row>
    <row r="10" spans="2:58" ht="43.2" x14ac:dyDescent="0.3">
      <c r="B10" s="18" t="s">
        <v>294</v>
      </c>
      <c r="C10" s="17">
        <v>0.17336075107823901</v>
      </c>
      <c r="D10" s="17">
        <v>0.20021958649073199</v>
      </c>
      <c r="E10" s="17">
        <v>0.14682196707733799</v>
      </c>
      <c r="F10" s="17"/>
      <c r="G10" s="17">
        <v>0.26196883746442301</v>
      </c>
      <c r="H10" s="17">
        <v>0.24569223779726601</v>
      </c>
      <c r="I10" s="17">
        <v>0.19533030686064101</v>
      </c>
      <c r="J10" s="17">
        <v>0.14726667626599699</v>
      </c>
      <c r="K10" s="17">
        <v>0.117204373767829</v>
      </c>
      <c r="L10" s="17">
        <v>0.23784620169499401</v>
      </c>
      <c r="M10" s="17"/>
      <c r="N10" s="17">
        <v>0</v>
      </c>
      <c r="O10" s="17">
        <v>0.153482883214971</v>
      </c>
      <c r="P10" s="17">
        <v>0.12410375301752299</v>
      </c>
      <c r="Q10" s="17">
        <v>0.13105567039899901</v>
      </c>
      <c r="R10" s="17">
        <v>0.123439386736588</v>
      </c>
      <c r="S10" s="17">
        <v>0.158251921388186</v>
      </c>
      <c r="T10" s="17">
        <v>0.16962727318107201</v>
      </c>
      <c r="U10" s="17">
        <v>0.20265937602211001</v>
      </c>
      <c r="V10" s="17">
        <v>0.154695690802683</v>
      </c>
      <c r="W10" s="17">
        <v>0.168702822816477</v>
      </c>
      <c r="X10" s="17">
        <v>0.21261567657527</v>
      </c>
      <c r="Y10" s="17">
        <v>0.15601178810361099</v>
      </c>
      <c r="Z10" s="17">
        <v>0.23116775134921599</v>
      </c>
      <c r="AA10" s="17">
        <v>9.6966584629303396E-2</v>
      </c>
      <c r="AB10" s="17">
        <v>0.184100766817446</v>
      </c>
      <c r="AC10" s="17">
        <v>0.23527044690849699</v>
      </c>
      <c r="AD10" s="17"/>
      <c r="AE10" s="17">
        <v>0.23315425565779599</v>
      </c>
      <c r="AF10" s="17">
        <v>0.15342918427815699</v>
      </c>
      <c r="AG10" s="17">
        <v>0.19264275282669699</v>
      </c>
      <c r="AH10" s="17">
        <v>0.19049337598225899</v>
      </c>
      <c r="AI10" s="17">
        <v>0.17892063266414901</v>
      </c>
      <c r="AJ10" s="17">
        <v>0.17641937552303999</v>
      </c>
      <c r="AK10" s="17">
        <v>0.151225396977726</v>
      </c>
      <c r="AL10" s="17">
        <v>0.21809492271161199</v>
      </c>
      <c r="AM10" s="17">
        <v>0.140693119790674</v>
      </c>
      <c r="AN10" s="17">
        <v>0.122602022009245</v>
      </c>
      <c r="AO10" s="17">
        <v>0.14142827272150901</v>
      </c>
      <c r="AP10" s="17">
        <v>0.18073383477722901</v>
      </c>
      <c r="AQ10" s="17"/>
      <c r="AR10" s="17">
        <v>0.17779772205133401</v>
      </c>
      <c r="AS10" s="17">
        <v>0.16440451484855101</v>
      </c>
      <c r="AT10" s="17">
        <v>0.21103779388181601</v>
      </c>
      <c r="AU10" s="17">
        <v>0.101614276142691</v>
      </c>
      <c r="AV10" s="17">
        <v>0.173473246850365</v>
      </c>
      <c r="AW10" s="17"/>
      <c r="AX10" s="17">
        <v>0.16351810281004101</v>
      </c>
      <c r="AY10" s="17">
        <v>0.249503949463771</v>
      </c>
      <c r="AZ10" s="17">
        <v>0.190127145892411</v>
      </c>
      <c r="BA10" s="17"/>
      <c r="BB10" s="17">
        <v>0.18742559565266001</v>
      </c>
      <c r="BC10" s="17">
        <v>0.156585418644788</v>
      </c>
      <c r="BD10" s="17">
        <v>6.6773526210157294E-2</v>
      </c>
      <c r="BE10" s="17">
        <v>0.12588954165006999</v>
      </c>
      <c r="BF10" s="17">
        <v>0.158683108451876</v>
      </c>
    </row>
    <row r="11" spans="2:58" ht="43.2" x14ac:dyDescent="0.3">
      <c r="B11" s="18" t="s">
        <v>295</v>
      </c>
      <c r="C11" s="17">
        <v>0.34369192222186601</v>
      </c>
      <c r="D11" s="17">
        <v>0.34033788365120199</v>
      </c>
      <c r="E11" s="17">
        <v>0.34773485706525997</v>
      </c>
      <c r="F11" s="17"/>
      <c r="G11" s="17">
        <v>0.35067387876640099</v>
      </c>
      <c r="H11" s="17">
        <v>0.327323391845872</v>
      </c>
      <c r="I11" s="17">
        <v>0.32502989955416201</v>
      </c>
      <c r="J11" s="17">
        <v>0.373849050107179</v>
      </c>
      <c r="K11" s="17">
        <v>0.338684201267616</v>
      </c>
      <c r="L11" s="17">
        <v>0.200604002907667</v>
      </c>
      <c r="M11" s="17"/>
      <c r="N11" s="17">
        <v>0.73262591273852196</v>
      </c>
      <c r="O11" s="17">
        <v>0.20935846425247601</v>
      </c>
      <c r="P11" s="17">
        <v>0.23220877531387199</v>
      </c>
      <c r="Q11" s="17">
        <v>0.28157732143692998</v>
      </c>
      <c r="R11" s="17">
        <v>0.30838642168986602</v>
      </c>
      <c r="S11" s="17">
        <v>0.31077386271013202</v>
      </c>
      <c r="T11" s="17">
        <v>0.40323965173429499</v>
      </c>
      <c r="U11" s="17">
        <v>0.35721989283299499</v>
      </c>
      <c r="V11" s="17">
        <v>0.29075129047141102</v>
      </c>
      <c r="W11" s="17">
        <v>0.27466193206543699</v>
      </c>
      <c r="X11" s="17">
        <v>0.409450011259828</v>
      </c>
      <c r="Y11" s="17">
        <v>0.38707922742233197</v>
      </c>
      <c r="Z11" s="17">
        <v>0.333706717379672</v>
      </c>
      <c r="AA11" s="17">
        <v>0.46441377732454497</v>
      </c>
      <c r="AB11" s="17">
        <v>0.34812241234592001</v>
      </c>
      <c r="AC11" s="17">
        <v>0.34410526719337697</v>
      </c>
      <c r="AD11" s="17"/>
      <c r="AE11" s="17">
        <v>0.31909447705462701</v>
      </c>
      <c r="AF11" s="17">
        <v>0.34917646685409398</v>
      </c>
      <c r="AG11" s="17">
        <v>0.38328888952606999</v>
      </c>
      <c r="AH11" s="17">
        <v>0.317997407399503</v>
      </c>
      <c r="AI11" s="17">
        <v>0.34072591795998802</v>
      </c>
      <c r="AJ11" s="17">
        <v>0.37615635655285101</v>
      </c>
      <c r="AK11" s="17">
        <v>0.304782381207099</v>
      </c>
      <c r="AL11" s="17">
        <v>0.305840317033853</v>
      </c>
      <c r="AM11" s="17">
        <v>0.35741081531772401</v>
      </c>
      <c r="AN11" s="17">
        <v>0.37515094427742401</v>
      </c>
      <c r="AO11" s="17">
        <v>0.32911011925408201</v>
      </c>
      <c r="AP11" s="17">
        <v>0.349074285985635</v>
      </c>
      <c r="AQ11" s="17"/>
      <c r="AR11" s="17">
        <v>0.32360028613844399</v>
      </c>
      <c r="AS11" s="17">
        <v>0.363235886147385</v>
      </c>
      <c r="AT11" s="17">
        <v>0.34014846598859699</v>
      </c>
      <c r="AU11" s="17">
        <v>0.310447027504277</v>
      </c>
      <c r="AV11" s="17">
        <v>0.26084535558440503</v>
      </c>
      <c r="AW11" s="17"/>
      <c r="AX11" s="17">
        <v>0.35926087840835902</v>
      </c>
      <c r="AY11" s="17">
        <v>0.30859703262987898</v>
      </c>
      <c r="AZ11" s="17">
        <v>0.36033643592598902</v>
      </c>
      <c r="BA11" s="17"/>
      <c r="BB11" s="17">
        <v>0.35100150861655</v>
      </c>
      <c r="BC11" s="17">
        <v>0.32131493924556798</v>
      </c>
      <c r="BD11" s="17">
        <v>0.41401597837908399</v>
      </c>
      <c r="BE11" s="17">
        <v>0.363469710686815</v>
      </c>
      <c r="BF11" s="17">
        <v>0.28451065870591302</v>
      </c>
    </row>
    <row r="12" spans="2:58" ht="28.8" x14ac:dyDescent="0.3">
      <c r="B12" s="18" t="s">
        <v>296</v>
      </c>
      <c r="C12" s="17">
        <v>0.30293836445519701</v>
      </c>
      <c r="D12" s="17">
        <v>0.27225439964841303</v>
      </c>
      <c r="E12" s="17">
        <v>0.33325866941164001</v>
      </c>
      <c r="F12" s="17"/>
      <c r="G12" s="17">
        <v>0.25268912089926698</v>
      </c>
      <c r="H12" s="17">
        <v>0.20513369513321</v>
      </c>
      <c r="I12" s="17">
        <v>0.27190405681926999</v>
      </c>
      <c r="J12" s="17">
        <v>0.33639378186914698</v>
      </c>
      <c r="K12" s="17">
        <v>0.359957401161137</v>
      </c>
      <c r="L12" s="17">
        <v>0.41594179024310801</v>
      </c>
      <c r="M12" s="17"/>
      <c r="N12" s="17">
        <v>0.15387534170792</v>
      </c>
      <c r="O12" s="17">
        <v>0.38486916051500097</v>
      </c>
      <c r="P12" s="17">
        <v>0.41417825214950099</v>
      </c>
      <c r="Q12" s="17">
        <v>0.40841695623207502</v>
      </c>
      <c r="R12" s="17">
        <v>0.35495104859319299</v>
      </c>
      <c r="S12" s="17">
        <v>0.314456725666038</v>
      </c>
      <c r="T12" s="17">
        <v>0.30486786723362702</v>
      </c>
      <c r="U12" s="17">
        <v>0.25361026516809498</v>
      </c>
      <c r="V12" s="17">
        <v>0.35591414025823198</v>
      </c>
      <c r="W12" s="17">
        <v>0.38648893237097998</v>
      </c>
      <c r="X12" s="17">
        <v>0.23764658307972</v>
      </c>
      <c r="Y12" s="17">
        <v>0.32216084075815299</v>
      </c>
      <c r="Z12" s="17">
        <v>0.28419032144629103</v>
      </c>
      <c r="AA12" s="17">
        <v>0.32507555205315802</v>
      </c>
      <c r="AB12" s="17">
        <v>0.23894583837699801</v>
      </c>
      <c r="AC12" s="17">
        <v>0.22767778532914601</v>
      </c>
      <c r="AD12" s="17"/>
      <c r="AE12" s="17">
        <v>0.21764457809316601</v>
      </c>
      <c r="AF12" s="17">
        <v>0.34253760513513898</v>
      </c>
      <c r="AG12" s="17">
        <v>0.27793380292233999</v>
      </c>
      <c r="AH12" s="17">
        <v>0.31405216706788103</v>
      </c>
      <c r="AI12" s="17">
        <v>0.34447587142450398</v>
      </c>
      <c r="AJ12" s="17">
        <v>0.290469662051344</v>
      </c>
      <c r="AK12" s="17">
        <v>0.32072695095019699</v>
      </c>
      <c r="AL12" s="17">
        <v>0.28094890781652099</v>
      </c>
      <c r="AM12" s="17">
        <v>0.30899850398175899</v>
      </c>
      <c r="AN12" s="17">
        <v>0.324719043175551</v>
      </c>
      <c r="AO12" s="17">
        <v>0.31459579976864999</v>
      </c>
      <c r="AP12" s="17">
        <v>0.37784156156993298</v>
      </c>
      <c r="AQ12" s="17"/>
      <c r="AR12" s="17">
        <v>0.32866472178342199</v>
      </c>
      <c r="AS12" s="17">
        <v>0.283994094005736</v>
      </c>
      <c r="AT12" s="17">
        <v>0.28206137621508298</v>
      </c>
      <c r="AU12" s="17">
        <v>0.34022573265747602</v>
      </c>
      <c r="AV12" s="17">
        <v>0.49060942389450402</v>
      </c>
      <c r="AW12" s="17"/>
      <c r="AX12" s="17">
        <v>0.31405939540968902</v>
      </c>
      <c r="AY12" s="17">
        <v>0.21314057891522201</v>
      </c>
      <c r="AZ12" s="17">
        <v>0.29078576556750702</v>
      </c>
      <c r="BA12" s="17"/>
      <c r="BB12" s="17">
        <v>0.27805269489435203</v>
      </c>
      <c r="BC12" s="17">
        <v>0.35934857487614602</v>
      </c>
      <c r="BD12" s="17">
        <v>0.34573027481886098</v>
      </c>
      <c r="BE12" s="17">
        <v>0.36073844402767002</v>
      </c>
      <c r="BF12" s="17">
        <v>0.35197018184595102</v>
      </c>
    </row>
    <row r="13" spans="2:58" x14ac:dyDescent="0.3">
      <c r="B13" s="18" t="s">
        <v>86</v>
      </c>
      <c r="C13" s="19">
        <v>0.117720849948604</v>
      </c>
      <c r="D13" s="19">
        <v>9.9267827855045204E-2</v>
      </c>
      <c r="E13" s="19">
        <v>0.13542894671851399</v>
      </c>
      <c r="F13" s="19"/>
      <c r="G13" s="19">
        <v>5.7919067752062799E-2</v>
      </c>
      <c r="H13" s="19">
        <v>8.8940075842784794E-2</v>
      </c>
      <c r="I13" s="19">
        <v>0.116896958945999</v>
      </c>
      <c r="J13" s="19">
        <v>0.114110705252269</v>
      </c>
      <c r="K13" s="19">
        <v>0.15648025221522599</v>
      </c>
      <c r="L13" s="19">
        <v>0.12056333657224599</v>
      </c>
      <c r="M13" s="19"/>
      <c r="N13" s="19">
        <v>0.113498745553558</v>
      </c>
      <c r="O13" s="19">
        <v>0.19648441520854101</v>
      </c>
      <c r="P13" s="19">
        <v>0.21437291077220999</v>
      </c>
      <c r="Q13" s="19">
        <v>0.13816720606798899</v>
      </c>
      <c r="R13" s="19">
        <v>0.162291524240847</v>
      </c>
      <c r="S13" s="19">
        <v>0.17260096106447501</v>
      </c>
      <c r="T13" s="19">
        <v>9.7766739725877502E-2</v>
      </c>
      <c r="U13" s="19">
        <v>0.16314080949153401</v>
      </c>
      <c r="V13" s="19">
        <v>0.13041139875972299</v>
      </c>
      <c r="W13" s="19">
        <v>0.13567201941257201</v>
      </c>
      <c r="X13" s="19">
        <v>0.100711804170839</v>
      </c>
      <c r="Y13" s="19">
        <v>8.0774311224995496E-2</v>
      </c>
      <c r="Z13" s="19">
        <v>0.105071756231229</v>
      </c>
      <c r="AA13" s="19">
        <v>5.1330135665694401E-2</v>
      </c>
      <c r="AB13" s="19">
        <v>0.101080236728067</v>
      </c>
      <c r="AC13" s="19">
        <v>3.6531934898316402E-2</v>
      </c>
      <c r="AD13" s="19"/>
      <c r="AE13" s="19">
        <v>7.7420018133389806E-2</v>
      </c>
      <c r="AF13" s="19">
        <v>0.12794108800590101</v>
      </c>
      <c r="AG13" s="19">
        <v>0.112940362910341</v>
      </c>
      <c r="AH13" s="19">
        <v>0.11159522877535299</v>
      </c>
      <c r="AI13" s="19">
        <v>9.7364728396209896E-2</v>
      </c>
      <c r="AJ13" s="19">
        <v>0.120192685561717</v>
      </c>
      <c r="AK13" s="19">
        <v>0.14469947897501501</v>
      </c>
      <c r="AL13" s="19">
        <v>0.13479215079915199</v>
      </c>
      <c r="AM13" s="19">
        <v>0.146959497518548</v>
      </c>
      <c r="AN13" s="19">
        <v>0.131750104366615</v>
      </c>
      <c r="AO13" s="19">
        <v>0.14077612023884001</v>
      </c>
      <c r="AP13" s="19">
        <v>5.0094713492210598E-2</v>
      </c>
      <c r="AQ13" s="19"/>
      <c r="AR13" s="19">
        <v>0.13284808250038899</v>
      </c>
      <c r="AS13" s="19">
        <v>0.111704109072819</v>
      </c>
      <c r="AT13" s="19">
        <v>0.10309751341062399</v>
      </c>
      <c r="AU13" s="19">
        <v>0.168663018868068</v>
      </c>
      <c r="AV13" s="19">
        <v>5.16365469860691E-2</v>
      </c>
      <c r="AW13" s="19"/>
      <c r="AX13" s="19">
        <v>0.130478435603645</v>
      </c>
      <c r="AY13" s="19">
        <v>3.0019816983793399E-2</v>
      </c>
      <c r="AZ13" s="19">
        <v>8.9484497477123906E-2</v>
      </c>
      <c r="BA13" s="19"/>
      <c r="BB13" s="19">
        <v>0.10722173474397299</v>
      </c>
      <c r="BC13" s="19">
        <v>0.14219253482195601</v>
      </c>
      <c r="BD13" s="19">
        <v>0.17348022059189699</v>
      </c>
      <c r="BE13" s="19">
        <v>0.123993950854296</v>
      </c>
      <c r="BF13" s="19">
        <v>0.14806106488635201</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28.8" x14ac:dyDescent="0.3">
      <c r="B9" s="18" t="s">
        <v>298</v>
      </c>
      <c r="C9" s="17">
        <v>9.4912167041615605E-2</v>
      </c>
      <c r="D9" s="17">
        <v>0.10654394568476799</v>
      </c>
      <c r="E9" s="17">
        <v>8.3458563990697995E-2</v>
      </c>
      <c r="F9" s="17"/>
      <c r="G9" s="17">
        <v>0.13766320842152699</v>
      </c>
      <c r="H9" s="17">
        <v>0.13032718179160499</v>
      </c>
      <c r="I9" s="17">
        <v>0.108226172957367</v>
      </c>
      <c r="J9" s="17">
        <v>7.9219054006089598E-2</v>
      </c>
      <c r="K9" s="17">
        <v>6.6287677660980496E-2</v>
      </c>
      <c r="L9" s="17">
        <v>0.14358508901731101</v>
      </c>
      <c r="M9" s="17"/>
      <c r="N9" s="17">
        <v>0.15387534170792</v>
      </c>
      <c r="O9" s="17">
        <v>0.107616859950775</v>
      </c>
      <c r="P9" s="17">
        <v>9.7605496862762695E-2</v>
      </c>
      <c r="Q9" s="17">
        <v>7.4214529176408597E-2</v>
      </c>
      <c r="R9" s="17">
        <v>6.6107991377982303E-2</v>
      </c>
      <c r="S9" s="17">
        <v>7.0541906148021805E-2</v>
      </c>
      <c r="T9" s="17">
        <v>0.12725294988483299</v>
      </c>
      <c r="U9" s="17">
        <v>9.4175754205386999E-2</v>
      </c>
      <c r="V9" s="17">
        <v>0.117600547259926</v>
      </c>
      <c r="W9" s="17">
        <v>0.12527942974974199</v>
      </c>
      <c r="X9" s="17">
        <v>7.6620101675074506E-2</v>
      </c>
      <c r="Y9" s="17">
        <v>6.8743745511535101E-2</v>
      </c>
      <c r="Z9" s="17">
        <v>7.6456698346692595E-2</v>
      </c>
      <c r="AA9" s="17">
        <v>7.9496925418140602E-2</v>
      </c>
      <c r="AB9" s="17">
        <v>0.15963613579385899</v>
      </c>
      <c r="AC9" s="17">
        <v>0.104681272112915</v>
      </c>
      <c r="AD9" s="17"/>
      <c r="AE9" s="17">
        <v>0.104932070906854</v>
      </c>
      <c r="AF9" s="17">
        <v>6.4889727432695596E-2</v>
      </c>
      <c r="AG9" s="17">
        <v>8.7138624919001206E-2</v>
      </c>
      <c r="AH9" s="17">
        <v>0.135313949468503</v>
      </c>
      <c r="AI9" s="17">
        <v>5.8566031220334797E-2</v>
      </c>
      <c r="AJ9" s="17">
        <v>7.2543241075334594E-2</v>
      </c>
      <c r="AK9" s="17">
        <v>6.7311059298042306E-2</v>
      </c>
      <c r="AL9" s="17">
        <v>0.123400163694356</v>
      </c>
      <c r="AM9" s="17">
        <v>0.106272460262598</v>
      </c>
      <c r="AN9" s="17">
        <v>8.4186002941561797E-2</v>
      </c>
      <c r="AO9" s="17">
        <v>0.182680801057854</v>
      </c>
      <c r="AP9" s="17">
        <v>0.110767971676831</v>
      </c>
      <c r="AQ9" s="17"/>
      <c r="AR9" s="17">
        <v>8.20463237279659E-2</v>
      </c>
      <c r="AS9" s="17">
        <v>9.90822973234603E-2</v>
      </c>
      <c r="AT9" s="17">
        <v>9.0748285716852006E-2</v>
      </c>
      <c r="AU9" s="17">
        <v>0.14872082939395601</v>
      </c>
      <c r="AV9" s="17">
        <v>8.9775591285315107E-2</v>
      </c>
      <c r="AW9" s="17"/>
      <c r="AX9" s="17">
        <v>8.1486796675962203E-2</v>
      </c>
      <c r="AY9" s="17">
        <v>0.176209618568378</v>
      </c>
      <c r="AZ9" s="17">
        <v>8.7086672441854696E-2</v>
      </c>
      <c r="BA9" s="17"/>
      <c r="BB9" s="17">
        <v>0.101037491614478</v>
      </c>
      <c r="BC9" s="17">
        <v>0.11258900763698</v>
      </c>
      <c r="BD9" s="17">
        <v>2.14898934765228E-2</v>
      </c>
      <c r="BE9" s="17">
        <v>3.28435307732634E-2</v>
      </c>
      <c r="BF9" s="17">
        <v>9.7910357945616602E-2</v>
      </c>
    </row>
    <row r="10" spans="2:58" ht="28.8" x14ac:dyDescent="0.3">
      <c r="B10" s="18" t="s">
        <v>299</v>
      </c>
      <c r="C10" s="17">
        <v>0.48216125960069101</v>
      </c>
      <c r="D10" s="17">
        <v>0.50569187143299299</v>
      </c>
      <c r="E10" s="17">
        <v>0.45956996145065598</v>
      </c>
      <c r="F10" s="17"/>
      <c r="G10" s="17">
        <v>0.69843190617978401</v>
      </c>
      <c r="H10" s="17">
        <v>0.51491448781884397</v>
      </c>
      <c r="I10" s="17">
        <v>0.47518864648228298</v>
      </c>
      <c r="J10" s="17">
        <v>0.482335794529063</v>
      </c>
      <c r="K10" s="17">
        <v>0.45875030046466903</v>
      </c>
      <c r="L10" s="17">
        <v>0.55502268552182399</v>
      </c>
      <c r="M10" s="17"/>
      <c r="N10" s="17">
        <v>0.37134530624178802</v>
      </c>
      <c r="O10" s="17">
        <v>0.36820315422780098</v>
      </c>
      <c r="P10" s="17">
        <v>0.41498869858805898</v>
      </c>
      <c r="Q10" s="17">
        <v>0.37841086822571801</v>
      </c>
      <c r="R10" s="17">
        <v>0.48186636724725901</v>
      </c>
      <c r="S10" s="17">
        <v>0.46398292248589301</v>
      </c>
      <c r="T10" s="17">
        <v>0.43025952623060099</v>
      </c>
      <c r="U10" s="17">
        <v>0.44631085380449997</v>
      </c>
      <c r="V10" s="17">
        <v>0.51894120439678904</v>
      </c>
      <c r="W10" s="17">
        <v>0.49027027213866498</v>
      </c>
      <c r="X10" s="17">
        <v>0.45884466941299401</v>
      </c>
      <c r="Y10" s="17">
        <v>0.52412794190949696</v>
      </c>
      <c r="Z10" s="17">
        <v>0.45526599103002502</v>
      </c>
      <c r="AA10" s="17">
        <v>0.45727086896103503</v>
      </c>
      <c r="AB10" s="17">
        <v>0.44884561376571502</v>
      </c>
      <c r="AC10" s="17">
        <v>0.61934998367148097</v>
      </c>
      <c r="AD10" s="17"/>
      <c r="AE10" s="17">
        <v>0.53399857376743498</v>
      </c>
      <c r="AF10" s="17">
        <v>0.41548345440645601</v>
      </c>
      <c r="AG10" s="17">
        <v>0.55954779456931403</v>
      </c>
      <c r="AH10" s="17">
        <v>0.50515242687174999</v>
      </c>
      <c r="AI10" s="17">
        <v>0.58735905265619104</v>
      </c>
      <c r="AJ10" s="17">
        <v>0.41424787070998798</v>
      </c>
      <c r="AK10" s="17">
        <v>0.46253369618753498</v>
      </c>
      <c r="AL10" s="17">
        <v>0.57158324228580903</v>
      </c>
      <c r="AM10" s="17">
        <v>0.45984692832276303</v>
      </c>
      <c r="AN10" s="17">
        <v>0.489918879846509</v>
      </c>
      <c r="AO10" s="17">
        <v>0.35063910075070798</v>
      </c>
      <c r="AP10" s="17">
        <v>0.42151552568167</v>
      </c>
      <c r="AQ10" s="17"/>
      <c r="AR10" s="17">
        <v>0.49388171611005299</v>
      </c>
      <c r="AS10" s="17">
        <v>0.475242724412546</v>
      </c>
      <c r="AT10" s="17">
        <v>0.47808300652810698</v>
      </c>
      <c r="AU10" s="17">
        <v>0.48912601105342801</v>
      </c>
      <c r="AV10" s="17">
        <v>0.50115991745375998</v>
      </c>
      <c r="AW10" s="17"/>
      <c r="AX10" s="17">
        <v>0.47773430564185398</v>
      </c>
      <c r="AY10" s="17">
        <v>0.57465442445032999</v>
      </c>
      <c r="AZ10" s="17">
        <v>0.465452597408193</v>
      </c>
      <c r="BA10" s="17"/>
      <c r="BB10" s="17">
        <v>0.49292931076072499</v>
      </c>
      <c r="BC10" s="17">
        <v>0.46423098274633801</v>
      </c>
      <c r="BD10" s="17">
        <v>0.390569730848421</v>
      </c>
      <c r="BE10" s="17">
        <v>0.48021180167126198</v>
      </c>
      <c r="BF10" s="17">
        <v>0.45260193527214698</v>
      </c>
    </row>
    <row r="11" spans="2:58" ht="28.8" x14ac:dyDescent="0.3">
      <c r="B11" s="18" t="s">
        <v>300</v>
      </c>
      <c r="C11" s="17">
        <v>0.15069130733199901</v>
      </c>
      <c r="D11" s="17">
        <v>0.171402923492535</v>
      </c>
      <c r="E11" s="17">
        <v>0.13026042308042099</v>
      </c>
      <c r="F11" s="17"/>
      <c r="G11" s="17">
        <v>0.163904885398689</v>
      </c>
      <c r="H11" s="17">
        <v>0.21317679656871</v>
      </c>
      <c r="I11" s="17">
        <v>0.14625929724641001</v>
      </c>
      <c r="J11" s="17">
        <v>0.14241327095645101</v>
      </c>
      <c r="K11" s="17">
        <v>0.16160780751309001</v>
      </c>
      <c r="L11" s="17">
        <v>0</v>
      </c>
      <c r="M11" s="17"/>
      <c r="N11" s="17">
        <v>0.14300341162020899</v>
      </c>
      <c r="O11" s="17">
        <v>0.21567359477262099</v>
      </c>
      <c r="P11" s="17">
        <v>7.7909295556218797E-2</v>
      </c>
      <c r="Q11" s="17">
        <v>0.13623066616433499</v>
      </c>
      <c r="R11" s="17">
        <v>0.15471334987774299</v>
      </c>
      <c r="S11" s="17">
        <v>0.10949764286874</v>
      </c>
      <c r="T11" s="17">
        <v>0.15572317244353601</v>
      </c>
      <c r="U11" s="17">
        <v>0.183318531658719</v>
      </c>
      <c r="V11" s="17">
        <v>9.84125280451148E-2</v>
      </c>
      <c r="W11" s="17">
        <v>9.5186140522941901E-2</v>
      </c>
      <c r="X11" s="17">
        <v>0.155037413122042</v>
      </c>
      <c r="Y11" s="17">
        <v>0.175922504514372</v>
      </c>
      <c r="Z11" s="17">
        <v>0.25366889841613799</v>
      </c>
      <c r="AA11" s="17">
        <v>0.17837617763163099</v>
      </c>
      <c r="AB11" s="17">
        <v>0.132716699117048</v>
      </c>
      <c r="AC11" s="17">
        <v>0.173735646143721</v>
      </c>
      <c r="AD11" s="17"/>
      <c r="AE11" s="17">
        <v>0.179019195506081</v>
      </c>
      <c r="AF11" s="17">
        <v>0.17992261920416699</v>
      </c>
      <c r="AG11" s="17">
        <v>7.2571588164432405E-2</v>
      </c>
      <c r="AH11" s="17">
        <v>0.11506392940675</v>
      </c>
      <c r="AI11" s="17">
        <v>0.10609185094446</v>
      </c>
      <c r="AJ11" s="17">
        <v>0.21146270155664901</v>
      </c>
      <c r="AK11" s="17">
        <v>0.156975094567707</v>
      </c>
      <c r="AL11" s="17">
        <v>0.112374086949293</v>
      </c>
      <c r="AM11" s="17">
        <v>0.15974852705658299</v>
      </c>
      <c r="AN11" s="17">
        <v>0.170038064241229</v>
      </c>
      <c r="AO11" s="17">
        <v>0.13144682267071001</v>
      </c>
      <c r="AP11" s="17">
        <v>0.10402380738148399</v>
      </c>
      <c r="AQ11" s="17"/>
      <c r="AR11" s="17">
        <v>0.14165665824899101</v>
      </c>
      <c r="AS11" s="17">
        <v>0.16407177491619601</v>
      </c>
      <c r="AT11" s="17">
        <v>0.150357481456035</v>
      </c>
      <c r="AU11" s="17">
        <v>0.100532235044396</v>
      </c>
      <c r="AV11" s="17">
        <v>7.07237294928479E-2</v>
      </c>
      <c r="AW11" s="17"/>
      <c r="AX11" s="17">
        <v>0.14640462186141501</v>
      </c>
      <c r="AY11" s="17">
        <v>0.171179168076771</v>
      </c>
      <c r="AZ11" s="17">
        <v>0.190237196005692</v>
      </c>
      <c r="BA11" s="17"/>
      <c r="BB11" s="17">
        <v>0.15136872804134699</v>
      </c>
      <c r="BC11" s="17">
        <v>0.132145612136503</v>
      </c>
      <c r="BD11" s="17">
        <v>0.213580901404824</v>
      </c>
      <c r="BE11" s="17">
        <v>0.13706531392610999</v>
      </c>
      <c r="BF11" s="17">
        <v>0.16005760784346501</v>
      </c>
    </row>
    <row r="12" spans="2:58" x14ac:dyDescent="0.3">
      <c r="B12" s="18" t="s">
        <v>97</v>
      </c>
      <c r="C12" s="19">
        <v>0.27223526602569398</v>
      </c>
      <c r="D12" s="19">
        <v>0.21636125938970399</v>
      </c>
      <c r="E12" s="19">
        <v>0.32671105147822499</v>
      </c>
      <c r="F12" s="19"/>
      <c r="G12" s="19">
        <v>0</v>
      </c>
      <c r="H12" s="19">
        <v>0.14158153382083999</v>
      </c>
      <c r="I12" s="19">
        <v>0.27032588331394097</v>
      </c>
      <c r="J12" s="19">
        <v>0.29603188050839602</v>
      </c>
      <c r="K12" s="19">
        <v>0.31335421436125999</v>
      </c>
      <c r="L12" s="19">
        <v>0.30139222546086603</v>
      </c>
      <c r="M12" s="19"/>
      <c r="N12" s="19">
        <v>0.33177594043008302</v>
      </c>
      <c r="O12" s="19">
        <v>0.30850639104880401</v>
      </c>
      <c r="P12" s="19">
        <v>0.40949650899295897</v>
      </c>
      <c r="Q12" s="19">
        <v>0.41114393643353903</v>
      </c>
      <c r="R12" s="19">
        <v>0.29731229149701499</v>
      </c>
      <c r="S12" s="19">
        <v>0.35597752849734399</v>
      </c>
      <c r="T12" s="19">
        <v>0.28676435144103002</v>
      </c>
      <c r="U12" s="19">
        <v>0.27619486033139401</v>
      </c>
      <c r="V12" s="19">
        <v>0.26504572029816997</v>
      </c>
      <c r="W12" s="19">
        <v>0.28926415758864998</v>
      </c>
      <c r="X12" s="19">
        <v>0.309497815789889</v>
      </c>
      <c r="Y12" s="19">
        <v>0.23120580806459601</v>
      </c>
      <c r="Z12" s="19">
        <v>0.21460841220714499</v>
      </c>
      <c r="AA12" s="19">
        <v>0.28485602798919302</v>
      </c>
      <c r="AB12" s="19">
        <v>0.25880155132337801</v>
      </c>
      <c r="AC12" s="19">
        <v>0.10223309807188399</v>
      </c>
      <c r="AD12" s="19"/>
      <c r="AE12" s="19">
        <v>0.18205015981962999</v>
      </c>
      <c r="AF12" s="19">
        <v>0.33970419895668202</v>
      </c>
      <c r="AG12" s="19">
        <v>0.280741992347252</v>
      </c>
      <c r="AH12" s="19">
        <v>0.244469694252997</v>
      </c>
      <c r="AI12" s="19">
        <v>0.247983065179014</v>
      </c>
      <c r="AJ12" s="19">
        <v>0.30174618665802899</v>
      </c>
      <c r="AK12" s="19">
        <v>0.313180149946716</v>
      </c>
      <c r="AL12" s="19">
        <v>0.19264250707054201</v>
      </c>
      <c r="AM12" s="19">
        <v>0.27413208435805603</v>
      </c>
      <c r="AN12" s="19">
        <v>0.25585705297069999</v>
      </c>
      <c r="AO12" s="19">
        <v>0.33523327552072901</v>
      </c>
      <c r="AP12" s="19">
        <v>0.36369269526001602</v>
      </c>
      <c r="AQ12" s="19"/>
      <c r="AR12" s="19">
        <v>0.28241530191299002</v>
      </c>
      <c r="AS12" s="19">
        <v>0.26160320334779702</v>
      </c>
      <c r="AT12" s="19">
        <v>0.28081122629900701</v>
      </c>
      <c r="AU12" s="19">
        <v>0.26162092450822</v>
      </c>
      <c r="AV12" s="19">
        <v>0.33834076176807698</v>
      </c>
      <c r="AW12" s="19"/>
      <c r="AX12" s="19">
        <v>0.29437427582076903</v>
      </c>
      <c r="AY12" s="19">
        <v>7.7956788904520194E-2</v>
      </c>
      <c r="AZ12" s="19">
        <v>0.25722353414426002</v>
      </c>
      <c r="BA12" s="19"/>
      <c r="BB12" s="19">
        <v>0.25466446958345001</v>
      </c>
      <c r="BC12" s="19">
        <v>0.29103439748017801</v>
      </c>
      <c r="BD12" s="19">
        <v>0.37435947427023197</v>
      </c>
      <c r="BE12" s="19">
        <v>0.34987935362936501</v>
      </c>
      <c r="BF12" s="19">
        <v>0.28943009893877097</v>
      </c>
    </row>
    <row r="13" spans="2:58" x14ac:dyDescent="0.3">
      <c r="B13" s="16"/>
    </row>
    <row r="14" spans="2:58" x14ac:dyDescent="0.3">
      <c r="B14" t="s">
        <v>91</v>
      </c>
    </row>
    <row r="15" spans="2:58" x14ac:dyDescent="0.3">
      <c r="B15" t="s">
        <v>92</v>
      </c>
    </row>
    <row r="17" spans="2:2" x14ac:dyDescent="0.3">
      <c r="B17"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F22"/>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6" width="20.6640625" customWidth="1"/>
  </cols>
  <sheetData>
    <row r="2" spans="2:6" ht="40.049999999999997" customHeight="1" x14ac:dyDescent="0.3">
      <c r="D2" s="30" t="s">
        <v>307</v>
      </c>
      <c r="E2" s="26"/>
      <c r="F2" s="26"/>
    </row>
    <row r="6" spans="2:6" ht="49.95" customHeight="1" x14ac:dyDescent="0.3">
      <c r="B6" s="23" t="s">
        <v>15</v>
      </c>
      <c r="C6" s="23" t="s">
        <v>302</v>
      </c>
      <c r="D6" s="23" t="s">
        <v>303</v>
      </c>
      <c r="E6" s="23" t="s">
        <v>304</v>
      </c>
    </row>
    <row r="7" spans="2:6" x14ac:dyDescent="0.3">
      <c r="B7" s="18" t="s">
        <v>103</v>
      </c>
      <c r="C7" s="17">
        <v>0.31960255360097101</v>
      </c>
      <c r="D7" s="17">
        <v>0.156720975398839</v>
      </c>
      <c r="E7" s="17">
        <v>0.14134504623641</v>
      </c>
    </row>
    <row r="8" spans="2:6" x14ac:dyDescent="0.3">
      <c r="B8" s="18" t="s">
        <v>305</v>
      </c>
      <c r="C8" s="17">
        <v>0.41612392575347701</v>
      </c>
      <c r="D8" s="17">
        <v>0.30707685656461198</v>
      </c>
      <c r="E8" s="17">
        <v>0.27126697291414098</v>
      </c>
    </row>
    <row r="9" spans="2:6" x14ac:dyDescent="0.3">
      <c r="B9" s="18" t="s">
        <v>106</v>
      </c>
      <c r="C9" s="17">
        <v>0.18292378738673201</v>
      </c>
      <c r="D9" s="17">
        <v>0.27113025750015102</v>
      </c>
      <c r="E9" s="17">
        <v>0.30781981837946798</v>
      </c>
    </row>
    <row r="10" spans="2:6" x14ac:dyDescent="0.3">
      <c r="B10" s="18" t="s">
        <v>306</v>
      </c>
      <c r="C10" s="17">
        <v>4.1641392547041398E-2</v>
      </c>
      <c r="D10" s="17">
        <v>0.15851601043212299</v>
      </c>
      <c r="E10" s="17">
        <v>0.152152757201757</v>
      </c>
    </row>
    <row r="11" spans="2:6" x14ac:dyDescent="0.3">
      <c r="B11" s="18" t="s">
        <v>109</v>
      </c>
      <c r="C11" s="17">
        <v>1.5802508553199798E-2</v>
      </c>
      <c r="D11" s="17">
        <v>6.2131405953424097E-2</v>
      </c>
      <c r="E11" s="17">
        <v>9.0980320951245905E-2</v>
      </c>
    </row>
    <row r="12" spans="2:6" x14ac:dyDescent="0.3">
      <c r="B12" s="18" t="s">
        <v>97</v>
      </c>
      <c r="C12" s="17">
        <v>2.3905832158579401E-2</v>
      </c>
      <c r="D12" s="17">
        <v>4.4424494150851999E-2</v>
      </c>
      <c r="E12" s="17">
        <v>3.6435084316977999E-2</v>
      </c>
    </row>
    <row r="13" spans="2:6" x14ac:dyDescent="0.3">
      <c r="B13" s="22" t="s">
        <v>110</v>
      </c>
      <c r="C13" s="20">
        <v>0.73572647935444802</v>
      </c>
      <c r="D13" s="20">
        <v>0.46379783196345098</v>
      </c>
      <c r="E13" s="20">
        <v>0.41261201915055101</v>
      </c>
    </row>
    <row r="14" spans="2:6" x14ac:dyDescent="0.3">
      <c r="B14" s="22" t="s">
        <v>111</v>
      </c>
      <c r="C14" s="20">
        <v>5.7443901100241099E-2</v>
      </c>
      <c r="D14" s="20">
        <v>0.220647416385547</v>
      </c>
      <c r="E14" s="20">
        <v>0.243133078153003</v>
      </c>
    </row>
    <row r="15" spans="2:6" hidden="1" x14ac:dyDescent="0.3">
      <c r="B15" s="22" t="s">
        <v>99</v>
      </c>
      <c r="C15" s="21">
        <v>0.67828257825420701</v>
      </c>
      <c r="D15" s="21">
        <v>0.24315041557790401</v>
      </c>
      <c r="E15" s="21">
        <v>0.16947894099754801</v>
      </c>
    </row>
    <row r="16" spans="2:6" x14ac:dyDescent="0.3">
      <c r="B16" s="16"/>
      <c r="C16" s="16"/>
      <c r="D16" s="16"/>
      <c r="E16" s="16"/>
    </row>
    <row r="17" spans="2:2" x14ac:dyDescent="0.3">
      <c r="B17" t="s">
        <v>91</v>
      </c>
    </row>
    <row r="18" spans="2:2" x14ac:dyDescent="0.3">
      <c r="B18" t="s">
        <v>92</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F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103</v>
      </c>
      <c r="C9" s="17">
        <v>0.156720975398839</v>
      </c>
      <c r="D9" s="17">
        <v>0.199398734577862</v>
      </c>
      <c r="E9" s="17">
        <v>0.11431487122120799</v>
      </c>
      <c r="F9" s="17"/>
      <c r="G9" s="17">
        <v>0.24376770868015701</v>
      </c>
      <c r="H9" s="17">
        <v>0.26587019542356799</v>
      </c>
      <c r="I9" s="17">
        <v>0.18658837887131299</v>
      </c>
      <c r="J9" s="17">
        <v>0.112456640136724</v>
      </c>
      <c r="K9" s="17">
        <v>0.124760947202078</v>
      </c>
      <c r="L9" s="17">
        <v>6.1635269074350699E-2</v>
      </c>
      <c r="M9" s="17"/>
      <c r="N9" s="17">
        <v>0</v>
      </c>
      <c r="O9" s="17">
        <v>0.11506074115277901</v>
      </c>
      <c r="P9" s="17">
        <v>0.11441045851101</v>
      </c>
      <c r="Q9" s="17">
        <v>0.10413743348009501</v>
      </c>
      <c r="R9" s="17">
        <v>0.134294635595197</v>
      </c>
      <c r="S9" s="17">
        <v>0.118843073613703</v>
      </c>
      <c r="T9" s="17">
        <v>0.107045320287684</v>
      </c>
      <c r="U9" s="17">
        <v>6.5210553169126703E-2</v>
      </c>
      <c r="V9" s="17">
        <v>8.4441273319926194E-2</v>
      </c>
      <c r="W9" s="17">
        <v>9.5753766971780299E-2</v>
      </c>
      <c r="X9" s="17">
        <v>0.15771322705454299</v>
      </c>
      <c r="Y9" s="17">
        <v>0.161936934057575</v>
      </c>
      <c r="Z9" s="17">
        <v>0.112694298584516</v>
      </c>
      <c r="AA9" s="17">
        <v>0.137691581414915</v>
      </c>
      <c r="AB9" s="17">
        <v>0.21577538992027101</v>
      </c>
      <c r="AC9" s="17">
        <v>0.364240367216627</v>
      </c>
      <c r="AD9" s="17"/>
      <c r="AE9" s="17">
        <v>0.29610748140732601</v>
      </c>
      <c r="AF9" s="17">
        <v>0.13493753109957801</v>
      </c>
      <c r="AG9" s="17">
        <v>0.109691817902514</v>
      </c>
      <c r="AH9" s="17">
        <v>0.14233988022553701</v>
      </c>
      <c r="AI9" s="17">
        <v>0.10651119920792899</v>
      </c>
      <c r="AJ9" s="17">
        <v>9.2990178564862705E-2</v>
      </c>
      <c r="AK9" s="17">
        <v>0.18602414092153799</v>
      </c>
      <c r="AL9" s="17">
        <v>0.21253028745435401</v>
      </c>
      <c r="AM9" s="17">
        <v>0.163940733602182</v>
      </c>
      <c r="AN9" s="17">
        <v>9.1868044174963401E-2</v>
      </c>
      <c r="AO9" s="17">
        <v>0.14482713868007199</v>
      </c>
      <c r="AP9" s="17">
        <v>0.11433829329433901</v>
      </c>
      <c r="AQ9" s="17"/>
      <c r="AR9" s="17">
        <v>0.115964160349805</v>
      </c>
      <c r="AS9" s="17">
        <v>0.170159565202567</v>
      </c>
      <c r="AT9" s="17">
        <v>0.18573583028158999</v>
      </c>
      <c r="AU9" s="17">
        <v>0.197539856222048</v>
      </c>
      <c r="AV9" s="17">
        <v>7.3610499492384102E-2</v>
      </c>
      <c r="AW9" s="17"/>
      <c r="AX9" s="17">
        <v>0.114868855222518</v>
      </c>
      <c r="AY9" s="17">
        <v>0.38651515228258398</v>
      </c>
      <c r="AZ9" s="17">
        <v>0.16934803013772201</v>
      </c>
      <c r="BA9" s="17"/>
      <c r="BB9" s="17">
        <v>0.18755382061253301</v>
      </c>
      <c r="BC9" s="17">
        <v>7.5373016796032602E-2</v>
      </c>
      <c r="BD9" s="17">
        <v>6.1629241760214497E-2</v>
      </c>
      <c r="BE9" s="17">
        <v>6.8392708050972098E-2</v>
      </c>
      <c r="BF9" s="17">
        <v>0.128663717554965</v>
      </c>
    </row>
    <row r="10" spans="2:58" x14ac:dyDescent="0.3">
      <c r="B10" s="18" t="s">
        <v>305</v>
      </c>
      <c r="C10" s="17">
        <v>0.30707685656461198</v>
      </c>
      <c r="D10" s="17">
        <v>0.32038635663159998</v>
      </c>
      <c r="E10" s="17">
        <v>0.29336968177663297</v>
      </c>
      <c r="F10" s="17"/>
      <c r="G10" s="17">
        <v>0.32509138586241798</v>
      </c>
      <c r="H10" s="17">
        <v>0.32606940221147801</v>
      </c>
      <c r="I10" s="17">
        <v>0.30605786086507097</v>
      </c>
      <c r="J10" s="17">
        <v>0.30256119993174302</v>
      </c>
      <c r="K10" s="17">
        <v>0.31042992504236799</v>
      </c>
      <c r="L10" s="17">
        <v>0.29687646797634698</v>
      </c>
      <c r="M10" s="17"/>
      <c r="N10" s="17">
        <v>0.37529228842970302</v>
      </c>
      <c r="O10" s="17">
        <v>0.167315597267372</v>
      </c>
      <c r="P10" s="17">
        <v>0.21551862965031601</v>
      </c>
      <c r="Q10" s="17">
        <v>0.25931382750947901</v>
      </c>
      <c r="R10" s="17">
        <v>0.28725200782672899</v>
      </c>
      <c r="S10" s="17">
        <v>0.24805552172714601</v>
      </c>
      <c r="T10" s="17">
        <v>0.281394613844827</v>
      </c>
      <c r="U10" s="17">
        <v>0.42667192240942498</v>
      </c>
      <c r="V10" s="17">
        <v>0.32215052925209198</v>
      </c>
      <c r="W10" s="17">
        <v>0.33600659677078198</v>
      </c>
      <c r="X10" s="17">
        <v>0.39221399496505399</v>
      </c>
      <c r="Y10" s="17">
        <v>0.27852801441380598</v>
      </c>
      <c r="Z10" s="17">
        <v>0.40796897238296498</v>
      </c>
      <c r="AA10" s="17">
        <v>0.21087948220979</v>
      </c>
      <c r="AB10" s="17">
        <v>0.36695688790712599</v>
      </c>
      <c r="AC10" s="17">
        <v>0.293537653613829</v>
      </c>
      <c r="AD10" s="17"/>
      <c r="AE10" s="17">
        <v>0.36951779455878803</v>
      </c>
      <c r="AF10" s="17">
        <v>0.30407022209566897</v>
      </c>
      <c r="AG10" s="17">
        <v>0.29066061549633998</v>
      </c>
      <c r="AH10" s="17">
        <v>0.26173629021786399</v>
      </c>
      <c r="AI10" s="17">
        <v>0.29941434471186401</v>
      </c>
      <c r="AJ10" s="17">
        <v>0.32841016102328002</v>
      </c>
      <c r="AK10" s="17">
        <v>0.24948961777833001</v>
      </c>
      <c r="AL10" s="17">
        <v>0.389996369172327</v>
      </c>
      <c r="AM10" s="17">
        <v>0.26334986269390398</v>
      </c>
      <c r="AN10" s="17">
        <v>0.32003286081203802</v>
      </c>
      <c r="AO10" s="17">
        <v>0.26998228586404099</v>
      </c>
      <c r="AP10" s="17">
        <v>0.38997088635920202</v>
      </c>
      <c r="AQ10" s="17"/>
      <c r="AR10" s="17">
        <v>0.33286395741395702</v>
      </c>
      <c r="AS10" s="17">
        <v>0.295436649826683</v>
      </c>
      <c r="AT10" s="17">
        <v>0.31815302541406898</v>
      </c>
      <c r="AU10" s="17">
        <v>0.233614343323373</v>
      </c>
      <c r="AV10" s="17">
        <v>0.29446938348253399</v>
      </c>
      <c r="AW10" s="17"/>
      <c r="AX10" s="17">
        <v>0.303246830283883</v>
      </c>
      <c r="AY10" s="17">
        <v>0.32732042002133099</v>
      </c>
      <c r="AZ10" s="17">
        <v>0.31196825110138399</v>
      </c>
      <c r="BA10" s="17"/>
      <c r="BB10" s="17">
        <v>0.31517957449922201</v>
      </c>
      <c r="BC10" s="17">
        <v>0.27527555705925799</v>
      </c>
      <c r="BD10" s="17">
        <v>0.26683430498029298</v>
      </c>
      <c r="BE10" s="17">
        <v>0.34482582971787601</v>
      </c>
      <c r="BF10" s="17">
        <v>0.26498895767652397</v>
      </c>
    </row>
    <row r="11" spans="2:58" x14ac:dyDescent="0.3">
      <c r="B11" s="18" t="s">
        <v>106</v>
      </c>
      <c r="C11" s="17">
        <v>0.27113025750015102</v>
      </c>
      <c r="D11" s="17">
        <v>0.23896297202161099</v>
      </c>
      <c r="E11" s="17">
        <v>0.30287185045415399</v>
      </c>
      <c r="F11" s="17"/>
      <c r="G11" s="17">
        <v>0.238187409326826</v>
      </c>
      <c r="H11" s="17">
        <v>0.221117837083978</v>
      </c>
      <c r="I11" s="17">
        <v>0.25422491058008001</v>
      </c>
      <c r="J11" s="17">
        <v>0.28599877405596902</v>
      </c>
      <c r="K11" s="17">
        <v>0.294624258045319</v>
      </c>
      <c r="L11" s="17">
        <v>0.45797657180136297</v>
      </c>
      <c r="M11" s="17"/>
      <c r="N11" s="17">
        <v>0.33888647397028898</v>
      </c>
      <c r="O11" s="17">
        <v>0.39103390832020202</v>
      </c>
      <c r="P11" s="17">
        <v>0.29990522535179198</v>
      </c>
      <c r="Q11" s="17">
        <v>0.343544408122266</v>
      </c>
      <c r="R11" s="17">
        <v>0.33923253400046699</v>
      </c>
      <c r="S11" s="17">
        <v>0.34415415089260099</v>
      </c>
      <c r="T11" s="17">
        <v>0.31938663744994</v>
      </c>
      <c r="U11" s="17">
        <v>0.27585451494503799</v>
      </c>
      <c r="V11" s="17">
        <v>0.29419003886459899</v>
      </c>
      <c r="W11" s="17">
        <v>0.22073833038562199</v>
      </c>
      <c r="X11" s="17">
        <v>0.232145038759381</v>
      </c>
      <c r="Y11" s="17">
        <v>0.27672713482887901</v>
      </c>
      <c r="Z11" s="17">
        <v>0.23736256569366801</v>
      </c>
      <c r="AA11" s="17">
        <v>0.28104532498427398</v>
      </c>
      <c r="AB11" s="17">
        <v>0.23120453177519901</v>
      </c>
      <c r="AC11" s="17">
        <v>0.173512820490279</v>
      </c>
      <c r="AD11" s="17"/>
      <c r="AE11" s="17">
        <v>0.191870098777457</v>
      </c>
      <c r="AF11" s="17">
        <v>0.25743447777151501</v>
      </c>
      <c r="AG11" s="17">
        <v>0.32728746293601002</v>
      </c>
      <c r="AH11" s="17">
        <v>0.30343693577840802</v>
      </c>
      <c r="AI11" s="17">
        <v>0.278217772563773</v>
      </c>
      <c r="AJ11" s="17">
        <v>0.30726263332827197</v>
      </c>
      <c r="AK11" s="17">
        <v>0.28302852312763599</v>
      </c>
      <c r="AL11" s="17">
        <v>0.19016916170306999</v>
      </c>
      <c r="AM11" s="17">
        <v>0.25723614417228302</v>
      </c>
      <c r="AN11" s="17">
        <v>0.30769099174725301</v>
      </c>
      <c r="AO11" s="17">
        <v>0.31003872489703099</v>
      </c>
      <c r="AP11" s="17">
        <v>0.28016543954412798</v>
      </c>
      <c r="AQ11" s="17"/>
      <c r="AR11" s="17">
        <v>0.27025081668517098</v>
      </c>
      <c r="AS11" s="17">
        <v>0.27225035342310699</v>
      </c>
      <c r="AT11" s="17">
        <v>0.252402850625493</v>
      </c>
      <c r="AU11" s="17">
        <v>0.31806043029340803</v>
      </c>
      <c r="AV11" s="17">
        <v>0.30825236538425499</v>
      </c>
      <c r="AW11" s="17"/>
      <c r="AX11" s="17">
        <v>0.29771724955666201</v>
      </c>
      <c r="AY11" s="17">
        <v>0.156870516628944</v>
      </c>
      <c r="AZ11" s="17">
        <v>0.25756399331152702</v>
      </c>
      <c r="BA11" s="17"/>
      <c r="BB11" s="17">
        <v>0.25982894087601199</v>
      </c>
      <c r="BC11" s="17">
        <v>0.31438825755022398</v>
      </c>
      <c r="BD11" s="17">
        <v>0.38740295298522798</v>
      </c>
      <c r="BE11" s="17">
        <v>0.31476263436850599</v>
      </c>
      <c r="BF11" s="17">
        <v>0.23425427067157101</v>
      </c>
    </row>
    <row r="12" spans="2:58" x14ac:dyDescent="0.3">
      <c r="B12" s="18" t="s">
        <v>306</v>
      </c>
      <c r="C12" s="17">
        <v>0.15851601043212299</v>
      </c>
      <c r="D12" s="17">
        <v>0.15430465490300299</v>
      </c>
      <c r="E12" s="17">
        <v>0.16304765565497001</v>
      </c>
      <c r="F12" s="17"/>
      <c r="G12" s="17">
        <v>8.1036641512359994E-2</v>
      </c>
      <c r="H12" s="17">
        <v>0.11581708169773</v>
      </c>
      <c r="I12" s="17">
        <v>0.14217383288435401</v>
      </c>
      <c r="J12" s="17">
        <v>0.190485579409817</v>
      </c>
      <c r="K12" s="17">
        <v>0.147441930964962</v>
      </c>
      <c r="L12" s="17">
        <v>0.15166682015112701</v>
      </c>
      <c r="M12" s="17"/>
      <c r="N12" s="17">
        <v>0.142817825979799</v>
      </c>
      <c r="O12" s="17">
        <v>0.11204693525000101</v>
      </c>
      <c r="P12" s="17">
        <v>0.17489448259409199</v>
      </c>
      <c r="Q12" s="17">
        <v>0.14625090985997199</v>
      </c>
      <c r="R12" s="17">
        <v>0.10530762143132701</v>
      </c>
      <c r="S12" s="17">
        <v>0.17472031022964901</v>
      </c>
      <c r="T12" s="17">
        <v>0.18985863277641801</v>
      </c>
      <c r="U12" s="17">
        <v>0.16694288618348799</v>
      </c>
      <c r="V12" s="17">
        <v>0.18637965708916601</v>
      </c>
      <c r="W12" s="17">
        <v>0.22679814737028101</v>
      </c>
      <c r="X12" s="17">
        <v>0.11914296989867</v>
      </c>
      <c r="Y12" s="17">
        <v>0.205177348269658</v>
      </c>
      <c r="Z12" s="17">
        <v>0.11286823057928699</v>
      </c>
      <c r="AA12" s="17">
        <v>0.21820784280868</v>
      </c>
      <c r="AB12" s="17">
        <v>0.131746278099482</v>
      </c>
      <c r="AC12" s="17">
        <v>0.111611144630634</v>
      </c>
      <c r="AD12" s="17"/>
      <c r="AE12" s="17">
        <v>7.5595127354820005E-2</v>
      </c>
      <c r="AF12" s="17">
        <v>0.17440751862569701</v>
      </c>
      <c r="AG12" s="17">
        <v>0.182964312134336</v>
      </c>
      <c r="AH12" s="17">
        <v>0.18782133681740201</v>
      </c>
      <c r="AI12" s="17">
        <v>0.23154949570182601</v>
      </c>
      <c r="AJ12" s="17">
        <v>0.14783631833115801</v>
      </c>
      <c r="AK12" s="17">
        <v>0.142902375561515</v>
      </c>
      <c r="AL12" s="17">
        <v>0.12178009855289899</v>
      </c>
      <c r="AM12" s="17">
        <v>0.17688892239430301</v>
      </c>
      <c r="AN12" s="17">
        <v>0.181916800525843</v>
      </c>
      <c r="AO12" s="17">
        <v>0.15843627746764399</v>
      </c>
      <c r="AP12" s="17">
        <v>0.137059870665492</v>
      </c>
      <c r="AQ12" s="17"/>
      <c r="AR12" s="17">
        <v>0.16452063834922501</v>
      </c>
      <c r="AS12" s="17">
        <v>0.161388695994994</v>
      </c>
      <c r="AT12" s="17">
        <v>0.154162282457701</v>
      </c>
      <c r="AU12" s="17">
        <v>0.131971050579758</v>
      </c>
      <c r="AV12" s="17">
        <v>9.8477929593303606E-2</v>
      </c>
      <c r="AW12" s="17"/>
      <c r="AX12" s="17">
        <v>0.16785023205348101</v>
      </c>
      <c r="AY12" s="17">
        <v>7.7830910147276597E-2</v>
      </c>
      <c r="AZ12" s="17">
        <v>0.147027353479557</v>
      </c>
      <c r="BA12" s="17"/>
      <c r="BB12" s="17">
        <v>0.14486420215425</v>
      </c>
      <c r="BC12" s="17">
        <v>0.190667436702399</v>
      </c>
      <c r="BD12" s="17">
        <v>0.21166589978029701</v>
      </c>
      <c r="BE12" s="17">
        <v>0.165140891057171</v>
      </c>
      <c r="BF12" s="17">
        <v>0.203810969668835</v>
      </c>
    </row>
    <row r="13" spans="2:58" x14ac:dyDescent="0.3">
      <c r="B13" s="18" t="s">
        <v>109</v>
      </c>
      <c r="C13" s="17">
        <v>6.2131405953424097E-2</v>
      </c>
      <c r="D13" s="17">
        <v>5.8996982860788701E-2</v>
      </c>
      <c r="E13" s="17">
        <v>6.5392794394523904E-2</v>
      </c>
      <c r="F13" s="17"/>
      <c r="G13" s="17">
        <v>0.111916854618239</v>
      </c>
      <c r="H13" s="17">
        <v>4.6658402746762799E-2</v>
      </c>
      <c r="I13" s="17">
        <v>6.0797593443859099E-2</v>
      </c>
      <c r="J13" s="17">
        <v>6.5303117463171606E-2</v>
      </c>
      <c r="K13" s="17">
        <v>6.9627420801303894E-2</v>
      </c>
      <c r="L13" s="17">
        <v>3.18448709968122E-2</v>
      </c>
      <c r="M13" s="17"/>
      <c r="N13" s="17">
        <v>0.14300341162020899</v>
      </c>
      <c r="O13" s="17">
        <v>0.11926267106075</v>
      </c>
      <c r="P13" s="17">
        <v>0.104644130649648</v>
      </c>
      <c r="Q13" s="17">
        <v>4.4885703194308603E-2</v>
      </c>
      <c r="R13" s="17">
        <v>6.8050547604321304E-2</v>
      </c>
      <c r="S13" s="17">
        <v>8.00018557791458E-2</v>
      </c>
      <c r="T13" s="17">
        <v>7.5952023710549404E-2</v>
      </c>
      <c r="U13" s="17">
        <v>5.8753098684597799E-2</v>
      </c>
      <c r="V13" s="17">
        <v>5.5942937286170898E-2</v>
      </c>
      <c r="W13" s="17">
        <v>5.2705244474579603E-2</v>
      </c>
      <c r="X13" s="17">
        <v>7.24877391707862E-2</v>
      </c>
      <c r="Y13" s="17">
        <v>3.6788740514458199E-2</v>
      </c>
      <c r="Z13" s="17">
        <v>8.3017056458290703E-2</v>
      </c>
      <c r="AA13" s="17">
        <v>9.5597159153774994E-2</v>
      </c>
      <c r="AB13" s="17">
        <v>2.2312774174034301E-2</v>
      </c>
      <c r="AC13" s="17">
        <v>4.4107090069293899E-2</v>
      </c>
      <c r="AD13" s="17"/>
      <c r="AE13" s="17">
        <v>2.9787556695789599E-2</v>
      </c>
      <c r="AF13" s="17">
        <v>7.2402603105060304E-2</v>
      </c>
      <c r="AG13" s="17">
        <v>6.1365707185012199E-2</v>
      </c>
      <c r="AH13" s="17">
        <v>7.0467663775665296E-2</v>
      </c>
      <c r="AI13" s="17">
        <v>6.3087467050593302E-2</v>
      </c>
      <c r="AJ13" s="17">
        <v>7.7311420560706307E-2</v>
      </c>
      <c r="AK13" s="17">
        <v>6.1153259766728703E-2</v>
      </c>
      <c r="AL13" s="17">
        <v>5.4523730677902997E-2</v>
      </c>
      <c r="AM13" s="17">
        <v>7.0539096636198201E-2</v>
      </c>
      <c r="AN13" s="17">
        <v>6.1893387237082799E-2</v>
      </c>
      <c r="AO13" s="17">
        <v>9.9031210425423802E-2</v>
      </c>
      <c r="AP13" s="17">
        <v>1.88141329492965E-2</v>
      </c>
      <c r="AQ13" s="17"/>
      <c r="AR13" s="17">
        <v>7.4082361461386706E-2</v>
      </c>
      <c r="AS13" s="17">
        <v>5.4512832743433201E-2</v>
      </c>
      <c r="AT13" s="17">
        <v>4.5694028497952101E-2</v>
      </c>
      <c r="AU13" s="17">
        <v>0.101541895818791</v>
      </c>
      <c r="AV13" s="17">
        <v>0.126193307098697</v>
      </c>
      <c r="AW13" s="17"/>
      <c r="AX13" s="17">
        <v>6.7624988309644501E-2</v>
      </c>
      <c r="AY13" s="17">
        <v>3.0213268887798201E-2</v>
      </c>
      <c r="AZ13" s="17">
        <v>6.7333567105723205E-2</v>
      </c>
      <c r="BA13" s="17"/>
      <c r="BB13" s="17">
        <v>5.0476749863653497E-2</v>
      </c>
      <c r="BC13" s="17">
        <v>7.0361587529602199E-2</v>
      </c>
      <c r="BD13" s="17">
        <v>7.2467600493968096E-2</v>
      </c>
      <c r="BE13" s="17">
        <v>7.11466653055568E-2</v>
      </c>
      <c r="BF13" s="17">
        <v>0.12955688013553199</v>
      </c>
    </row>
    <row r="14" spans="2:58" x14ac:dyDescent="0.3">
      <c r="B14" s="18" t="s">
        <v>97</v>
      </c>
      <c r="C14" s="17">
        <v>4.4424494150851999E-2</v>
      </c>
      <c r="D14" s="17">
        <v>2.7950299005135099E-2</v>
      </c>
      <c r="E14" s="17">
        <v>6.1003146498509998E-2</v>
      </c>
      <c r="F14" s="17"/>
      <c r="G14" s="17">
        <v>0</v>
      </c>
      <c r="H14" s="17">
        <v>2.44670808364842E-2</v>
      </c>
      <c r="I14" s="17">
        <v>5.0157423355323402E-2</v>
      </c>
      <c r="J14" s="17">
        <v>4.3194689002574498E-2</v>
      </c>
      <c r="K14" s="17">
        <v>5.3115517943968703E-2</v>
      </c>
      <c r="L14" s="17">
        <v>0</v>
      </c>
      <c r="M14" s="17"/>
      <c r="N14" s="17">
        <v>0</v>
      </c>
      <c r="O14" s="17">
        <v>9.5280146948897596E-2</v>
      </c>
      <c r="P14" s="17">
        <v>9.0627073243141398E-2</v>
      </c>
      <c r="Q14" s="17">
        <v>0.101867717833879</v>
      </c>
      <c r="R14" s="17">
        <v>6.5862653541958305E-2</v>
      </c>
      <c r="S14" s="17">
        <v>3.42250877577557E-2</v>
      </c>
      <c r="T14" s="17">
        <v>2.6362771930581199E-2</v>
      </c>
      <c r="U14" s="17">
        <v>6.5670246083253097E-3</v>
      </c>
      <c r="V14" s="17">
        <v>5.6895564188045901E-2</v>
      </c>
      <c r="W14" s="17">
        <v>6.7997914026954598E-2</v>
      </c>
      <c r="X14" s="17">
        <v>2.62970301515652E-2</v>
      </c>
      <c r="Y14" s="17">
        <v>4.0841827915623297E-2</v>
      </c>
      <c r="Z14" s="17">
        <v>4.6088876301273E-2</v>
      </c>
      <c r="AA14" s="17">
        <v>5.6578609428566802E-2</v>
      </c>
      <c r="AB14" s="17">
        <v>3.2004138123887402E-2</v>
      </c>
      <c r="AC14" s="17">
        <v>1.29909239793359E-2</v>
      </c>
      <c r="AD14" s="17"/>
      <c r="AE14" s="17">
        <v>3.7121941205819901E-2</v>
      </c>
      <c r="AF14" s="17">
        <v>5.6747647302481503E-2</v>
      </c>
      <c r="AG14" s="17">
        <v>2.80300843457876E-2</v>
      </c>
      <c r="AH14" s="17">
        <v>3.41978931851235E-2</v>
      </c>
      <c r="AI14" s="17">
        <v>2.12197207640153E-2</v>
      </c>
      <c r="AJ14" s="17">
        <v>4.6189288191721203E-2</v>
      </c>
      <c r="AK14" s="17">
        <v>7.7402082844252096E-2</v>
      </c>
      <c r="AL14" s="17">
        <v>3.10003524394473E-2</v>
      </c>
      <c r="AM14" s="17">
        <v>6.8045240501130005E-2</v>
      </c>
      <c r="AN14" s="17">
        <v>3.6597915502819198E-2</v>
      </c>
      <c r="AO14" s="17">
        <v>1.7684362665788302E-2</v>
      </c>
      <c r="AP14" s="17">
        <v>5.9651377187543299E-2</v>
      </c>
      <c r="AQ14" s="17"/>
      <c r="AR14" s="17">
        <v>4.2318065740455699E-2</v>
      </c>
      <c r="AS14" s="17">
        <v>4.6251902809216199E-2</v>
      </c>
      <c r="AT14" s="17">
        <v>4.3851982723195203E-2</v>
      </c>
      <c r="AU14" s="17">
        <v>1.7272423762622301E-2</v>
      </c>
      <c r="AV14" s="17">
        <v>9.8996514948826497E-2</v>
      </c>
      <c r="AW14" s="17"/>
      <c r="AX14" s="17">
        <v>4.8691844573811802E-2</v>
      </c>
      <c r="AY14" s="17">
        <v>2.1249732032065899E-2</v>
      </c>
      <c r="AZ14" s="17">
        <v>4.6758804864085603E-2</v>
      </c>
      <c r="BA14" s="17"/>
      <c r="BB14" s="17">
        <v>4.20967119943291E-2</v>
      </c>
      <c r="BC14" s="17">
        <v>7.3934144362484494E-2</v>
      </c>
      <c r="BD14" s="17">
        <v>0</v>
      </c>
      <c r="BE14" s="17">
        <v>3.5731271499918699E-2</v>
      </c>
      <c r="BF14" s="17">
        <v>3.8725204292573603E-2</v>
      </c>
    </row>
    <row r="15" spans="2:58" x14ac:dyDescent="0.3">
      <c r="B15" s="18" t="s">
        <v>110</v>
      </c>
      <c r="C15" s="20">
        <v>0.46379783196345098</v>
      </c>
      <c r="D15" s="20">
        <v>0.51978509120946204</v>
      </c>
      <c r="E15" s="20">
        <v>0.40768455299784101</v>
      </c>
      <c r="F15" s="20"/>
      <c r="G15" s="20">
        <v>0.56885909454257499</v>
      </c>
      <c r="H15" s="20">
        <v>0.591939597635046</v>
      </c>
      <c r="I15" s="20">
        <v>0.492646239736384</v>
      </c>
      <c r="J15" s="20">
        <v>0.41501784006846698</v>
      </c>
      <c r="K15" s="20">
        <v>0.43519087224444603</v>
      </c>
      <c r="L15" s="20">
        <v>0.358511737050697</v>
      </c>
      <c r="M15" s="20"/>
      <c r="N15" s="20">
        <v>0.37529228842970302</v>
      </c>
      <c r="O15" s="20">
        <v>0.28237633842014997</v>
      </c>
      <c r="P15" s="20">
        <v>0.32992908816132599</v>
      </c>
      <c r="Q15" s="20">
        <v>0.36345126098957498</v>
      </c>
      <c r="R15" s="20">
        <v>0.42154664342192599</v>
      </c>
      <c r="S15" s="20">
        <v>0.36689859534084901</v>
      </c>
      <c r="T15" s="20">
        <v>0.38843993413251099</v>
      </c>
      <c r="U15" s="20">
        <v>0.49188247557855203</v>
      </c>
      <c r="V15" s="20">
        <v>0.40659180257201799</v>
      </c>
      <c r="W15" s="20">
        <v>0.43176036374256299</v>
      </c>
      <c r="X15" s="20">
        <v>0.54992722201959798</v>
      </c>
      <c r="Y15" s="20">
        <v>0.44046494847138101</v>
      </c>
      <c r="Z15" s="20">
        <v>0.52066327096748199</v>
      </c>
      <c r="AA15" s="20">
        <v>0.34857106362470502</v>
      </c>
      <c r="AB15" s="20">
        <v>0.582732277827397</v>
      </c>
      <c r="AC15" s="20">
        <v>0.657778020830457</v>
      </c>
      <c r="AD15" s="20"/>
      <c r="AE15" s="20">
        <v>0.66562527596611398</v>
      </c>
      <c r="AF15" s="20">
        <v>0.43900775319524699</v>
      </c>
      <c r="AG15" s="20">
        <v>0.40035243339885401</v>
      </c>
      <c r="AH15" s="20">
        <v>0.40407617044340099</v>
      </c>
      <c r="AI15" s="20">
        <v>0.40592554391979302</v>
      </c>
      <c r="AJ15" s="20">
        <v>0.42140033958814299</v>
      </c>
      <c r="AK15" s="20">
        <v>0.43551375869986902</v>
      </c>
      <c r="AL15" s="20">
        <v>0.60252665662668103</v>
      </c>
      <c r="AM15" s="20">
        <v>0.42729059629608601</v>
      </c>
      <c r="AN15" s="20">
        <v>0.41190090498700199</v>
      </c>
      <c r="AO15" s="20">
        <v>0.41480942454411401</v>
      </c>
      <c r="AP15" s="20">
        <v>0.50430917965354005</v>
      </c>
      <c r="AQ15" s="20"/>
      <c r="AR15" s="20">
        <v>0.44882811776376202</v>
      </c>
      <c r="AS15" s="20">
        <v>0.46559621502925003</v>
      </c>
      <c r="AT15" s="20">
        <v>0.503888855695659</v>
      </c>
      <c r="AU15" s="20">
        <v>0.431154199545421</v>
      </c>
      <c r="AV15" s="20">
        <v>0.368079882974918</v>
      </c>
      <c r="AW15" s="20"/>
      <c r="AX15" s="20">
        <v>0.41811568550640099</v>
      </c>
      <c r="AY15" s="20">
        <v>0.71383557230391503</v>
      </c>
      <c r="AZ15" s="20">
        <v>0.48131628123910702</v>
      </c>
      <c r="BA15" s="20"/>
      <c r="BB15" s="20">
        <v>0.50273339511175497</v>
      </c>
      <c r="BC15" s="20">
        <v>0.35064857385529002</v>
      </c>
      <c r="BD15" s="20">
        <v>0.32846354674050698</v>
      </c>
      <c r="BE15" s="20">
        <v>0.41321853776884798</v>
      </c>
      <c r="BF15" s="20">
        <v>0.393652675231489</v>
      </c>
    </row>
    <row r="16" spans="2:58" x14ac:dyDescent="0.3">
      <c r="B16" s="18" t="s">
        <v>111</v>
      </c>
      <c r="C16" s="20">
        <v>0.220647416385547</v>
      </c>
      <c r="D16" s="20">
        <v>0.21330163776379199</v>
      </c>
      <c r="E16" s="20">
        <v>0.22844045004949401</v>
      </c>
      <c r="F16" s="20"/>
      <c r="G16" s="20">
        <v>0.19295349613059901</v>
      </c>
      <c r="H16" s="20">
        <v>0.162475484444492</v>
      </c>
      <c r="I16" s="20">
        <v>0.20297142632821299</v>
      </c>
      <c r="J16" s="20">
        <v>0.255788696872989</v>
      </c>
      <c r="K16" s="20">
        <v>0.21706935176626599</v>
      </c>
      <c r="L16" s="20">
        <v>0.18351169114794</v>
      </c>
      <c r="M16" s="20"/>
      <c r="N16" s="20">
        <v>0.28582123760000799</v>
      </c>
      <c r="O16" s="20">
        <v>0.23130960631075001</v>
      </c>
      <c r="P16" s="20">
        <v>0.27953861324374002</v>
      </c>
      <c r="Q16" s="20">
        <v>0.19113661305428001</v>
      </c>
      <c r="R16" s="20">
        <v>0.17335816903564799</v>
      </c>
      <c r="S16" s="20">
        <v>0.25472216600879499</v>
      </c>
      <c r="T16" s="20">
        <v>0.265810656486968</v>
      </c>
      <c r="U16" s="20">
        <v>0.22569598486808501</v>
      </c>
      <c r="V16" s="20">
        <v>0.24232259437533701</v>
      </c>
      <c r="W16" s="20">
        <v>0.279503391844861</v>
      </c>
      <c r="X16" s="20">
        <v>0.19163070906945601</v>
      </c>
      <c r="Y16" s="20">
        <v>0.24196608878411599</v>
      </c>
      <c r="Z16" s="20">
        <v>0.19588528703757699</v>
      </c>
      <c r="AA16" s="20">
        <v>0.31380500196245498</v>
      </c>
      <c r="AB16" s="20">
        <v>0.15405905227351599</v>
      </c>
      <c r="AC16" s="20">
        <v>0.15571823469992799</v>
      </c>
      <c r="AD16" s="20"/>
      <c r="AE16" s="20">
        <v>0.10538268405061001</v>
      </c>
      <c r="AF16" s="20">
        <v>0.246810121730757</v>
      </c>
      <c r="AG16" s="20">
        <v>0.244330019319348</v>
      </c>
      <c r="AH16" s="20">
        <v>0.25828900059306797</v>
      </c>
      <c r="AI16" s="20">
        <v>0.29463696275241902</v>
      </c>
      <c r="AJ16" s="20">
        <v>0.22514773889186401</v>
      </c>
      <c r="AK16" s="20">
        <v>0.204055635328243</v>
      </c>
      <c r="AL16" s="20">
        <v>0.17630382923080201</v>
      </c>
      <c r="AM16" s="20">
        <v>0.24742801903050099</v>
      </c>
      <c r="AN16" s="20">
        <v>0.24381018776292601</v>
      </c>
      <c r="AO16" s="20">
        <v>0.257467487893067</v>
      </c>
      <c r="AP16" s="20">
        <v>0.15587400361478801</v>
      </c>
      <c r="AQ16" s="20"/>
      <c r="AR16" s="20">
        <v>0.23860299981061101</v>
      </c>
      <c r="AS16" s="20">
        <v>0.215901528738427</v>
      </c>
      <c r="AT16" s="20">
        <v>0.19985631095565301</v>
      </c>
      <c r="AU16" s="20">
        <v>0.233512946398548</v>
      </c>
      <c r="AV16" s="20">
        <v>0.22467123669200001</v>
      </c>
      <c r="AW16" s="20"/>
      <c r="AX16" s="20">
        <v>0.23547522036312599</v>
      </c>
      <c r="AY16" s="20">
        <v>0.108044179035075</v>
      </c>
      <c r="AZ16" s="20">
        <v>0.214360920585281</v>
      </c>
      <c r="BA16" s="20"/>
      <c r="BB16" s="20">
        <v>0.195340952017904</v>
      </c>
      <c r="BC16" s="20">
        <v>0.26102902423200097</v>
      </c>
      <c r="BD16" s="20">
        <v>0.28413350027426498</v>
      </c>
      <c r="BE16" s="20">
        <v>0.236287556362727</v>
      </c>
      <c r="BF16" s="20">
        <v>0.33336784980436701</v>
      </c>
    </row>
    <row r="17" spans="2:58" hidden="1" x14ac:dyDescent="0.3">
      <c r="B17" s="18" t="s">
        <v>99</v>
      </c>
      <c r="C17" s="21">
        <v>0.24315041557790401</v>
      </c>
      <c r="D17" s="21">
        <v>0.30648345344567102</v>
      </c>
      <c r="E17" s="21">
        <v>0.179244102948347</v>
      </c>
      <c r="F17" s="21"/>
      <c r="G17" s="21">
        <v>0.37590559841197702</v>
      </c>
      <c r="H17" s="21">
        <v>0.429464113190554</v>
      </c>
      <c r="I17" s="21">
        <v>0.28967481340817097</v>
      </c>
      <c r="J17" s="21">
        <v>0.15922914319547801</v>
      </c>
      <c r="K17" s="21">
        <v>0.21812152047818001</v>
      </c>
      <c r="L17" s="21">
        <v>0.175000045902758</v>
      </c>
      <c r="M17" s="21"/>
      <c r="N17" s="21">
        <v>8.9471050829695101E-2</v>
      </c>
      <c r="O17" s="21">
        <v>5.1066732109400201E-2</v>
      </c>
      <c r="P17" s="21">
        <v>5.0390474917586199E-2</v>
      </c>
      <c r="Q17" s="21">
        <v>0.172314647935294</v>
      </c>
      <c r="R17" s="21">
        <v>0.248188474386278</v>
      </c>
      <c r="S17" s="21">
        <v>0.112176429332054</v>
      </c>
      <c r="T17" s="21">
        <v>0.122629277645544</v>
      </c>
      <c r="U17" s="21">
        <v>0.26618649071046602</v>
      </c>
      <c r="V17" s="21">
        <v>0.164269208196681</v>
      </c>
      <c r="W17" s="21">
        <v>0.15225697189770199</v>
      </c>
      <c r="X17" s="21">
        <v>0.35829651295014098</v>
      </c>
      <c r="Y17" s="21">
        <v>0.19849885968726499</v>
      </c>
      <c r="Z17" s="21">
        <v>0.32477798392990398</v>
      </c>
      <c r="AA17" s="21">
        <v>3.4766061662249902E-2</v>
      </c>
      <c r="AB17" s="21">
        <v>0.42867322555388099</v>
      </c>
      <c r="AC17" s="21">
        <v>0.50205978613052804</v>
      </c>
      <c r="AD17" s="21"/>
      <c r="AE17" s="21">
        <v>0.56024259191550396</v>
      </c>
      <c r="AF17" s="21">
        <v>0.19219763146449001</v>
      </c>
      <c r="AG17" s="21">
        <v>0.15602241407950601</v>
      </c>
      <c r="AH17" s="21">
        <v>0.14578716985033299</v>
      </c>
      <c r="AI17" s="21">
        <v>0.111288581167373</v>
      </c>
      <c r="AJ17" s="21">
        <v>0.19625260069627901</v>
      </c>
      <c r="AK17" s="21">
        <v>0.231458123371626</v>
      </c>
      <c r="AL17" s="21">
        <v>0.42622282739587902</v>
      </c>
      <c r="AM17" s="21">
        <v>0.17986257726558499</v>
      </c>
      <c r="AN17" s="21">
        <v>0.16809071722407601</v>
      </c>
      <c r="AO17" s="21">
        <v>0.15734193665104601</v>
      </c>
      <c r="AP17" s="21">
        <v>0.34843517603875201</v>
      </c>
      <c r="AQ17" s="21"/>
      <c r="AR17" s="21">
        <v>0.21022511795315099</v>
      </c>
      <c r="AS17" s="21">
        <v>0.249694686290822</v>
      </c>
      <c r="AT17" s="21">
        <v>0.30403254474000602</v>
      </c>
      <c r="AU17" s="21">
        <v>0.197641253146873</v>
      </c>
      <c r="AV17" s="21">
        <v>0.143408646282918</v>
      </c>
      <c r="AW17" s="21"/>
      <c r="AX17" s="21">
        <v>0.182640465143275</v>
      </c>
      <c r="AY17" s="21">
        <v>0.60579139326884002</v>
      </c>
      <c r="AZ17" s="21">
        <v>0.26695536065382602</v>
      </c>
      <c r="BA17" s="21"/>
      <c r="BB17" s="21">
        <v>0.307392443093851</v>
      </c>
      <c r="BC17" s="21">
        <v>8.9619549623288899E-2</v>
      </c>
      <c r="BD17" s="21">
        <v>4.43300464662423E-2</v>
      </c>
      <c r="BE17" s="21">
        <v>0.17693098140612001</v>
      </c>
      <c r="BF17" s="21">
        <v>6.0284825427121297E-2</v>
      </c>
    </row>
    <row r="18" spans="2:58" x14ac:dyDescent="0.3">
      <c r="B18" s="16"/>
    </row>
    <row r="19" spans="2:58" x14ac:dyDescent="0.3">
      <c r="B19" t="s">
        <v>91</v>
      </c>
    </row>
    <row r="20" spans="2:58" x14ac:dyDescent="0.3">
      <c r="B20" t="s">
        <v>92</v>
      </c>
    </row>
    <row r="22" spans="2:58" x14ac:dyDescent="0.3">
      <c r="B22"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F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103</v>
      </c>
      <c r="C9" s="17">
        <v>0.14134504623641</v>
      </c>
      <c r="D9" s="17">
        <v>0.185604519289605</v>
      </c>
      <c r="E9" s="17">
        <v>9.7325033046548298E-2</v>
      </c>
      <c r="F9" s="17"/>
      <c r="G9" s="17">
        <v>0</v>
      </c>
      <c r="H9" s="17">
        <v>0.27507807877686202</v>
      </c>
      <c r="I9" s="17">
        <v>0.174640979452449</v>
      </c>
      <c r="J9" s="17">
        <v>9.3778568472514298E-2</v>
      </c>
      <c r="K9" s="17">
        <v>9.6532746892814603E-2</v>
      </c>
      <c r="L9" s="17">
        <v>8.4321984357860397E-2</v>
      </c>
      <c r="M9" s="17"/>
      <c r="N9" s="17">
        <v>0</v>
      </c>
      <c r="O9" s="17">
        <v>0.107483088424429</v>
      </c>
      <c r="P9" s="17">
        <v>0.10900900393669399</v>
      </c>
      <c r="Q9" s="17">
        <v>0.12673655905407599</v>
      </c>
      <c r="R9" s="17">
        <v>9.5007966630286406E-2</v>
      </c>
      <c r="S9" s="17">
        <v>8.3992323963519994E-2</v>
      </c>
      <c r="T9" s="17">
        <v>0.101107733504509</v>
      </c>
      <c r="U9" s="17">
        <v>9.0439550287419998E-2</v>
      </c>
      <c r="V9" s="17">
        <v>0.121853621043978</v>
      </c>
      <c r="W9" s="17">
        <v>9.8152628289749994E-2</v>
      </c>
      <c r="X9" s="17">
        <v>0.111205304234423</v>
      </c>
      <c r="Y9" s="17">
        <v>7.4493644328063005E-2</v>
      </c>
      <c r="Z9" s="17">
        <v>8.9111137752692401E-2</v>
      </c>
      <c r="AA9" s="17">
        <v>0.11501717857967</v>
      </c>
      <c r="AB9" s="17">
        <v>0.20109972478671501</v>
      </c>
      <c r="AC9" s="17">
        <v>0.37172794810402598</v>
      </c>
      <c r="AD9" s="17"/>
      <c r="AE9" s="17">
        <v>0.28112122987620097</v>
      </c>
      <c r="AF9" s="17">
        <v>7.6716237737849705E-2</v>
      </c>
      <c r="AG9" s="17">
        <v>9.6817065611362496E-2</v>
      </c>
      <c r="AH9" s="17">
        <v>0.11824659345074701</v>
      </c>
      <c r="AI9" s="17">
        <v>0.118284222250958</v>
      </c>
      <c r="AJ9" s="17">
        <v>8.4975831841834604E-2</v>
      </c>
      <c r="AK9" s="17">
        <v>0.146625745266176</v>
      </c>
      <c r="AL9" s="17">
        <v>0.193718264247142</v>
      </c>
      <c r="AM9" s="17">
        <v>0.16497994500152899</v>
      </c>
      <c r="AN9" s="17">
        <v>8.45061770714816E-2</v>
      </c>
      <c r="AO9" s="17">
        <v>0.16043936352044599</v>
      </c>
      <c r="AP9" s="17">
        <v>0.14984973317398301</v>
      </c>
      <c r="AQ9" s="17"/>
      <c r="AR9" s="17">
        <v>9.6300495091516003E-2</v>
      </c>
      <c r="AS9" s="17">
        <v>0.15258667505114401</v>
      </c>
      <c r="AT9" s="17">
        <v>0.17751140214387501</v>
      </c>
      <c r="AU9" s="17">
        <v>0.16072997594862401</v>
      </c>
      <c r="AV9" s="17">
        <v>0.16503539979281501</v>
      </c>
      <c r="AW9" s="17"/>
      <c r="AX9" s="17">
        <v>9.3731279544600005E-2</v>
      </c>
      <c r="AY9" s="17">
        <v>0.40133826964880198</v>
      </c>
      <c r="AZ9" s="17">
        <v>0.146948868191035</v>
      </c>
      <c r="BA9" s="17"/>
      <c r="BB9" s="17">
        <v>0.17430003602942301</v>
      </c>
      <c r="BC9" s="17">
        <v>4.7966237814782299E-2</v>
      </c>
      <c r="BD9" s="17">
        <v>9.1300635441875E-2</v>
      </c>
      <c r="BE9" s="17">
        <v>7.8489619822232098E-2</v>
      </c>
      <c r="BF9" s="17">
        <v>7.82135388264774E-2</v>
      </c>
    </row>
    <row r="10" spans="2:58" x14ac:dyDescent="0.3">
      <c r="B10" s="18" t="s">
        <v>305</v>
      </c>
      <c r="C10" s="17">
        <v>0.27126697291414098</v>
      </c>
      <c r="D10" s="17">
        <v>0.305405147017207</v>
      </c>
      <c r="E10" s="17">
        <v>0.236639669225472</v>
      </c>
      <c r="F10" s="17"/>
      <c r="G10" s="17">
        <v>0.172949650533923</v>
      </c>
      <c r="H10" s="17">
        <v>0.30017835695557998</v>
      </c>
      <c r="I10" s="17">
        <v>0.26156088815857598</v>
      </c>
      <c r="J10" s="17">
        <v>0.27443583670036698</v>
      </c>
      <c r="K10" s="17">
        <v>0.28114247322908498</v>
      </c>
      <c r="L10" s="17">
        <v>0.22381642558202899</v>
      </c>
      <c r="M10" s="17"/>
      <c r="N10" s="17">
        <v>0.272043828261609</v>
      </c>
      <c r="O10" s="17">
        <v>0.18542667874604399</v>
      </c>
      <c r="P10" s="17">
        <v>0.15964474399108</v>
      </c>
      <c r="Q10" s="17">
        <v>0.15450974015580099</v>
      </c>
      <c r="R10" s="17">
        <v>0.22182753729210999</v>
      </c>
      <c r="S10" s="17">
        <v>0.226784903672303</v>
      </c>
      <c r="T10" s="17">
        <v>0.21322779227359101</v>
      </c>
      <c r="U10" s="17">
        <v>0.26226448254318302</v>
      </c>
      <c r="V10" s="17">
        <v>0.30856273474238599</v>
      </c>
      <c r="W10" s="17">
        <v>0.25121626538297598</v>
      </c>
      <c r="X10" s="17">
        <v>0.32771597297675498</v>
      </c>
      <c r="Y10" s="17">
        <v>0.30986588731362302</v>
      </c>
      <c r="Z10" s="17">
        <v>0.39815449844501799</v>
      </c>
      <c r="AA10" s="17">
        <v>0.30007929972652903</v>
      </c>
      <c r="AB10" s="17">
        <v>0.355066268351865</v>
      </c>
      <c r="AC10" s="17">
        <v>0.26725637467140601</v>
      </c>
      <c r="AD10" s="17"/>
      <c r="AE10" s="17">
        <v>0.31786888334295599</v>
      </c>
      <c r="AF10" s="17">
        <v>0.32685721966240899</v>
      </c>
      <c r="AG10" s="17">
        <v>0.23477069808678799</v>
      </c>
      <c r="AH10" s="17">
        <v>0.27841069130554902</v>
      </c>
      <c r="AI10" s="17">
        <v>0.21626694312046901</v>
      </c>
      <c r="AJ10" s="17">
        <v>0.31096122524282399</v>
      </c>
      <c r="AK10" s="17">
        <v>0.24823155413276601</v>
      </c>
      <c r="AL10" s="17">
        <v>0.261313161595291</v>
      </c>
      <c r="AM10" s="17">
        <v>0.22246594875734699</v>
      </c>
      <c r="AN10" s="17">
        <v>0.23869185579282701</v>
      </c>
      <c r="AO10" s="17">
        <v>0.18745302375436601</v>
      </c>
      <c r="AP10" s="17">
        <v>0.38987639456206802</v>
      </c>
      <c r="AQ10" s="17"/>
      <c r="AR10" s="17">
        <v>0.27519570452568398</v>
      </c>
      <c r="AS10" s="17">
        <v>0.28968438257691798</v>
      </c>
      <c r="AT10" s="17">
        <v>0.23694774418776399</v>
      </c>
      <c r="AU10" s="17">
        <v>0.26114398974176001</v>
      </c>
      <c r="AV10" s="17">
        <v>7.4855573093729103E-2</v>
      </c>
      <c r="AW10" s="17"/>
      <c r="AX10" s="17">
        <v>0.27374426197831198</v>
      </c>
      <c r="AY10" s="17">
        <v>0.252060753633984</v>
      </c>
      <c r="AZ10" s="17">
        <v>0.32415579610947198</v>
      </c>
      <c r="BA10" s="17"/>
      <c r="BB10" s="17">
        <v>0.29533027346000401</v>
      </c>
      <c r="BC10" s="17">
        <v>0.19447627722710401</v>
      </c>
      <c r="BD10" s="17">
        <v>0.27068303223492501</v>
      </c>
      <c r="BE10" s="17">
        <v>0.21217873729609399</v>
      </c>
      <c r="BF10" s="17">
        <v>0.233917242611559</v>
      </c>
    </row>
    <row r="11" spans="2:58" x14ac:dyDescent="0.3">
      <c r="B11" s="18" t="s">
        <v>106</v>
      </c>
      <c r="C11" s="17">
        <v>0.30781981837946798</v>
      </c>
      <c r="D11" s="17">
        <v>0.27636978913398103</v>
      </c>
      <c r="E11" s="17">
        <v>0.33891666246638902</v>
      </c>
      <c r="F11" s="17"/>
      <c r="G11" s="17">
        <v>0.419792401162284</v>
      </c>
      <c r="H11" s="17">
        <v>0.20671540852614501</v>
      </c>
      <c r="I11" s="17">
        <v>0.27799041685578302</v>
      </c>
      <c r="J11" s="17">
        <v>0.339964697059427</v>
      </c>
      <c r="K11" s="17">
        <v>0.35364559718303301</v>
      </c>
      <c r="L11" s="17">
        <v>0.46713955002971203</v>
      </c>
      <c r="M11" s="17"/>
      <c r="N11" s="17">
        <v>0.218277194876525</v>
      </c>
      <c r="O11" s="17">
        <v>0.33439238753831202</v>
      </c>
      <c r="P11" s="17">
        <v>0.361739132505556</v>
      </c>
      <c r="Q11" s="17">
        <v>0.40055188532594199</v>
      </c>
      <c r="R11" s="17">
        <v>0.33704962784485099</v>
      </c>
      <c r="S11" s="17">
        <v>0.35999905910645402</v>
      </c>
      <c r="T11" s="17">
        <v>0.308649722109683</v>
      </c>
      <c r="U11" s="17">
        <v>0.395553514277874</v>
      </c>
      <c r="V11" s="17">
        <v>0.29892950325066697</v>
      </c>
      <c r="W11" s="17">
        <v>0.28918348717195502</v>
      </c>
      <c r="X11" s="17">
        <v>0.373897156540412</v>
      </c>
      <c r="Y11" s="17">
        <v>0.29707389724163502</v>
      </c>
      <c r="Z11" s="17">
        <v>0.20448389519289201</v>
      </c>
      <c r="AA11" s="17">
        <v>0.320182245731574</v>
      </c>
      <c r="AB11" s="17">
        <v>0.25299036063275798</v>
      </c>
      <c r="AC11" s="17">
        <v>0.211569559451593</v>
      </c>
      <c r="AD11" s="17"/>
      <c r="AE11" s="17">
        <v>0.23588725763697199</v>
      </c>
      <c r="AF11" s="17">
        <v>0.334723534027634</v>
      </c>
      <c r="AG11" s="17">
        <v>0.37501141901817697</v>
      </c>
      <c r="AH11" s="17">
        <v>0.29248689377819098</v>
      </c>
      <c r="AI11" s="17">
        <v>0.38228466800991601</v>
      </c>
      <c r="AJ11" s="17">
        <v>0.35751951079988498</v>
      </c>
      <c r="AK11" s="17">
        <v>0.28083698094008203</v>
      </c>
      <c r="AL11" s="17">
        <v>0.28537867147318702</v>
      </c>
      <c r="AM11" s="17">
        <v>0.28925417068050102</v>
      </c>
      <c r="AN11" s="17">
        <v>0.32620207315331301</v>
      </c>
      <c r="AO11" s="17">
        <v>0.28245742117554201</v>
      </c>
      <c r="AP11" s="17">
        <v>0.22623634565485501</v>
      </c>
      <c r="AQ11" s="17"/>
      <c r="AR11" s="17">
        <v>0.31957346462246999</v>
      </c>
      <c r="AS11" s="17">
        <v>0.30147972394010802</v>
      </c>
      <c r="AT11" s="17">
        <v>0.30497955530222598</v>
      </c>
      <c r="AU11" s="17">
        <v>0.296113517022698</v>
      </c>
      <c r="AV11" s="17">
        <v>0.345204973602173</v>
      </c>
      <c r="AW11" s="17"/>
      <c r="AX11" s="17">
        <v>0.327608232999889</v>
      </c>
      <c r="AY11" s="17">
        <v>0.17688542545965599</v>
      </c>
      <c r="AZ11" s="17">
        <v>0.306214688683072</v>
      </c>
      <c r="BA11" s="17"/>
      <c r="BB11" s="17">
        <v>0.28874697979227598</v>
      </c>
      <c r="BC11" s="17">
        <v>0.39986269144928899</v>
      </c>
      <c r="BD11" s="17">
        <v>0.217938864613549</v>
      </c>
      <c r="BE11" s="17">
        <v>0.36421059955628798</v>
      </c>
      <c r="BF11" s="17">
        <v>0.30996305697874899</v>
      </c>
    </row>
    <row r="12" spans="2:58" x14ac:dyDescent="0.3">
      <c r="B12" s="18" t="s">
        <v>306</v>
      </c>
      <c r="C12" s="17">
        <v>0.152152757201757</v>
      </c>
      <c r="D12" s="17">
        <v>0.13259340333320299</v>
      </c>
      <c r="E12" s="17">
        <v>0.172034453095946</v>
      </c>
      <c r="F12" s="17"/>
      <c r="G12" s="17">
        <v>0.40725794830379303</v>
      </c>
      <c r="H12" s="17">
        <v>0.12171718663985601</v>
      </c>
      <c r="I12" s="17">
        <v>0.155233877591098</v>
      </c>
      <c r="J12" s="17">
        <v>0.15825118531464999</v>
      </c>
      <c r="K12" s="17">
        <v>0.13292348058495401</v>
      </c>
      <c r="L12" s="17">
        <v>0.157578941402683</v>
      </c>
      <c r="M12" s="17"/>
      <c r="N12" s="17">
        <v>0.28582123760000799</v>
      </c>
      <c r="O12" s="17">
        <v>9.4519519368264901E-2</v>
      </c>
      <c r="P12" s="17">
        <v>0.13909634559800199</v>
      </c>
      <c r="Q12" s="17">
        <v>0.17756550128707099</v>
      </c>
      <c r="R12" s="17">
        <v>0.214751717796759</v>
      </c>
      <c r="S12" s="17">
        <v>0.13355680801150999</v>
      </c>
      <c r="T12" s="17">
        <v>0.228739514914026</v>
      </c>
      <c r="U12" s="17">
        <v>0.129467810052696</v>
      </c>
      <c r="V12" s="17">
        <v>0.141181803573739</v>
      </c>
      <c r="W12" s="17">
        <v>0.220423122407957</v>
      </c>
      <c r="X12" s="17">
        <v>9.8975616761931298E-2</v>
      </c>
      <c r="Y12" s="17">
        <v>0.192944729078035</v>
      </c>
      <c r="Z12" s="17">
        <v>0.17371591752096699</v>
      </c>
      <c r="AA12" s="17">
        <v>0.16731158041967301</v>
      </c>
      <c r="AB12" s="17">
        <v>0.12941048303841199</v>
      </c>
      <c r="AC12" s="17">
        <v>8.9009206658484802E-2</v>
      </c>
      <c r="AD12" s="17"/>
      <c r="AE12" s="17">
        <v>7.7038845481230606E-2</v>
      </c>
      <c r="AF12" s="17">
        <v>0.147920534806494</v>
      </c>
      <c r="AG12" s="17">
        <v>0.144592153515751</v>
      </c>
      <c r="AH12" s="17">
        <v>0.15813302769047199</v>
      </c>
      <c r="AI12" s="17">
        <v>0.17806984267758599</v>
      </c>
      <c r="AJ12" s="17">
        <v>0.11358351166965901</v>
      </c>
      <c r="AK12" s="17">
        <v>0.18345105421017199</v>
      </c>
      <c r="AL12" s="17">
        <v>0.158859837002465</v>
      </c>
      <c r="AM12" s="17">
        <v>0.19549782008744601</v>
      </c>
      <c r="AN12" s="17">
        <v>0.17501925046175201</v>
      </c>
      <c r="AO12" s="17">
        <v>0.213261846470431</v>
      </c>
      <c r="AP12" s="17">
        <v>0.15662903313114501</v>
      </c>
      <c r="AQ12" s="17"/>
      <c r="AR12" s="17">
        <v>0.16518517356143</v>
      </c>
      <c r="AS12" s="17">
        <v>0.147268916578673</v>
      </c>
      <c r="AT12" s="17">
        <v>0.13843836589702299</v>
      </c>
      <c r="AU12" s="17">
        <v>0.142084016721606</v>
      </c>
      <c r="AV12" s="17">
        <v>0.22501179714383701</v>
      </c>
      <c r="AW12" s="17"/>
      <c r="AX12" s="17">
        <v>0.173592814420158</v>
      </c>
      <c r="AY12" s="17">
        <v>0.10168673029997401</v>
      </c>
      <c r="AZ12" s="17">
        <v>0.105644940422713</v>
      </c>
      <c r="BA12" s="17"/>
      <c r="BB12" s="17">
        <v>0.138697359753642</v>
      </c>
      <c r="BC12" s="17">
        <v>0.17419675935228099</v>
      </c>
      <c r="BD12" s="17">
        <v>0.208711199958836</v>
      </c>
      <c r="BE12" s="17">
        <v>0.18522888899818499</v>
      </c>
      <c r="BF12" s="17">
        <v>0.18411487672016499</v>
      </c>
    </row>
    <row r="13" spans="2:58" x14ac:dyDescent="0.3">
      <c r="B13" s="18" t="s">
        <v>109</v>
      </c>
      <c r="C13" s="17">
        <v>9.0980320951245905E-2</v>
      </c>
      <c r="D13" s="17">
        <v>7.6599335167918794E-2</v>
      </c>
      <c r="E13" s="17">
        <v>0.105556632647998</v>
      </c>
      <c r="F13" s="17"/>
      <c r="G13" s="17">
        <v>0</v>
      </c>
      <c r="H13" s="17">
        <v>7.8301670508227297E-2</v>
      </c>
      <c r="I13" s="17">
        <v>8.8885139872655006E-2</v>
      </c>
      <c r="J13" s="17">
        <v>0.103060446711683</v>
      </c>
      <c r="K13" s="17">
        <v>7.6850521624029805E-2</v>
      </c>
      <c r="L13" s="17">
        <v>6.71430986277156E-2</v>
      </c>
      <c r="M13" s="17"/>
      <c r="N13" s="17">
        <v>0.113498745553558</v>
      </c>
      <c r="O13" s="17">
        <v>0.174477703520377</v>
      </c>
      <c r="P13" s="17">
        <v>0.21987794356040999</v>
      </c>
      <c r="Q13" s="17">
        <v>5.2320355352573497E-2</v>
      </c>
      <c r="R13" s="17">
        <v>8.2253679850583697E-2</v>
      </c>
      <c r="S13" s="17">
        <v>0.163817147860463</v>
      </c>
      <c r="T13" s="17">
        <v>0.11825298715787</v>
      </c>
      <c r="U13" s="17">
        <v>0.102787389470913</v>
      </c>
      <c r="V13" s="17">
        <v>0.100649300259767</v>
      </c>
      <c r="W13" s="17">
        <v>9.5618004352011093E-2</v>
      </c>
      <c r="X13" s="17">
        <v>6.3753892768855305E-2</v>
      </c>
      <c r="Y13" s="17">
        <v>7.8923103181973306E-2</v>
      </c>
      <c r="Z13" s="17">
        <v>9.26861264796595E-2</v>
      </c>
      <c r="AA13" s="17">
        <v>6.7056271424297501E-2</v>
      </c>
      <c r="AB13" s="17">
        <v>3.4258019121291498E-2</v>
      </c>
      <c r="AC13" s="17">
        <v>4.3475492744873702E-2</v>
      </c>
      <c r="AD13" s="17"/>
      <c r="AE13" s="17">
        <v>5.1488781005267499E-2</v>
      </c>
      <c r="AF13" s="17">
        <v>8.9616868804597197E-2</v>
      </c>
      <c r="AG13" s="17">
        <v>0.11335730534157</v>
      </c>
      <c r="AH13" s="17">
        <v>0.11594912036753099</v>
      </c>
      <c r="AI13" s="17">
        <v>8.2413447130117903E-2</v>
      </c>
      <c r="AJ13" s="17">
        <v>9.6465227586773505E-2</v>
      </c>
      <c r="AK13" s="17">
        <v>9.2372466082723204E-2</v>
      </c>
      <c r="AL13" s="17">
        <v>7.2512030871096894E-2</v>
      </c>
      <c r="AM13" s="17">
        <v>7.6911127929469705E-2</v>
      </c>
      <c r="AN13" s="17">
        <v>0.121064022844209</v>
      </c>
      <c r="AO13" s="17">
        <v>0.13100106979843701</v>
      </c>
      <c r="AP13" s="17">
        <v>6.5338524823999294E-2</v>
      </c>
      <c r="AQ13" s="17"/>
      <c r="AR13" s="17">
        <v>0.105753858324203</v>
      </c>
      <c r="AS13" s="17">
        <v>7.0083892607963702E-2</v>
      </c>
      <c r="AT13" s="17">
        <v>0.112087862149408</v>
      </c>
      <c r="AU13" s="17">
        <v>0.13001674723831799</v>
      </c>
      <c r="AV13" s="17">
        <v>0.11964307884618799</v>
      </c>
      <c r="AW13" s="17"/>
      <c r="AX13" s="17">
        <v>9.6970612394439701E-2</v>
      </c>
      <c r="AY13" s="17">
        <v>3.7169664866748803E-2</v>
      </c>
      <c r="AZ13" s="17">
        <v>9.6368316061812606E-2</v>
      </c>
      <c r="BA13" s="17"/>
      <c r="BB13" s="17">
        <v>6.7410757137757404E-2</v>
      </c>
      <c r="BC13" s="17">
        <v>0.11908745488674299</v>
      </c>
      <c r="BD13" s="17">
        <v>0.19508587744689301</v>
      </c>
      <c r="BE13" s="17">
        <v>0.13581834597738501</v>
      </c>
      <c r="BF13" s="17">
        <v>0.16854935319714201</v>
      </c>
    </row>
    <row r="14" spans="2:58" x14ac:dyDescent="0.3">
      <c r="B14" s="18" t="s">
        <v>97</v>
      </c>
      <c r="C14" s="17">
        <v>3.6435084316977999E-2</v>
      </c>
      <c r="D14" s="17">
        <v>2.34278060580854E-2</v>
      </c>
      <c r="E14" s="17">
        <v>4.9527549517647602E-2</v>
      </c>
      <c r="F14" s="17"/>
      <c r="G14" s="17">
        <v>0</v>
      </c>
      <c r="H14" s="17">
        <v>1.8009298593329899E-2</v>
      </c>
      <c r="I14" s="17">
        <v>4.1688698069438701E-2</v>
      </c>
      <c r="J14" s="17">
        <v>3.0509265741358101E-2</v>
      </c>
      <c r="K14" s="17">
        <v>5.8905180486083203E-2</v>
      </c>
      <c r="L14" s="17">
        <v>0</v>
      </c>
      <c r="M14" s="17"/>
      <c r="N14" s="17">
        <v>0.1103589937083</v>
      </c>
      <c r="O14" s="17">
        <v>0.10370062240257399</v>
      </c>
      <c r="P14" s="17">
        <v>1.0632830408257901E-2</v>
      </c>
      <c r="Q14" s="17">
        <v>8.8315958824536397E-2</v>
      </c>
      <c r="R14" s="17">
        <v>4.9109470585409397E-2</v>
      </c>
      <c r="S14" s="17">
        <v>3.1849757385749397E-2</v>
      </c>
      <c r="T14" s="17">
        <v>3.0022250040321701E-2</v>
      </c>
      <c r="U14" s="17">
        <v>1.94872533679145E-2</v>
      </c>
      <c r="V14" s="17">
        <v>2.8823037129463099E-2</v>
      </c>
      <c r="W14" s="17">
        <v>4.5406492395350398E-2</v>
      </c>
      <c r="X14" s="17">
        <v>2.4452056717623901E-2</v>
      </c>
      <c r="Y14" s="17">
        <v>4.6698738856670599E-2</v>
      </c>
      <c r="Z14" s="17">
        <v>4.1848424608771299E-2</v>
      </c>
      <c r="AA14" s="17">
        <v>3.0353424118256599E-2</v>
      </c>
      <c r="AB14" s="17">
        <v>2.71751440689584E-2</v>
      </c>
      <c r="AC14" s="17">
        <v>1.6961418369616201E-2</v>
      </c>
      <c r="AD14" s="17"/>
      <c r="AE14" s="17">
        <v>3.6595002657372699E-2</v>
      </c>
      <c r="AF14" s="17">
        <v>2.41656049610167E-2</v>
      </c>
      <c r="AG14" s="17">
        <v>3.5451358426350402E-2</v>
      </c>
      <c r="AH14" s="17">
        <v>3.6773673407510497E-2</v>
      </c>
      <c r="AI14" s="17">
        <v>2.26808768109538E-2</v>
      </c>
      <c r="AJ14" s="17">
        <v>3.6494692859023799E-2</v>
      </c>
      <c r="AK14" s="17">
        <v>4.8482199368080903E-2</v>
      </c>
      <c r="AL14" s="17">
        <v>2.82180348108182E-2</v>
      </c>
      <c r="AM14" s="17">
        <v>5.0890987543707099E-2</v>
      </c>
      <c r="AN14" s="17">
        <v>5.4516620676418298E-2</v>
      </c>
      <c r="AO14" s="17">
        <v>2.5387275280777801E-2</v>
      </c>
      <c r="AP14" s="17">
        <v>1.2069968653949201E-2</v>
      </c>
      <c r="AQ14" s="17"/>
      <c r="AR14" s="17">
        <v>3.7991303874696999E-2</v>
      </c>
      <c r="AS14" s="17">
        <v>3.8896409245192803E-2</v>
      </c>
      <c r="AT14" s="17">
        <v>3.0035070319704701E-2</v>
      </c>
      <c r="AU14" s="17">
        <v>9.9117533269940106E-3</v>
      </c>
      <c r="AV14" s="17">
        <v>7.02491775212572E-2</v>
      </c>
      <c r="AW14" s="17"/>
      <c r="AX14" s="17">
        <v>3.4352798662601901E-2</v>
      </c>
      <c r="AY14" s="17">
        <v>3.0859156090835099E-2</v>
      </c>
      <c r="AZ14" s="17">
        <v>2.0667390531895698E-2</v>
      </c>
      <c r="BA14" s="17"/>
      <c r="BB14" s="17">
        <v>3.5514593826898401E-2</v>
      </c>
      <c r="BC14" s="17">
        <v>6.4410579269801302E-2</v>
      </c>
      <c r="BD14" s="17">
        <v>1.62803903039219E-2</v>
      </c>
      <c r="BE14" s="17">
        <v>2.4073808349815099E-2</v>
      </c>
      <c r="BF14" s="17">
        <v>2.52419316659072E-2</v>
      </c>
    </row>
    <row r="15" spans="2:58" x14ac:dyDescent="0.3">
      <c r="B15" s="18" t="s">
        <v>110</v>
      </c>
      <c r="C15" s="20">
        <v>0.41261201915055101</v>
      </c>
      <c r="D15" s="20">
        <v>0.49100966630681098</v>
      </c>
      <c r="E15" s="20">
        <v>0.33396470227202002</v>
      </c>
      <c r="F15" s="20"/>
      <c r="G15" s="20">
        <v>0.172949650533923</v>
      </c>
      <c r="H15" s="20">
        <v>0.57525643573244201</v>
      </c>
      <c r="I15" s="20">
        <v>0.43620186761102497</v>
      </c>
      <c r="J15" s="20">
        <v>0.36821440517288101</v>
      </c>
      <c r="K15" s="20">
        <v>0.37767522012190002</v>
      </c>
      <c r="L15" s="20">
        <v>0.308138409939889</v>
      </c>
      <c r="M15" s="20"/>
      <c r="N15" s="20">
        <v>0.272043828261609</v>
      </c>
      <c r="O15" s="20">
        <v>0.29290976717047301</v>
      </c>
      <c r="P15" s="20">
        <v>0.26865374792777402</v>
      </c>
      <c r="Q15" s="20">
        <v>0.28124629920987698</v>
      </c>
      <c r="R15" s="20">
        <v>0.31683550392239601</v>
      </c>
      <c r="S15" s="20">
        <v>0.31077722763582299</v>
      </c>
      <c r="T15" s="20">
        <v>0.31433552577809998</v>
      </c>
      <c r="U15" s="20">
        <v>0.35270403283060298</v>
      </c>
      <c r="V15" s="20">
        <v>0.430416355786364</v>
      </c>
      <c r="W15" s="20">
        <v>0.349368893672726</v>
      </c>
      <c r="X15" s="20">
        <v>0.43892127721117802</v>
      </c>
      <c r="Y15" s="20">
        <v>0.38435953164168601</v>
      </c>
      <c r="Z15" s="20">
        <v>0.48726563619771002</v>
      </c>
      <c r="AA15" s="20">
        <v>0.415096478306199</v>
      </c>
      <c r="AB15" s="20">
        <v>0.55616599313857995</v>
      </c>
      <c r="AC15" s="20">
        <v>0.63898432277543205</v>
      </c>
      <c r="AD15" s="20"/>
      <c r="AE15" s="20">
        <v>0.59899011321915696</v>
      </c>
      <c r="AF15" s="20">
        <v>0.40357345740025902</v>
      </c>
      <c r="AG15" s="20">
        <v>0.33158776369815102</v>
      </c>
      <c r="AH15" s="20">
        <v>0.39665728475629602</v>
      </c>
      <c r="AI15" s="20">
        <v>0.33455116537142598</v>
      </c>
      <c r="AJ15" s="20">
        <v>0.39593705708465898</v>
      </c>
      <c r="AK15" s="20">
        <v>0.39485729939894099</v>
      </c>
      <c r="AL15" s="20">
        <v>0.455031425842433</v>
      </c>
      <c r="AM15" s="20">
        <v>0.387445893758876</v>
      </c>
      <c r="AN15" s="20">
        <v>0.32319803286430798</v>
      </c>
      <c r="AO15" s="20">
        <v>0.34789238727481198</v>
      </c>
      <c r="AP15" s="20">
        <v>0.539726127736051</v>
      </c>
      <c r="AQ15" s="20"/>
      <c r="AR15" s="20">
        <v>0.37149619961719998</v>
      </c>
      <c r="AS15" s="20">
        <v>0.44227105762806201</v>
      </c>
      <c r="AT15" s="20">
        <v>0.41445914633163899</v>
      </c>
      <c r="AU15" s="20">
        <v>0.42187396569038399</v>
      </c>
      <c r="AV15" s="20">
        <v>0.23989097288654501</v>
      </c>
      <c r="AW15" s="20"/>
      <c r="AX15" s="20">
        <v>0.36747554152291201</v>
      </c>
      <c r="AY15" s="20">
        <v>0.65339902328278598</v>
      </c>
      <c r="AZ15" s="20">
        <v>0.47110466430050701</v>
      </c>
      <c r="BA15" s="20"/>
      <c r="BB15" s="20">
        <v>0.46963030948942702</v>
      </c>
      <c r="BC15" s="20">
        <v>0.24244251504188599</v>
      </c>
      <c r="BD15" s="20">
        <v>0.36198366767680001</v>
      </c>
      <c r="BE15" s="20">
        <v>0.290668357118326</v>
      </c>
      <c r="BF15" s="20">
        <v>0.31213078143803702</v>
      </c>
    </row>
    <row r="16" spans="2:58" x14ac:dyDescent="0.3">
      <c r="B16" s="18" t="s">
        <v>111</v>
      </c>
      <c r="C16" s="20">
        <v>0.243133078153003</v>
      </c>
      <c r="D16" s="20">
        <v>0.20919273850112199</v>
      </c>
      <c r="E16" s="20">
        <v>0.27759108574394298</v>
      </c>
      <c r="F16" s="20"/>
      <c r="G16" s="20">
        <v>0.40725794830379303</v>
      </c>
      <c r="H16" s="20">
        <v>0.20001885714808301</v>
      </c>
      <c r="I16" s="20">
        <v>0.244119017463753</v>
      </c>
      <c r="J16" s="20">
        <v>0.26131163202633301</v>
      </c>
      <c r="K16" s="20">
        <v>0.20977400220898401</v>
      </c>
      <c r="L16" s="20">
        <v>0.224722040030398</v>
      </c>
      <c r="M16" s="20"/>
      <c r="N16" s="20">
        <v>0.39931998315356598</v>
      </c>
      <c r="O16" s="20">
        <v>0.26899722288864197</v>
      </c>
      <c r="P16" s="20">
        <v>0.35897428915841201</v>
      </c>
      <c r="Q16" s="20">
        <v>0.229885856639644</v>
      </c>
      <c r="R16" s="20">
        <v>0.29700539764734302</v>
      </c>
      <c r="S16" s="20">
        <v>0.29737395587197302</v>
      </c>
      <c r="T16" s="20">
        <v>0.34699250207189603</v>
      </c>
      <c r="U16" s="20">
        <v>0.23225519952360901</v>
      </c>
      <c r="V16" s="20">
        <v>0.24183110383350601</v>
      </c>
      <c r="W16" s="20">
        <v>0.31604112675996798</v>
      </c>
      <c r="X16" s="20">
        <v>0.16272950953078699</v>
      </c>
      <c r="Y16" s="20">
        <v>0.27186783226000799</v>
      </c>
      <c r="Z16" s="20">
        <v>0.266402044000626</v>
      </c>
      <c r="AA16" s="20">
        <v>0.23436785184396999</v>
      </c>
      <c r="AB16" s="20">
        <v>0.16366850215970399</v>
      </c>
      <c r="AC16" s="20">
        <v>0.132484699403358</v>
      </c>
      <c r="AD16" s="20"/>
      <c r="AE16" s="20">
        <v>0.12852762648649799</v>
      </c>
      <c r="AF16" s="20">
        <v>0.23753740361109099</v>
      </c>
      <c r="AG16" s="20">
        <v>0.25794945885732201</v>
      </c>
      <c r="AH16" s="20">
        <v>0.27408214805800202</v>
      </c>
      <c r="AI16" s="20">
        <v>0.26048328980770402</v>
      </c>
      <c r="AJ16" s="20">
        <v>0.210048739256432</v>
      </c>
      <c r="AK16" s="20">
        <v>0.27582352029289497</v>
      </c>
      <c r="AL16" s="20">
        <v>0.23137186787356201</v>
      </c>
      <c r="AM16" s="20">
        <v>0.27240894801691601</v>
      </c>
      <c r="AN16" s="20">
        <v>0.29608327330596101</v>
      </c>
      <c r="AO16" s="20">
        <v>0.34426291626886801</v>
      </c>
      <c r="AP16" s="20">
        <v>0.221967557955145</v>
      </c>
      <c r="AQ16" s="20"/>
      <c r="AR16" s="20">
        <v>0.27093903188563301</v>
      </c>
      <c r="AS16" s="20">
        <v>0.21735280918663699</v>
      </c>
      <c r="AT16" s="20">
        <v>0.25052622804642999</v>
      </c>
      <c r="AU16" s="20">
        <v>0.272100763959924</v>
      </c>
      <c r="AV16" s="20">
        <v>0.34465487599002598</v>
      </c>
      <c r="AW16" s="20"/>
      <c r="AX16" s="20">
        <v>0.270563426814597</v>
      </c>
      <c r="AY16" s="20">
        <v>0.13885639516672299</v>
      </c>
      <c r="AZ16" s="20">
        <v>0.20201325648452501</v>
      </c>
      <c r="BA16" s="20"/>
      <c r="BB16" s="20">
        <v>0.20610811689139899</v>
      </c>
      <c r="BC16" s="20">
        <v>0.29328421423902401</v>
      </c>
      <c r="BD16" s="20">
        <v>0.40379707740572901</v>
      </c>
      <c r="BE16" s="20">
        <v>0.32104723497556997</v>
      </c>
      <c r="BF16" s="20">
        <v>0.352664229917307</v>
      </c>
    </row>
    <row r="17" spans="2:58" hidden="1" x14ac:dyDescent="0.3">
      <c r="B17" s="18" t="s">
        <v>99</v>
      </c>
      <c r="C17" s="21">
        <v>0.16947894099754801</v>
      </c>
      <c r="D17" s="21">
        <v>0.28181692780568901</v>
      </c>
      <c r="E17" s="21">
        <v>5.6373616528076403E-2</v>
      </c>
      <c r="F17" s="21"/>
      <c r="G17" s="21">
        <v>-0.23430829776987</v>
      </c>
      <c r="H17" s="21">
        <v>0.37523757858435902</v>
      </c>
      <c r="I17" s="21">
        <v>0.192082850147272</v>
      </c>
      <c r="J17" s="21">
        <v>0.106902773146548</v>
      </c>
      <c r="K17" s="21">
        <v>0.16790121791291601</v>
      </c>
      <c r="L17" s="21">
        <v>8.3416369909491306E-2</v>
      </c>
      <c r="M17" s="21"/>
      <c r="N17" s="21">
        <v>-0.12727615489195701</v>
      </c>
      <c r="O17" s="21">
        <v>2.3912544281830699E-2</v>
      </c>
      <c r="P17" s="21">
        <v>-9.0320541230637499E-2</v>
      </c>
      <c r="Q17" s="21">
        <v>5.1360442570232603E-2</v>
      </c>
      <c r="R17" s="21">
        <v>1.9830106275053098E-2</v>
      </c>
      <c r="S17" s="21">
        <v>1.34032717638506E-2</v>
      </c>
      <c r="T17" s="21">
        <v>-3.2656976293795999E-2</v>
      </c>
      <c r="U17" s="21">
        <v>0.120448833306994</v>
      </c>
      <c r="V17" s="21">
        <v>0.188585251952858</v>
      </c>
      <c r="W17" s="21">
        <v>3.3327766912757503E-2</v>
      </c>
      <c r="X17" s="21">
        <v>0.276191767680391</v>
      </c>
      <c r="Y17" s="21">
        <v>0.112491699381677</v>
      </c>
      <c r="Z17" s="21">
        <v>0.22086359219708401</v>
      </c>
      <c r="AA17" s="21">
        <v>0.18072862646222801</v>
      </c>
      <c r="AB17" s="21">
        <v>0.39249749097887598</v>
      </c>
      <c r="AC17" s="21">
        <v>0.50649962337207399</v>
      </c>
      <c r="AD17" s="21"/>
      <c r="AE17" s="21">
        <v>0.470462486732659</v>
      </c>
      <c r="AF17" s="21">
        <v>0.166036053789167</v>
      </c>
      <c r="AG17" s="21">
        <v>7.3638304840828797E-2</v>
      </c>
      <c r="AH17" s="21">
        <v>0.12257513669829399</v>
      </c>
      <c r="AI17" s="21">
        <v>7.4067875563722005E-2</v>
      </c>
      <c r="AJ17" s="21">
        <v>0.18588831782822701</v>
      </c>
      <c r="AK17" s="21">
        <v>0.119033779106046</v>
      </c>
      <c r="AL17" s="21">
        <v>0.22365955796886999</v>
      </c>
      <c r="AM17" s="21">
        <v>0.11503694574196</v>
      </c>
      <c r="AN17" s="21">
        <v>2.71147595583477E-2</v>
      </c>
      <c r="AO17" s="21">
        <v>3.62947100594418E-3</v>
      </c>
      <c r="AP17" s="21">
        <v>0.317758569780907</v>
      </c>
      <c r="AQ17" s="21"/>
      <c r="AR17" s="21">
        <v>0.100557167731567</v>
      </c>
      <c r="AS17" s="21">
        <v>0.22491824844142499</v>
      </c>
      <c r="AT17" s="21">
        <v>0.16393291828520901</v>
      </c>
      <c r="AU17" s="21">
        <v>0.14977320173046099</v>
      </c>
      <c r="AV17" s="21">
        <v>-0.10476390310348099</v>
      </c>
      <c r="AW17" s="21"/>
      <c r="AX17" s="21">
        <v>9.6912114708314498E-2</v>
      </c>
      <c r="AY17" s="21">
        <v>0.51454262811606299</v>
      </c>
      <c r="AZ17" s="21">
        <v>0.26909140781598201</v>
      </c>
      <c r="BA17" s="21"/>
      <c r="BB17" s="21">
        <v>0.26352219259802701</v>
      </c>
      <c r="BC17" s="21">
        <v>-5.0841699197137699E-2</v>
      </c>
      <c r="BD17" s="21">
        <v>-4.1813409728929003E-2</v>
      </c>
      <c r="BE17" s="21">
        <v>-3.0378877857244E-2</v>
      </c>
      <c r="BF17" s="21">
        <v>-4.05334484792702E-2</v>
      </c>
    </row>
    <row r="18" spans="2:58" x14ac:dyDescent="0.3">
      <c r="B18" s="16"/>
    </row>
    <row r="19" spans="2:58" x14ac:dyDescent="0.3">
      <c r="B19" t="s">
        <v>91</v>
      </c>
    </row>
    <row r="20" spans="2:58" x14ac:dyDescent="0.3">
      <c r="B20" t="s">
        <v>92</v>
      </c>
    </row>
    <row r="22" spans="2:58" x14ac:dyDescent="0.3">
      <c r="B22"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F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103</v>
      </c>
      <c r="C9" s="17">
        <v>0.31960255360097101</v>
      </c>
      <c r="D9" s="17">
        <v>0.36902438347210798</v>
      </c>
      <c r="E9" s="17">
        <v>0.27077085128006601</v>
      </c>
      <c r="F9" s="17"/>
      <c r="G9" s="17">
        <v>0.37960968978095799</v>
      </c>
      <c r="H9" s="17">
        <v>0.51404532091798705</v>
      </c>
      <c r="I9" s="17">
        <v>0.32655409590886297</v>
      </c>
      <c r="J9" s="17">
        <v>0.28333767127086701</v>
      </c>
      <c r="K9" s="17">
        <v>0.26717198514211998</v>
      </c>
      <c r="L9" s="17">
        <v>0.26047217697870301</v>
      </c>
      <c r="M9" s="17"/>
      <c r="N9" s="17">
        <v>0.221416946721783</v>
      </c>
      <c r="O9" s="17">
        <v>0.28718272131228501</v>
      </c>
      <c r="P9" s="17">
        <v>0.207080726234319</v>
      </c>
      <c r="Q9" s="17">
        <v>0.27223734088853202</v>
      </c>
      <c r="R9" s="17">
        <v>0.24873285068867901</v>
      </c>
      <c r="S9" s="17">
        <v>0.25391548020823601</v>
      </c>
      <c r="T9" s="17">
        <v>0.27468817794329797</v>
      </c>
      <c r="U9" s="17">
        <v>0.291388317296085</v>
      </c>
      <c r="V9" s="17">
        <v>0.23977996847730301</v>
      </c>
      <c r="W9" s="17">
        <v>0.19845880835966101</v>
      </c>
      <c r="X9" s="17">
        <v>0.33440379836307099</v>
      </c>
      <c r="Y9" s="17">
        <v>0.32767931340629702</v>
      </c>
      <c r="Z9" s="17">
        <v>0.41926289929016097</v>
      </c>
      <c r="AA9" s="17">
        <v>0.34883319939737301</v>
      </c>
      <c r="AB9" s="17">
        <v>0.28206801036420798</v>
      </c>
      <c r="AC9" s="17">
        <v>0.53149113320964103</v>
      </c>
      <c r="AD9" s="17"/>
      <c r="AE9" s="17">
        <v>0.50694917491323599</v>
      </c>
      <c r="AF9" s="17">
        <v>0.310911793501636</v>
      </c>
      <c r="AG9" s="17">
        <v>0.24233991188450299</v>
      </c>
      <c r="AH9" s="17">
        <v>0.268796306153813</v>
      </c>
      <c r="AI9" s="17">
        <v>0.31697894183518199</v>
      </c>
      <c r="AJ9" s="17">
        <v>0.29979369172620901</v>
      </c>
      <c r="AK9" s="17">
        <v>0.25612509138225398</v>
      </c>
      <c r="AL9" s="17">
        <v>0.42042285643492</v>
      </c>
      <c r="AM9" s="17">
        <v>0.306216548050874</v>
      </c>
      <c r="AN9" s="17">
        <v>0.26402739725718199</v>
      </c>
      <c r="AO9" s="17">
        <v>0.26244789246914602</v>
      </c>
      <c r="AP9" s="17">
        <v>0.25462857007182399</v>
      </c>
      <c r="AQ9" s="17"/>
      <c r="AR9" s="17">
        <v>0.306495970083075</v>
      </c>
      <c r="AS9" s="17">
        <v>0.31923494734824398</v>
      </c>
      <c r="AT9" s="17">
        <v>0.34380601820600598</v>
      </c>
      <c r="AU9" s="17">
        <v>0.352971195729262</v>
      </c>
      <c r="AV9" s="17">
        <v>0.232886066233326</v>
      </c>
      <c r="AW9" s="17"/>
      <c r="AX9" s="17">
        <v>0.28127200745883502</v>
      </c>
      <c r="AY9" s="17">
        <v>0.55718530736467597</v>
      </c>
      <c r="AZ9" s="17">
        <v>0.29840093935012202</v>
      </c>
      <c r="BA9" s="17"/>
      <c r="BB9" s="17">
        <v>0.35240050064254702</v>
      </c>
      <c r="BC9" s="17">
        <v>0.20658862046991799</v>
      </c>
      <c r="BD9" s="17">
        <v>0.26389237805284999</v>
      </c>
      <c r="BE9" s="17">
        <v>0.24563881097517901</v>
      </c>
      <c r="BF9" s="17">
        <v>0.28864691955631</v>
      </c>
    </row>
    <row r="10" spans="2:58" x14ac:dyDescent="0.3">
      <c r="B10" s="18" t="s">
        <v>305</v>
      </c>
      <c r="C10" s="17">
        <v>0.41612392575347701</v>
      </c>
      <c r="D10" s="17">
        <v>0.38276306139566002</v>
      </c>
      <c r="E10" s="17">
        <v>0.44934951024692699</v>
      </c>
      <c r="F10" s="17"/>
      <c r="G10" s="17">
        <v>0.50748816613491099</v>
      </c>
      <c r="H10" s="17">
        <v>0.26994597013049898</v>
      </c>
      <c r="I10" s="17">
        <v>0.40452624865562198</v>
      </c>
      <c r="J10" s="17">
        <v>0.45319363899349702</v>
      </c>
      <c r="K10" s="17">
        <v>0.43221719032919798</v>
      </c>
      <c r="L10" s="17">
        <v>0.50737345706298098</v>
      </c>
      <c r="M10" s="17"/>
      <c r="N10" s="17">
        <v>0.66041456672452803</v>
      </c>
      <c r="O10" s="17">
        <v>0.246789706472271</v>
      </c>
      <c r="P10" s="17">
        <v>0.46758698403548998</v>
      </c>
      <c r="Q10" s="17">
        <v>0.380328308638131</v>
      </c>
      <c r="R10" s="17">
        <v>0.37275885037223999</v>
      </c>
      <c r="S10" s="17">
        <v>0.39128837232179797</v>
      </c>
      <c r="T10" s="17">
        <v>0.44379004295511199</v>
      </c>
      <c r="U10" s="17">
        <v>0.38601996825990897</v>
      </c>
      <c r="V10" s="17">
        <v>0.47575513493212102</v>
      </c>
      <c r="W10" s="17">
        <v>0.49994008631513398</v>
      </c>
      <c r="X10" s="17">
        <v>0.43473419445403999</v>
      </c>
      <c r="Y10" s="17">
        <v>0.46609936125222001</v>
      </c>
      <c r="Z10" s="17">
        <v>0.44445469307605501</v>
      </c>
      <c r="AA10" s="17">
        <v>0.34873736617298101</v>
      </c>
      <c r="AB10" s="17">
        <v>0.47966452965873402</v>
      </c>
      <c r="AC10" s="17">
        <v>0.34168603355332999</v>
      </c>
      <c r="AD10" s="17"/>
      <c r="AE10" s="17">
        <v>0.31728117268026901</v>
      </c>
      <c r="AF10" s="17">
        <v>0.42802098477919098</v>
      </c>
      <c r="AG10" s="17">
        <v>0.46299238102924001</v>
      </c>
      <c r="AH10" s="17">
        <v>0.46406389177506402</v>
      </c>
      <c r="AI10" s="17">
        <v>0.41683988118618498</v>
      </c>
      <c r="AJ10" s="17">
        <v>0.39055099538368399</v>
      </c>
      <c r="AK10" s="17">
        <v>0.46586085216920098</v>
      </c>
      <c r="AL10" s="17">
        <v>0.35098759332014601</v>
      </c>
      <c r="AM10" s="17">
        <v>0.43777321702303001</v>
      </c>
      <c r="AN10" s="17">
        <v>0.40059055892115902</v>
      </c>
      <c r="AO10" s="17">
        <v>0.47128380166785599</v>
      </c>
      <c r="AP10" s="17">
        <v>0.46093720268433702</v>
      </c>
      <c r="AQ10" s="17"/>
      <c r="AR10" s="17">
        <v>0.41093397496904799</v>
      </c>
      <c r="AS10" s="17">
        <v>0.42101553293270899</v>
      </c>
      <c r="AT10" s="17">
        <v>0.42714525352508198</v>
      </c>
      <c r="AU10" s="17">
        <v>0.35581226210044198</v>
      </c>
      <c r="AV10" s="17">
        <v>0.41697193209655697</v>
      </c>
      <c r="AW10" s="17"/>
      <c r="AX10" s="17">
        <v>0.43690230861416701</v>
      </c>
      <c r="AY10" s="17">
        <v>0.29691970612341301</v>
      </c>
      <c r="AZ10" s="17">
        <v>0.41404462434227501</v>
      </c>
      <c r="BA10" s="17"/>
      <c r="BB10" s="17">
        <v>0.41906568644453102</v>
      </c>
      <c r="BC10" s="17">
        <v>0.43573606277655902</v>
      </c>
      <c r="BD10" s="17">
        <v>0.50122423494711299</v>
      </c>
      <c r="BE10" s="17">
        <v>0.41367917159141099</v>
      </c>
      <c r="BF10" s="17">
        <v>0.354704855170134</v>
      </c>
    </row>
    <row r="11" spans="2:58" x14ac:dyDescent="0.3">
      <c r="B11" s="18" t="s">
        <v>106</v>
      </c>
      <c r="C11" s="17">
        <v>0.18292378738673201</v>
      </c>
      <c r="D11" s="17">
        <v>0.17300699019416499</v>
      </c>
      <c r="E11" s="17">
        <v>0.19321505045853801</v>
      </c>
      <c r="F11" s="17"/>
      <c r="G11" s="17">
        <v>6.0914113303680399E-2</v>
      </c>
      <c r="H11" s="17">
        <v>0.12060800943684501</v>
      </c>
      <c r="I11" s="17">
        <v>0.18526561037311401</v>
      </c>
      <c r="J11" s="17">
        <v>0.193654883870192</v>
      </c>
      <c r="K11" s="17">
        <v>0.191775394308453</v>
      </c>
      <c r="L11" s="17">
        <v>0.211724692384921</v>
      </c>
      <c r="M11" s="17"/>
      <c r="N11" s="17">
        <v>0.118168486553689</v>
      </c>
      <c r="O11" s="17">
        <v>0.26879197247860998</v>
      </c>
      <c r="P11" s="17">
        <v>0.19569019062342299</v>
      </c>
      <c r="Q11" s="17">
        <v>0.28568470770812698</v>
      </c>
      <c r="R11" s="17">
        <v>0.253360747263701</v>
      </c>
      <c r="S11" s="17">
        <v>0.28526525189326801</v>
      </c>
      <c r="T11" s="17">
        <v>0.20616339722389701</v>
      </c>
      <c r="U11" s="17">
        <v>0.243367934859995</v>
      </c>
      <c r="V11" s="17">
        <v>0.170617259921928</v>
      </c>
      <c r="W11" s="17">
        <v>0.19834960766194101</v>
      </c>
      <c r="X11" s="17">
        <v>0.172316269823688</v>
      </c>
      <c r="Y11" s="17">
        <v>0.141540522136203</v>
      </c>
      <c r="Z11" s="17">
        <v>7.3697130241427905E-2</v>
      </c>
      <c r="AA11" s="17">
        <v>0.18502107226206499</v>
      </c>
      <c r="AB11" s="17">
        <v>0.130181224936323</v>
      </c>
      <c r="AC11" s="17">
        <v>0.100082963705136</v>
      </c>
      <c r="AD11" s="17"/>
      <c r="AE11" s="17">
        <v>0.12738524309261301</v>
      </c>
      <c r="AF11" s="17">
        <v>0.18937675274256799</v>
      </c>
      <c r="AG11" s="17">
        <v>0.225552981005089</v>
      </c>
      <c r="AH11" s="17">
        <v>0.20833698984601201</v>
      </c>
      <c r="AI11" s="17">
        <v>0.183025006059855</v>
      </c>
      <c r="AJ11" s="17">
        <v>0.21495053246781601</v>
      </c>
      <c r="AK11" s="17">
        <v>0.18347143040366001</v>
      </c>
      <c r="AL11" s="17">
        <v>0.11899778092427001</v>
      </c>
      <c r="AM11" s="17">
        <v>0.14764342246034001</v>
      </c>
      <c r="AN11" s="17">
        <v>0.215960093321866</v>
      </c>
      <c r="AO11" s="17">
        <v>0.20123246403120301</v>
      </c>
      <c r="AP11" s="17">
        <v>0.21059605538339801</v>
      </c>
      <c r="AQ11" s="17"/>
      <c r="AR11" s="17">
        <v>0.202709851471222</v>
      </c>
      <c r="AS11" s="17">
        <v>0.17662514094221299</v>
      </c>
      <c r="AT11" s="17">
        <v>0.14678130266117601</v>
      </c>
      <c r="AU11" s="17">
        <v>0.20174384359771499</v>
      </c>
      <c r="AV11" s="17">
        <v>0.31840622394182899</v>
      </c>
      <c r="AW11" s="17"/>
      <c r="AX11" s="17">
        <v>0.197458717369253</v>
      </c>
      <c r="AY11" s="17">
        <v>9.1926948628967303E-2</v>
      </c>
      <c r="AZ11" s="17">
        <v>0.20251003502629999</v>
      </c>
      <c r="BA11" s="17"/>
      <c r="BB11" s="17">
        <v>0.15441238900470799</v>
      </c>
      <c r="BC11" s="17">
        <v>0.25871523612210601</v>
      </c>
      <c r="BD11" s="17">
        <v>0.132492237134167</v>
      </c>
      <c r="BE11" s="17">
        <v>0.27106306271483799</v>
      </c>
      <c r="BF11" s="17">
        <v>0.236814676376775</v>
      </c>
    </row>
    <row r="12" spans="2:58" x14ac:dyDescent="0.3">
      <c r="B12" s="18" t="s">
        <v>306</v>
      </c>
      <c r="C12" s="17">
        <v>4.1641392547041398E-2</v>
      </c>
      <c r="D12" s="17">
        <v>3.7566635102290302E-2</v>
      </c>
      <c r="E12" s="17">
        <v>4.4805628945425703E-2</v>
      </c>
      <c r="F12" s="17"/>
      <c r="G12" s="17">
        <v>5.1988030780450202E-2</v>
      </c>
      <c r="H12" s="17">
        <v>5.0092288762713703E-2</v>
      </c>
      <c r="I12" s="17">
        <v>4.8112227407368202E-2</v>
      </c>
      <c r="J12" s="17">
        <v>3.5892549756322403E-2</v>
      </c>
      <c r="K12" s="17">
        <v>3.4749247481580599E-2</v>
      </c>
      <c r="L12" s="17">
        <v>2.04296735733949E-2</v>
      </c>
      <c r="M12" s="17"/>
      <c r="N12" s="17">
        <v>0</v>
      </c>
      <c r="O12" s="17">
        <v>2.7225178220825499E-2</v>
      </c>
      <c r="P12" s="17">
        <v>7.7163704932521907E-2</v>
      </c>
      <c r="Q12" s="17">
        <v>0</v>
      </c>
      <c r="R12" s="17">
        <v>6.1192772812312397E-2</v>
      </c>
      <c r="S12" s="17">
        <v>3.6790607936082499E-2</v>
      </c>
      <c r="T12" s="17">
        <v>5.6466227657530101E-2</v>
      </c>
      <c r="U12" s="17">
        <v>4.4945586590990801E-2</v>
      </c>
      <c r="V12" s="17">
        <v>5.7112577764682398E-2</v>
      </c>
      <c r="W12" s="17">
        <v>4.4872760427410098E-2</v>
      </c>
      <c r="X12" s="17">
        <v>4.2070754107479798E-2</v>
      </c>
      <c r="Y12" s="17">
        <v>4.0049683889640399E-2</v>
      </c>
      <c r="Z12" s="17">
        <v>1.2109544476800601E-2</v>
      </c>
      <c r="AA12" s="17">
        <v>7.29557834037763E-2</v>
      </c>
      <c r="AB12" s="17">
        <v>6.4318972210498204E-2</v>
      </c>
      <c r="AC12" s="17">
        <v>1.3663336475609401E-2</v>
      </c>
      <c r="AD12" s="17"/>
      <c r="AE12" s="17">
        <v>2.26018561089022E-2</v>
      </c>
      <c r="AF12" s="17">
        <v>3.7190421302586998E-2</v>
      </c>
      <c r="AG12" s="17">
        <v>3.8268000080865103E-2</v>
      </c>
      <c r="AH12" s="17">
        <v>3.8954483927713397E-2</v>
      </c>
      <c r="AI12" s="17">
        <v>6.5414935287093606E-2</v>
      </c>
      <c r="AJ12" s="17">
        <v>4.7547674573067002E-2</v>
      </c>
      <c r="AK12" s="17">
        <v>3.8248349776931097E-2</v>
      </c>
      <c r="AL12" s="17">
        <v>5.0917690035255599E-2</v>
      </c>
      <c r="AM12" s="17">
        <v>5.4236607754145801E-2</v>
      </c>
      <c r="AN12" s="17">
        <v>5.6478867150754099E-2</v>
      </c>
      <c r="AO12" s="17">
        <v>1.54058252299788E-2</v>
      </c>
      <c r="AP12" s="17">
        <v>4.2954070257194998E-2</v>
      </c>
      <c r="AQ12" s="17"/>
      <c r="AR12" s="17">
        <v>4.3301666084327103E-2</v>
      </c>
      <c r="AS12" s="17">
        <v>4.4157500593643401E-2</v>
      </c>
      <c r="AT12" s="17">
        <v>3.03982956483888E-2</v>
      </c>
      <c r="AU12" s="17">
        <v>6.3642540895417196E-2</v>
      </c>
      <c r="AV12" s="17">
        <v>0</v>
      </c>
      <c r="AW12" s="17"/>
      <c r="AX12" s="17">
        <v>4.2773825494814399E-2</v>
      </c>
      <c r="AY12" s="17">
        <v>3.5403397810685702E-2</v>
      </c>
      <c r="AZ12" s="17">
        <v>3.9757108831739801E-2</v>
      </c>
      <c r="BA12" s="17"/>
      <c r="BB12" s="17">
        <v>3.8204366816601297E-2</v>
      </c>
      <c r="BC12" s="17">
        <v>4.27535823162358E-2</v>
      </c>
      <c r="BD12" s="17">
        <v>5.7553304212072998E-2</v>
      </c>
      <c r="BE12" s="17">
        <v>4.0531218782639197E-2</v>
      </c>
      <c r="BF12" s="17">
        <v>6.3475595614185407E-2</v>
      </c>
    </row>
    <row r="13" spans="2:58" x14ac:dyDescent="0.3">
      <c r="B13" s="18" t="s">
        <v>109</v>
      </c>
      <c r="C13" s="17">
        <v>1.5802508553199798E-2</v>
      </c>
      <c r="D13" s="17">
        <v>1.9529623642492399E-2</v>
      </c>
      <c r="E13" s="17">
        <v>1.2103338632785499E-2</v>
      </c>
      <c r="F13" s="17"/>
      <c r="G13" s="17">
        <v>0</v>
      </c>
      <c r="H13" s="17">
        <v>1.6591991463277299E-2</v>
      </c>
      <c r="I13" s="17">
        <v>1.34849133689951E-2</v>
      </c>
      <c r="J13" s="17">
        <v>1.22598432526617E-2</v>
      </c>
      <c r="K13" s="17">
        <v>3.6618079172532403E-2</v>
      </c>
      <c r="L13" s="17">
        <v>0</v>
      </c>
      <c r="M13" s="17"/>
      <c r="N13" s="17">
        <v>0</v>
      </c>
      <c r="O13" s="17">
        <v>7.2103077069736496E-2</v>
      </c>
      <c r="P13" s="17">
        <v>2.0751825190531401E-2</v>
      </c>
      <c r="Q13" s="17">
        <v>1.17111869462753E-2</v>
      </c>
      <c r="R13" s="17">
        <v>1.9917281614486599E-2</v>
      </c>
      <c r="S13" s="17">
        <v>9.2737518922339397E-3</v>
      </c>
      <c r="T13" s="17">
        <v>6.1902597849762203E-3</v>
      </c>
      <c r="U13" s="17">
        <v>2.7711168384695301E-2</v>
      </c>
      <c r="V13" s="17">
        <v>2.8243687482447301E-2</v>
      </c>
      <c r="W13" s="17">
        <v>2.4396269954404599E-2</v>
      </c>
      <c r="X13" s="17">
        <v>0</v>
      </c>
      <c r="Y13" s="17">
        <v>6.8693678484097196E-3</v>
      </c>
      <c r="Z13" s="17">
        <v>2.2683918739653301E-2</v>
      </c>
      <c r="AA13" s="17">
        <v>2.1632773278954801E-2</v>
      </c>
      <c r="AB13" s="17">
        <v>3.3184237522556503E-2</v>
      </c>
      <c r="AC13" s="17">
        <v>8.0133225271307694E-3</v>
      </c>
      <c r="AD13" s="17"/>
      <c r="AE13" s="17">
        <v>5.8987402728892298E-3</v>
      </c>
      <c r="AF13" s="17">
        <v>1.4878313536424201E-2</v>
      </c>
      <c r="AG13" s="17">
        <v>0</v>
      </c>
      <c r="AH13" s="17">
        <v>4.3538915921775296E-3</v>
      </c>
      <c r="AI13" s="17">
        <v>6.4007972262077302E-3</v>
      </c>
      <c r="AJ13" s="17">
        <v>2.1070380417634399E-2</v>
      </c>
      <c r="AK13" s="17">
        <v>2.2393965473460599E-2</v>
      </c>
      <c r="AL13" s="17">
        <v>2.7673726845960599E-2</v>
      </c>
      <c r="AM13" s="17">
        <v>1.27694213476366E-2</v>
      </c>
      <c r="AN13" s="17">
        <v>3.2977512967665198E-2</v>
      </c>
      <c r="AO13" s="17">
        <v>4.9630016601816103E-2</v>
      </c>
      <c r="AP13" s="17">
        <v>1.88141329492965E-2</v>
      </c>
      <c r="AQ13" s="17"/>
      <c r="AR13" s="17">
        <v>1.61549787167946E-2</v>
      </c>
      <c r="AS13" s="17">
        <v>1.6442478327383998E-2</v>
      </c>
      <c r="AT13" s="17">
        <v>1.5133466834735701E-2</v>
      </c>
      <c r="AU13" s="17">
        <v>1.5968596001028498E-2</v>
      </c>
      <c r="AV13" s="17">
        <v>0</v>
      </c>
      <c r="AW13" s="17"/>
      <c r="AX13" s="17">
        <v>1.66493571391601E-2</v>
      </c>
      <c r="AY13" s="17">
        <v>8.6939603451090895E-3</v>
      </c>
      <c r="AZ13" s="17">
        <v>2.8189250657233801E-2</v>
      </c>
      <c r="BA13" s="17"/>
      <c r="BB13" s="17">
        <v>1.35594504918836E-2</v>
      </c>
      <c r="BC13" s="17">
        <v>8.3189161677682498E-3</v>
      </c>
      <c r="BD13" s="17">
        <v>3.1243120720065101E-2</v>
      </c>
      <c r="BE13" s="17">
        <v>1.02804011765977E-2</v>
      </c>
      <c r="BF13" s="17">
        <v>4.3020646714587003E-2</v>
      </c>
    </row>
    <row r="14" spans="2:58" x14ac:dyDescent="0.3">
      <c r="B14" s="18" t="s">
        <v>97</v>
      </c>
      <c r="C14" s="17">
        <v>2.3905832158579401E-2</v>
      </c>
      <c r="D14" s="17">
        <v>1.81093061932837E-2</v>
      </c>
      <c r="E14" s="17">
        <v>2.9755620436257801E-2</v>
      </c>
      <c r="F14" s="17"/>
      <c r="G14" s="17">
        <v>0</v>
      </c>
      <c r="H14" s="17">
        <v>2.8716419288676898E-2</v>
      </c>
      <c r="I14" s="17">
        <v>2.2056904286036599E-2</v>
      </c>
      <c r="J14" s="17">
        <v>2.1661412856458898E-2</v>
      </c>
      <c r="K14" s="17">
        <v>3.7468103566116198E-2</v>
      </c>
      <c r="L14" s="17">
        <v>0</v>
      </c>
      <c r="M14" s="17"/>
      <c r="N14" s="17">
        <v>0</v>
      </c>
      <c r="O14" s="17">
        <v>9.7907344446271999E-2</v>
      </c>
      <c r="P14" s="17">
        <v>3.1726568983714398E-2</v>
      </c>
      <c r="Q14" s="17">
        <v>5.00384558189352E-2</v>
      </c>
      <c r="R14" s="17">
        <v>4.4037497248580103E-2</v>
      </c>
      <c r="S14" s="17">
        <v>2.34665357483816E-2</v>
      </c>
      <c r="T14" s="17">
        <v>1.2701894435186999E-2</v>
      </c>
      <c r="U14" s="17">
        <v>6.5670246083253097E-3</v>
      </c>
      <c r="V14" s="17">
        <v>2.84913714215181E-2</v>
      </c>
      <c r="W14" s="17">
        <v>3.3982467281448998E-2</v>
      </c>
      <c r="X14" s="17">
        <v>1.6474983251720698E-2</v>
      </c>
      <c r="Y14" s="17">
        <v>1.7761751467229501E-2</v>
      </c>
      <c r="Z14" s="17">
        <v>2.7791814175901298E-2</v>
      </c>
      <c r="AA14" s="17">
        <v>2.28198054848496E-2</v>
      </c>
      <c r="AB14" s="17">
        <v>1.05830253076801E-2</v>
      </c>
      <c r="AC14" s="17">
        <v>5.0632105291526898E-3</v>
      </c>
      <c r="AD14" s="17"/>
      <c r="AE14" s="17">
        <v>1.98838129320901E-2</v>
      </c>
      <c r="AF14" s="17">
        <v>1.96217341375939E-2</v>
      </c>
      <c r="AG14" s="17">
        <v>3.0846726000302398E-2</v>
      </c>
      <c r="AH14" s="17">
        <v>1.54944367052198E-2</v>
      </c>
      <c r="AI14" s="17">
        <v>1.13404384054769E-2</v>
      </c>
      <c r="AJ14" s="17">
        <v>2.6086725431590099E-2</v>
      </c>
      <c r="AK14" s="17">
        <v>3.3900310794494397E-2</v>
      </c>
      <c r="AL14" s="17">
        <v>3.10003524394473E-2</v>
      </c>
      <c r="AM14" s="17">
        <v>4.1360783363973898E-2</v>
      </c>
      <c r="AN14" s="17">
        <v>2.9965570381373499E-2</v>
      </c>
      <c r="AO14" s="17">
        <v>0</v>
      </c>
      <c r="AP14" s="17">
        <v>1.2069968653949201E-2</v>
      </c>
      <c r="AQ14" s="17"/>
      <c r="AR14" s="17">
        <v>2.0403558675533701E-2</v>
      </c>
      <c r="AS14" s="17">
        <v>2.25243998558072E-2</v>
      </c>
      <c r="AT14" s="17">
        <v>3.6735663124611802E-2</v>
      </c>
      <c r="AU14" s="17">
        <v>9.8615616761348803E-3</v>
      </c>
      <c r="AV14" s="17">
        <v>3.1735777728288499E-2</v>
      </c>
      <c r="AW14" s="17"/>
      <c r="AX14" s="17">
        <v>2.4943783923770502E-2</v>
      </c>
      <c r="AY14" s="17">
        <v>9.8706797271485899E-3</v>
      </c>
      <c r="AZ14" s="17">
        <v>1.7098041792330099E-2</v>
      </c>
      <c r="BA14" s="17"/>
      <c r="BB14" s="17">
        <v>2.2357606599729699E-2</v>
      </c>
      <c r="BC14" s="17">
        <v>4.7887582147412303E-2</v>
      </c>
      <c r="BD14" s="17">
        <v>1.35947249337311E-2</v>
      </c>
      <c r="BE14" s="17">
        <v>1.8807334759334899E-2</v>
      </c>
      <c r="BF14" s="17">
        <v>1.33373065680083E-2</v>
      </c>
    </row>
    <row r="15" spans="2:58" x14ac:dyDescent="0.3">
      <c r="B15" s="18" t="s">
        <v>110</v>
      </c>
      <c r="C15" s="20">
        <v>0.73572647935444802</v>
      </c>
      <c r="D15" s="20">
        <v>0.75178744486776805</v>
      </c>
      <c r="E15" s="20">
        <v>0.72012036152699299</v>
      </c>
      <c r="F15" s="20"/>
      <c r="G15" s="20">
        <v>0.88709785591586998</v>
      </c>
      <c r="H15" s="20">
        <v>0.78399129104848697</v>
      </c>
      <c r="I15" s="20">
        <v>0.73108034456448601</v>
      </c>
      <c r="J15" s="20">
        <v>0.73653131026436403</v>
      </c>
      <c r="K15" s="20">
        <v>0.69938917547131796</v>
      </c>
      <c r="L15" s="20">
        <v>0.76784563404168404</v>
      </c>
      <c r="M15" s="20"/>
      <c r="N15" s="20">
        <v>0.88183151344631105</v>
      </c>
      <c r="O15" s="20">
        <v>0.533972427784556</v>
      </c>
      <c r="P15" s="20">
        <v>0.67466771026980898</v>
      </c>
      <c r="Q15" s="20">
        <v>0.65256564952666296</v>
      </c>
      <c r="R15" s="20">
        <v>0.62149170106092</v>
      </c>
      <c r="S15" s="20">
        <v>0.64520385253003398</v>
      </c>
      <c r="T15" s="20">
        <v>0.71847822089840996</v>
      </c>
      <c r="U15" s="20">
        <v>0.67740828555599397</v>
      </c>
      <c r="V15" s="20">
        <v>0.71553510340942394</v>
      </c>
      <c r="W15" s="20">
        <v>0.69839889467479499</v>
      </c>
      <c r="X15" s="20">
        <v>0.76913799281711104</v>
      </c>
      <c r="Y15" s="20">
        <v>0.79377867465851704</v>
      </c>
      <c r="Z15" s="20">
        <v>0.86371759236621704</v>
      </c>
      <c r="AA15" s="20">
        <v>0.69757056557035402</v>
      </c>
      <c r="AB15" s="20">
        <v>0.761732540022942</v>
      </c>
      <c r="AC15" s="20">
        <v>0.87317716676297097</v>
      </c>
      <c r="AD15" s="20"/>
      <c r="AE15" s="20">
        <v>0.824230347593506</v>
      </c>
      <c r="AF15" s="20">
        <v>0.73893277828082704</v>
      </c>
      <c r="AG15" s="20">
        <v>0.705332292913743</v>
      </c>
      <c r="AH15" s="20">
        <v>0.73286019792887702</v>
      </c>
      <c r="AI15" s="20">
        <v>0.73381882302136703</v>
      </c>
      <c r="AJ15" s="20">
        <v>0.69034468710989305</v>
      </c>
      <c r="AK15" s="20">
        <v>0.72198594355145396</v>
      </c>
      <c r="AL15" s="20">
        <v>0.77141044975506701</v>
      </c>
      <c r="AM15" s="20">
        <v>0.74398976507390302</v>
      </c>
      <c r="AN15" s="20">
        <v>0.66461795617834096</v>
      </c>
      <c r="AO15" s="20">
        <v>0.73373169413700201</v>
      </c>
      <c r="AP15" s="20">
        <v>0.71556577275616096</v>
      </c>
      <c r="AQ15" s="20"/>
      <c r="AR15" s="20">
        <v>0.71742994505212299</v>
      </c>
      <c r="AS15" s="20">
        <v>0.74025048028095297</v>
      </c>
      <c r="AT15" s="20">
        <v>0.77095127173108702</v>
      </c>
      <c r="AU15" s="20">
        <v>0.70878345782970398</v>
      </c>
      <c r="AV15" s="20">
        <v>0.649857998329883</v>
      </c>
      <c r="AW15" s="20"/>
      <c r="AX15" s="20">
        <v>0.71817431607300197</v>
      </c>
      <c r="AY15" s="20">
        <v>0.85410501348808898</v>
      </c>
      <c r="AZ15" s="20">
        <v>0.71244556369239698</v>
      </c>
      <c r="BA15" s="20"/>
      <c r="BB15" s="20">
        <v>0.77146618708707804</v>
      </c>
      <c r="BC15" s="20">
        <v>0.64232468324647796</v>
      </c>
      <c r="BD15" s="20">
        <v>0.76511661299996403</v>
      </c>
      <c r="BE15" s="20">
        <v>0.65931798256659002</v>
      </c>
      <c r="BF15" s="20">
        <v>0.643351774726444</v>
      </c>
    </row>
    <row r="16" spans="2:58" x14ac:dyDescent="0.3">
      <c r="B16" s="18" t="s">
        <v>111</v>
      </c>
      <c r="C16" s="20">
        <v>5.7443901100241099E-2</v>
      </c>
      <c r="D16" s="20">
        <v>5.7096258744782698E-2</v>
      </c>
      <c r="E16" s="20">
        <v>5.6908967578211199E-2</v>
      </c>
      <c r="F16" s="20"/>
      <c r="G16" s="20">
        <v>5.1988030780450202E-2</v>
      </c>
      <c r="H16" s="20">
        <v>6.6684280225991002E-2</v>
      </c>
      <c r="I16" s="20">
        <v>6.1597140776363302E-2</v>
      </c>
      <c r="J16" s="20">
        <v>4.8152393008984197E-2</v>
      </c>
      <c r="K16" s="20">
        <v>7.1367326654113106E-2</v>
      </c>
      <c r="L16" s="20">
        <v>2.04296735733949E-2</v>
      </c>
      <c r="M16" s="20"/>
      <c r="N16" s="20">
        <v>0</v>
      </c>
      <c r="O16" s="20">
        <v>9.9328255290561995E-2</v>
      </c>
      <c r="P16" s="20">
        <v>9.7915530123053401E-2</v>
      </c>
      <c r="Q16" s="20">
        <v>1.17111869462753E-2</v>
      </c>
      <c r="R16" s="20">
        <v>8.1110054426799097E-2</v>
      </c>
      <c r="S16" s="20">
        <v>4.6064359828316401E-2</v>
      </c>
      <c r="T16" s="20">
        <v>6.2656487442506306E-2</v>
      </c>
      <c r="U16" s="20">
        <v>7.2656754975686202E-2</v>
      </c>
      <c r="V16" s="20">
        <v>8.5356265247129706E-2</v>
      </c>
      <c r="W16" s="20">
        <v>6.9269030381814797E-2</v>
      </c>
      <c r="X16" s="20">
        <v>4.2070754107479798E-2</v>
      </c>
      <c r="Y16" s="20">
        <v>4.6919051738050097E-2</v>
      </c>
      <c r="Z16" s="20">
        <v>3.47934632164539E-2</v>
      </c>
      <c r="AA16" s="20">
        <v>9.4588556682731098E-2</v>
      </c>
      <c r="AB16" s="20">
        <v>9.7503209733054694E-2</v>
      </c>
      <c r="AC16" s="20">
        <v>2.1676659002740201E-2</v>
      </c>
      <c r="AD16" s="20"/>
      <c r="AE16" s="20">
        <v>2.8500596381791501E-2</v>
      </c>
      <c r="AF16" s="20">
        <v>5.2068734839011199E-2</v>
      </c>
      <c r="AG16" s="20">
        <v>3.8268000080865103E-2</v>
      </c>
      <c r="AH16" s="20">
        <v>4.3308375519890897E-2</v>
      </c>
      <c r="AI16" s="20">
        <v>7.1815732513301297E-2</v>
      </c>
      <c r="AJ16" s="20">
        <v>6.8618054990701394E-2</v>
      </c>
      <c r="AK16" s="20">
        <v>6.0642315250391703E-2</v>
      </c>
      <c r="AL16" s="20">
        <v>7.8591416881216306E-2</v>
      </c>
      <c r="AM16" s="20">
        <v>6.7006029101782397E-2</v>
      </c>
      <c r="AN16" s="20">
        <v>8.9456380118419304E-2</v>
      </c>
      <c r="AO16" s="20">
        <v>6.5035841831794894E-2</v>
      </c>
      <c r="AP16" s="20">
        <v>6.1768203206491498E-2</v>
      </c>
      <c r="AQ16" s="20"/>
      <c r="AR16" s="20">
        <v>5.94566448011217E-2</v>
      </c>
      <c r="AS16" s="20">
        <v>6.0599978921027399E-2</v>
      </c>
      <c r="AT16" s="20">
        <v>4.5531762483124398E-2</v>
      </c>
      <c r="AU16" s="20">
        <v>7.9611136896445694E-2</v>
      </c>
      <c r="AV16" s="20">
        <v>0</v>
      </c>
      <c r="AW16" s="20"/>
      <c r="AX16" s="20">
        <v>5.9423182633974503E-2</v>
      </c>
      <c r="AY16" s="20">
        <v>4.4097358155794797E-2</v>
      </c>
      <c r="AZ16" s="20">
        <v>6.7946359488973596E-2</v>
      </c>
      <c r="BA16" s="20"/>
      <c r="BB16" s="20">
        <v>5.1763817308484901E-2</v>
      </c>
      <c r="BC16" s="20">
        <v>5.1072498484004102E-2</v>
      </c>
      <c r="BD16" s="20">
        <v>8.8796424932138102E-2</v>
      </c>
      <c r="BE16" s="20">
        <v>5.0811619959236901E-2</v>
      </c>
      <c r="BF16" s="20">
        <v>0.106496242328772</v>
      </c>
    </row>
    <row r="17" spans="2:58" hidden="1" x14ac:dyDescent="0.3">
      <c r="B17" s="18" t="s">
        <v>99</v>
      </c>
      <c r="C17" s="21">
        <v>0.67828257825420701</v>
      </c>
      <c r="D17" s="21">
        <v>0.69469118612298597</v>
      </c>
      <c r="E17" s="21">
        <v>0.66321139394878204</v>
      </c>
      <c r="F17" s="21"/>
      <c r="G17" s="21">
        <v>0.83510982513541898</v>
      </c>
      <c r="H17" s="21">
        <v>0.71730701082249604</v>
      </c>
      <c r="I17" s="21">
        <v>0.66948320378812198</v>
      </c>
      <c r="J17" s="21">
        <v>0.68837891725538003</v>
      </c>
      <c r="K17" s="21">
        <v>0.62802184881720502</v>
      </c>
      <c r="L17" s="21">
        <v>0.74741596046828895</v>
      </c>
      <c r="M17" s="21"/>
      <c r="N17" s="21">
        <v>0.88183151344631105</v>
      </c>
      <c r="O17" s="21">
        <v>0.43464417249399401</v>
      </c>
      <c r="P17" s="21">
        <v>0.576752180146756</v>
      </c>
      <c r="Q17" s="21">
        <v>0.64085446258038803</v>
      </c>
      <c r="R17" s="21">
        <v>0.54038164663412103</v>
      </c>
      <c r="S17" s="21">
        <v>0.59913949270171696</v>
      </c>
      <c r="T17" s="21">
        <v>0.655821733455904</v>
      </c>
      <c r="U17" s="21">
        <v>0.60475153058030795</v>
      </c>
      <c r="V17" s="21">
        <v>0.63017883816229403</v>
      </c>
      <c r="W17" s="21">
        <v>0.62912986429298001</v>
      </c>
      <c r="X17" s="21">
        <v>0.72706723870963097</v>
      </c>
      <c r="Y17" s="21">
        <v>0.74685962292046704</v>
      </c>
      <c r="Z17" s="21">
        <v>0.82892412914976299</v>
      </c>
      <c r="AA17" s="21">
        <v>0.60298200888762299</v>
      </c>
      <c r="AB17" s="21">
        <v>0.66422933028988695</v>
      </c>
      <c r="AC17" s="21">
        <v>0.85150050776023001</v>
      </c>
      <c r="AD17" s="21"/>
      <c r="AE17" s="21">
        <v>0.79572975121171396</v>
      </c>
      <c r="AF17" s="21">
        <v>0.68686404344181595</v>
      </c>
      <c r="AG17" s="21">
        <v>0.66706429283287805</v>
      </c>
      <c r="AH17" s="21">
        <v>0.68955182240898605</v>
      </c>
      <c r="AI17" s="21">
        <v>0.66200309050806605</v>
      </c>
      <c r="AJ17" s="21">
        <v>0.62172663211919099</v>
      </c>
      <c r="AK17" s="21">
        <v>0.66134362830106297</v>
      </c>
      <c r="AL17" s="21">
        <v>0.69281903287385005</v>
      </c>
      <c r="AM17" s="21">
        <v>0.67698373597212103</v>
      </c>
      <c r="AN17" s="21">
        <v>0.57516157605992202</v>
      </c>
      <c r="AO17" s="21">
        <v>0.66869585230520701</v>
      </c>
      <c r="AP17" s="21">
        <v>0.65379756954967005</v>
      </c>
      <c r="AQ17" s="21"/>
      <c r="AR17" s="21">
        <v>0.65797330025100098</v>
      </c>
      <c r="AS17" s="21">
        <v>0.679650501359925</v>
      </c>
      <c r="AT17" s="21">
        <v>0.72541950924796295</v>
      </c>
      <c r="AU17" s="21">
        <v>0.62917232093325803</v>
      </c>
      <c r="AV17" s="21">
        <v>0.649857998329883</v>
      </c>
      <c r="AW17" s="21"/>
      <c r="AX17" s="21">
        <v>0.65875113343902802</v>
      </c>
      <c r="AY17" s="21">
        <v>0.81000765533229402</v>
      </c>
      <c r="AZ17" s="21">
        <v>0.64449920420342299</v>
      </c>
      <c r="BA17" s="21"/>
      <c r="BB17" s="21">
        <v>0.71970236977859303</v>
      </c>
      <c r="BC17" s="21">
        <v>0.59125218476247399</v>
      </c>
      <c r="BD17" s="21">
        <v>0.67632018806782601</v>
      </c>
      <c r="BE17" s="21">
        <v>0.60850636260735302</v>
      </c>
      <c r="BF17" s="21">
        <v>0.53685553239767103</v>
      </c>
    </row>
    <row r="18" spans="2:58" x14ac:dyDescent="0.3">
      <c r="B18" s="16"/>
    </row>
    <row r="19" spans="2:58" x14ac:dyDescent="0.3">
      <c r="B19" t="s">
        <v>91</v>
      </c>
    </row>
    <row r="20" spans="2:58" x14ac:dyDescent="0.3">
      <c r="B20" t="s">
        <v>92</v>
      </c>
    </row>
    <row r="22" spans="2:58" x14ac:dyDescent="0.3">
      <c r="B22"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F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311</v>
      </c>
      <c r="C9" s="17">
        <v>0.73060357376256302</v>
      </c>
      <c r="D9" s="17">
        <v>0.73775750598887702</v>
      </c>
      <c r="E9" s="17">
        <v>0.72290531539973202</v>
      </c>
      <c r="F9" s="17"/>
      <c r="G9" s="17">
        <v>0.87171968920568699</v>
      </c>
      <c r="H9" s="17">
        <v>0.75556361322501298</v>
      </c>
      <c r="I9" s="17">
        <v>0.72094698964447002</v>
      </c>
      <c r="J9" s="17">
        <v>0.72771845543652602</v>
      </c>
      <c r="K9" s="17">
        <v>0.73603941477250301</v>
      </c>
      <c r="L9" s="17">
        <v>0.79686899886164897</v>
      </c>
      <c r="M9" s="17"/>
      <c r="N9" s="17">
        <v>0.60626056123176697</v>
      </c>
      <c r="O9" s="17">
        <v>0.63072092809853098</v>
      </c>
      <c r="P9" s="17">
        <v>0.75108166403849597</v>
      </c>
      <c r="Q9" s="17">
        <v>0.65553598998224405</v>
      </c>
      <c r="R9" s="17">
        <v>0.685299711159844</v>
      </c>
      <c r="S9" s="17">
        <v>0.66315626190503196</v>
      </c>
      <c r="T9" s="17">
        <v>0.68675089912521003</v>
      </c>
      <c r="U9" s="17">
        <v>0.71518625721864604</v>
      </c>
      <c r="V9" s="17">
        <v>0.67953603407826302</v>
      </c>
      <c r="W9" s="17">
        <v>0.75210606819096604</v>
      </c>
      <c r="X9" s="17">
        <v>0.76895639366504198</v>
      </c>
      <c r="Y9" s="17">
        <v>0.73575476409965201</v>
      </c>
      <c r="Z9" s="17">
        <v>0.80717647560522099</v>
      </c>
      <c r="AA9" s="17">
        <v>0.78586603480693695</v>
      </c>
      <c r="AB9" s="17">
        <v>0.772836114658218</v>
      </c>
      <c r="AC9" s="17">
        <v>0.78384584258894496</v>
      </c>
      <c r="AD9" s="17"/>
      <c r="AE9" s="17">
        <v>0.79038038769081798</v>
      </c>
      <c r="AF9" s="17">
        <v>0.77562301140096401</v>
      </c>
      <c r="AG9" s="17">
        <v>0.78928111492643305</v>
      </c>
      <c r="AH9" s="17">
        <v>0.67751240477679098</v>
      </c>
      <c r="AI9" s="17">
        <v>0.750129947012111</v>
      </c>
      <c r="AJ9" s="17">
        <v>0.66631693826512794</v>
      </c>
      <c r="AK9" s="17">
        <v>0.74745444624556501</v>
      </c>
      <c r="AL9" s="17">
        <v>0.73762777968699</v>
      </c>
      <c r="AM9" s="17">
        <v>0.67898186396651194</v>
      </c>
      <c r="AN9" s="17">
        <v>0.69145261133686098</v>
      </c>
      <c r="AO9" s="17">
        <v>0.701063053676523</v>
      </c>
      <c r="AP9" s="17">
        <v>0.708463057884126</v>
      </c>
      <c r="AQ9" s="17"/>
      <c r="AR9" s="17">
        <v>0.70374472628612195</v>
      </c>
      <c r="AS9" s="17">
        <v>0.73510792799425595</v>
      </c>
      <c r="AT9" s="17">
        <v>0.74455337372915398</v>
      </c>
      <c r="AU9" s="17">
        <v>0.79344271602767702</v>
      </c>
      <c r="AV9" s="17">
        <v>0.74487464302070605</v>
      </c>
      <c r="AW9" s="17"/>
      <c r="AX9" s="17">
        <v>0.72246152285115495</v>
      </c>
      <c r="AY9" s="17">
        <v>0.80113912024739298</v>
      </c>
      <c r="AZ9" s="17">
        <v>0.74356294325540595</v>
      </c>
      <c r="BA9" s="17"/>
      <c r="BB9" s="17">
        <v>0.75253658994890105</v>
      </c>
      <c r="BC9" s="17">
        <v>0.68039757569443504</v>
      </c>
      <c r="BD9" s="17">
        <v>0.74445353941226999</v>
      </c>
      <c r="BE9" s="17">
        <v>0.68660760676230903</v>
      </c>
      <c r="BF9" s="17">
        <v>0.66394646773788402</v>
      </c>
    </row>
    <row r="10" spans="2:58" x14ac:dyDescent="0.3">
      <c r="B10" s="18" t="s">
        <v>312</v>
      </c>
      <c r="C10" s="17">
        <v>0.65076933143065097</v>
      </c>
      <c r="D10" s="17">
        <v>0.66457685956051604</v>
      </c>
      <c r="E10" s="17">
        <v>0.63625181282909904</v>
      </c>
      <c r="F10" s="17"/>
      <c r="G10" s="17">
        <v>0.72931211928566297</v>
      </c>
      <c r="H10" s="17">
        <v>0.64047689456488199</v>
      </c>
      <c r="I10" s="17">
        <v>0.63900438971406703</v>
      </c>
      <c r="J10" s="17">
        <v>0.67090043487083595</v>
      </c>
      <c r="K10" s="17">
        <v>0.62799448088878895</v>
      </c>
      <c r="L10" s="17">
        <v>0.65768341607418102</v>
      </c>
      <c r="M10" s="17"/>
      <c r="N10" s="17">
        <v>0.48484405179534601</v>
      </c>
      <c r="O10" s="17">
        <v>0.470890017818614</v>
      </c>
      <c r="P10" s="17">
        <v>0.56747551910375704</v>
      </c>
      <c r="Q10" s="17">
        <v>0.50604847518137497</v>
      </c>
      <c r="R10" s="17">
        <v>0.48987197596500398</v>
      </c>
      <c r="S10" s="17">
        <v>0.59517993753612297</v>
      </c>
      <c r="T10" s="17">
        <v>0.64981188711535198</v>
      </c>
      <c r="U10" s="17">
        <v>0.50237061742697398</v>
      </c>
      <c r="V10" s="17">
        <v>0.62999102188088696</v>
      </c>
      <c r="W10" s="17">
        <v>0.728445786320706</v>
      </c>
      <c r="X10" s="17">
        <v>0.62992212546078097</v>
      </c>
      <c r="Y10" s="17">
        <v>0.723419534948336</v>
      </c>
      <c r="Z10" s="17">
        <v>0.761270759719615</v>
      </c>
      <c r="AA10" s="17">
        <v>0.67208776700115602</v>
      </c>
      <c r="AB10" s="17">
        <v>0.715702905802581</v>
      </c>
      <c r="AC10" s="17">
        <v>0.76921212234761305</v>
      </c>
      <c r="AD10" s="17"/>
      <c r="AE10" s="17">
        <v>0.68596321455690201</v>
      </c>
      <c r="AF10" s="17">
        <v>0.68409514540105798</v>
      </c>
      <c r="AG10" s="17">
        <v>0.69068991787880596</v>
      </c>
      <c r="AH10" s="17">
        <v>0.62781234543821995</v>
      </c>
      <c r="AI10" s="17">
        <v>0.66610746390377096</v>
      </c>
      <c r="AJ10" s="17">
        <v>0.60226509122565997</v>
      </c>
      <c r="AK10" s="17">
        <v>0.66835910859472003</v>
      </c>
      <c r="AL10" s="17">
        <v>0.68063070364161504</v>
      </c>
      <c r="AM10" s="17">
        <v>0.57693639836723598</v>
      </c>
      <c r="AN10" s="17">
        <v>0.65950871076474904</v>
      </c>
      <c r="AO10" s="17">
        <v>0.55351162468836801</v>
      </c>
      <c r="AP10" s="17">
        <v>0.73405649079058399</v>
      </c>
      <c r="AQ10" s="17"/>
      <c r="AR10" s="17">
        <v>0.63131009512811198</v>
      </c>
      <c r="AS10" s="17">
        <v>0.65548127516907495</v>
      </c>
      <c r="AT10" s="17">
        <v>0.66277419363629997</v>
      </c>
      <c r="AU10" s="17">
        <v>0.67694476677066495</v>
      </c>
      <c r="AV10" s="17">
        <v>0.65405527992852996</v>
      </c>
      <c r="AW10" s="17"/>
      <c r="AX10" s="17">
        <v>0.62848287752074095</v>
      </c>
      <c r="AY10" s="17">
        <v>0.716597436669974</v>
      </c>
      <c r="AZ10" s="17">
        <v>0.72772637635746096</v>
      </c>
      <c r="BA10" s="17"/>
      <c r="BB10" s="17">
        <v>0.680628968944333</v>
      </c>
      <c r="BC10" s="17">
        <v>0.54385260149836501</v>
      </c>
      <c r="BD10" s="17">
        <v>0.71916824858565598</v>
      </c>
      <c r="BE10" s="17">
        <v>0.60820760469737001</v>
      </c>
      <c r="BF10" s="17">
        <v>0.57868762580363597</v>
      </c>
    </row>
    <row r="11" spans="2:58" x14ac:dyDescent="0.3">
      <c r="B11" s="18" t="s">
        <v>313</v>
      </c>
      <c r="C11" s="17">
        <v>0.44071930470075099</v>
      </c>
      <c r="D11" s="17">
        <v>0.45678452466104302</v>
      </c>
      <c r="E11" s="17">
        <v>0.42452038203007703</v>
      </c>
      <c r="F11" s="17"/>
      <c r="G11" s="17">
        <v>0.35672020903132201</v>
      </c>
      <c r="H11" s="17">
        <v>0.45334132695639601</v>
      </c>
      <c r="I11" s="17">
        <v>0.42023001500630902</v>
      </c>
      <c r="J11" s="17">
        <v>0.46100477808606999</v>
      </c>
      <c r="K11" s="17">
        <v>0.42955498277152798</v>
      </c>
      <c r="L11" s="17">
        <v>0.49806386481738901</v>
      </c>
      <c r="M11" s="17"/>
      <c r="N11" s="17">
        <v>0.33421673297015803</v>
      </c>
      <c r="O11" s="17">
        <v>0.390561676585996</v>
      </c>
      <c r="P11" s="17">
        <v>0.46096442283019701</v>
      </c>
      <c r="Q11" s="17">
        <v>0.40592307104065201</v>
      </c>
      <c r="R11" s="17">
        <v>0.43686866335340402</v>
      </c>
      <c r="S11" s="17">
        <v>0.414722608094161</v>
      </c>
      <c r="T11" s="17">
        <v>0.48667318569411</v>
      </c>
      <c r="U11" s="17">
        <v>0.400259962305341</v>
      </c>
      <c r="V11" s="17">
        <v>0.40692506025659803</v>
      </c>
      <c r="W11" s="17">
        <v>0.390571387677912</v>
      </c>
      <c r="X11" s="17">
        <v>0.40754344863990499</v>
      </c>
      <c r="Y11" s="17">
        <v>0.388879170050689</v>
      </c>
      <c r="Z11" s="17">
        <v>0.44384396224151901</v>
      </c>
      <c r="AA11" s="17">
        <v>0.47854437015115903</v>
      </c>
      <c r="AB11" s="17">
        <v>0.376814441511997</v>
      </c>
      <c r="AC11" s="17">
        <v>0.56959356261571203</v>
      </c>
      <c r="AD11" s="17"/>
      <c r="AE11" s="17">
        <v>0.503000382162339</v>
      </c>
      <c r="AF11" s="17">
        <v>0.43935803197884199</v>
      </c>
      <c r="AG11" s="17">
        <v>0.44339531718779102</v>
      </c>
      <c r="AH11" s="17">
        <v>0.42011632459273301</v>
      </c>
      <c r="AI11" s="17">
        <v>0.47876870492802298</v>
      </c>
      <c r="AJ11" s="17">
        <v>0.43998811127731202</v>
      </c>
      <c r="AK11" s="17">
        <v>0.38805066738361599</v>
      </c>
      <c r="AL11" s="17">
        <v>0.54941721259853105</v>
      </c>
      <c r="AM11" s="17">
        <v>0.42348478553983199</v>
      </c>
      <c r="AN11" s="17">
        <v>0.40880097293773299</v>
      </c>
      <c r="AO11" s="17">
        <v>0.29912967098055698</v>
      </c>
      <c r="AP11" s="17">
        <v>0.51486629657361005</v>
      </c>
      <c r="AQ11" s="17"/>
      <c r="AR11" s="17">
        <v>0.41997453863878498</v>
      </c>
      <c r="AS11" s="17">
        <v>0.45066680085500999</v>
      </c>
      <c r="AT11" s="17">
        <v>0.45463104370472901</v>
      </c>
      <c r="AU11" s="17">
        <v>0.44285350663490403</v>
      </c>
      <c r="AV11" s="17">
        <v>0.37214168876925002</v>
      </c>
      <c r="AW11" s="17"/>
      <c r="AX11" s="17">
        <v>0.42505853626357398</v>
      </c>
      <c r="AY11" s="17">
        <v>0.534883135181631</v>
      </c>
      <c r="AZ11" s="17">
        <v>0.44338010649950998</v>
      </c>
      <c r="BA11" s="17"/>
      <c r="BB11" s="17">
        <v>0.45397995567782101</v>
      </c>
      <c r="BC11" s="17">
        <v>0.36568107717755599</v>
      </c>
      <c r="BD11" s="17">
        <v>0.318017333587503</v>
      </c>
      <c r="BE11" s="17">
        <v>0.48882152142388702</v>
      </c>
      <c r="BF11" s="17">
        <v>0.42586905382412299</v>
      </c>
    </row>
    <row r="12" spans="2:58" x14ac:dyDescent="0.3">
      <c r="B12" s="18" t="s">
        <v>314</v>
      </c>
      <c r="C12" s="17">
        <v>0.36231096136570901</v>
      </c>
      <c r="D12" s="17">
        <v>0.415973743888647</v>
      </c>
      <c r="E12" s="17">
        <v>0.30931943574632098</v>
      </c>
      <c r="F12" s="17"/>
      <c r="G12" s="17">
        <v>0.24376770868015701</v>
      </c>
      <c r="H12" s="17">
        <v>0.42963928784210498</v>
      </c>
      <c r="I12" s="17">
        <v>0.363256212122541</v>
      </c>
      <c r="J12" s="17">
        <v>0.33671743113836899</v>
      </c>
      <c r="K12" s="17">
        <v>0.40123718696306798</v>
      </c>
      <c r="L12" s="17">
        <v>0.30842115427810801</v>
      </c>
      <c r="M12" s="17"/>
      <c r="N12" s="17">
        <v>0.34202622581554698</v>
      </c>
      <c r="O12" s="17">
        <v>0.34124911818720599</v>
      </c>
      <c r="P12" s="17">
        <v>0.375044351893706</v>
      </c>
      <c r="Q12" s="17">
        <v>0.254221860984786</v>
      </c>
      <c r="R12" s="17">
        <v>0.25659144275868101</v>
      </c>
      <c r="S12" s="17">
        <v>0.31618126973761301</v>
      </c>
      <c r="T12" s="17">
        <v>0.31684140593266502</v>
      </c>
      <c r="U12" s="17">
        <v>0.21519657757449401</v>
      </c>
      <c r="V12" s="17">
        <v>0.39135127380392898</v>
      </c>
      <c r="W12" s="17">
        <v>0.355615986165704</v>
      </c>
      <c r="X12" s="17">
        <v>0.37149938027785101</v>
      </c>
      <c r="Y12" s="17">
        <v>0.35823448476319802</v>
      </c>
      <c r="Z12" s="17">
        <v>0.40116844178391398</v>
      </c>
      <c r="AA12" s="17">
        <v>0.32985624098941801</v>
      </c>
      <c r="AB12" s="17">
        <v>0.47618027284505199</v>
      </c>
      <c r="AC12" s="17">
        <v>0.47557444947585797</v>
      </c>
      <c r="AD12" s="17"/>
      <c r="AE12" s="17">
        <v>0.52053984516859397</v>
      </c>
      <c r="AF12" s="17">
        <v>0.38706004372179298</v>
      </c>
      <c r="AG12" s="17">
        <v>0.35944759676191501</v>
      </c>
      <c r="AH12" s="17">
        <v>0.33591193186109503</v>
      </c>
      <c r="AI12" s="17">
        <v>0.39491725036689002</v>
      </c>
      <c r="AJ12" s="17">
        <v>0.258632589295129</v>
      </c>
      <c r="AK12" s="17">
        <v>0.29514194251380299</v>
      </c>
      <c r="AL12" s="17">
        <v>0.46165511981740998</v>
      </c>
      <c r="AM12" s="17">
        <v>0.372411351765705</v>
      </c>
      <c r="AN12" s="17">
        <v>0.21205049983037699</v>
      </c>
      <c r="AO12" s="17">
        <v>0.34364864417649998</v>
      </c>
      <c r="AP12" s="17">
        <v>0.33203706354977203</v>
      </c>
      <c r="AQ12" s="17"/>
      <c r="AR12" s="17">
        <v>0.355119890130629</v>
      </c>
      <c r="AS12" s="17">
        <v>0.35749274900327299</v>
      </c>
      <c r="AT12" s="17">
        <v>0.392154761155522</v>
      </c>
      <c r="AU12" s="17">
        <v>0.417239951011663</v>
      </c>
      <c r="AV12" s="17">
        <v>0.19946363568200701</v>
      </c>
      <c r="AW12" s="17"/>
      <c r="AX12" s="17">
        <v>0.32502277531066698</v>
      </c>
      <c r="AY12" s="17">
        <v>0.52521043783694998</v>
      </c>
      <c r="AZ12" s="17">
        <v>0.37864986509933801</v>
      </c>
      <c r="BA12" s="17"/>
      <c r="BB12" s="17">
        <v>0.39584667760937498</v>
      </c>
      <c r="BC12" s="17">
        <v>0.26807311234736098</v>
      </c>
      <c r="BD12" s="17">
        <v>0.27038971621227298</v>
      </c>
      <c r="BE12" s="17">
        <v>0.28557992972011997</v>
      </c>
      <c r="BF12" s="17">
        <v>0.311225259617118</v>
      </c>
    </row>
    <row r="13" spans="2:58" x14ac:dyDescent="0.3">
      <c r="B13" s="18" t="s">
        <v>315</v>
      </c>
      <c r="C13" s="17">
        <v>0.34621240383972302</v>
      </c>
      <c r="D13" s="17">
        <v>0.341019885003357</v>
      </c>
      <c r="E13" s="17">
        <v>0.35210061387901598</v>
      </c>
      <c r="F13" s="17"/>
      <c r="G13" s="17">
        <v>0.350789172059709</v>
      </c>
      <c r="H13" s="17">
        <v>0.29452839867518299</v>
      </c>
      <c r="I13" s="17">
        <v>0.33506915269398901</v>
      </c>
      <c r="J13" s="17">
        <v>0.35236761132851202</v>
      </c>
      <c r="K13" s="17">
        <v>0.38794638340082099</v>
      </c>
      <c r="L13" s="17">
        <v>0.45614437821677001</v>
      </c>
      <c r="M13" s="17"/>
      <c r="N13" s="17">
        <v>0.36667556524165701</v>
      </c>
      <c r="O13" s="17">
        <v>0.26584353128868898</v>
      </c>
      <c r="P13" s="17">
        <v>0.28416018044225</v>
      </c>
      <c r="Q13" s="17">
        <v>0.37601070438530398</v>
      </c>
      <c r="R13" s="17">
        <v>0.240986774651334</v>
      </c>
      <c r="S13" s="17">
        <v>0.38394285530650402</v>
      </c>
      <c r="T13" s="17">
        <v>0.38706087889165502</v>
      </c>
      <c r="U13" s="17">
        <v>0.36201379010662099</v>
      </c>
      <c r="V13" s="17">
        <v>0.320668029807337</v>
      </c>
      <c r="W13" s="17">
        <v>0.29423229441618098</v>
      </c>
      <c r="X13" s="17">
        <v>0.29922032291975298</v>
      </c>
      <c r="Y13" s="17">
        <v>0.397687607094803</v>
      </c>
      <c r="Z13" s="17">
        <v>0.34314558908551901</v>
      </c>
      <c r="AA13" s="17">
        <v>0.356827761963738</v>
      </c>
      <c r="AB13" s="17">
        <v>0.34013182900842798</v>
      </c>
      <c r="AC13" s="17">
        <v>0.41845202222599498</v>
      </c>
      <c r="AD13" s="17"/>
      <c r="AE13" s="17">
        <v>0.33646236356289599</v>
      </c>
      <c r="AF13" s="17">
        <v>0.35153498323197502</v>
      </c>
      <c r="AG13" s="17">
        <v>0.36241217813358201</v>
      </c>
      <c r="AH13" s="17">
        <v>0.28289391963305499</v>
      </c>
      <c r="AI13" s="17">
        <v>0.38877915214548497</v>
      </c>
      <c r="AJ13" s="17">
        <v>0.31665658910375699</v>
      </c>
      <c r="AK13" s="17">
        <v>0.35374920478886102</v>
      </c>
      <c r="AL13" s="17">
        <v>0.412414433022187</v>
      </c>
      <c r="AM13" s="17">
        <v>0.32309730830932099</v>
      </c>
      <c r="AN13" s="17">
        <v>0.40182446767267799</v>
      </c>
      <c r="AO13" s="17">
        <v>0.30936414924654898</v>
      </c>
      <c r="AP13" s="17">
        <v>0.37568959988917</v>
      </c>
      <c r="AQ13" s="17"/>
      <c r="AR13" s="17">
        <v>0.33951984880192299</v>
      </c>
      <c r="AS13" s="17">
        <v>0.34494014583618199</v>
      </c>
      <c r="AT13" s="17">
        <v>0.36422694314083598</v>
      </c>
      <c r="AU13" s="17">
        <v>0.35116276157007198</v>
      </c>
      <c r="AV13" s="17">
        <v>0.308409021586176</v>
      </c>
      <c r="AW13" s="17"/>
      <c r="AX13" s="17">
        <v>0.34242810881108798</v>
      </c>
      <c r="AY13" s="17">
        <v>0.33699922579284203</v>
      </c>
      <c r="AZ13" s="17">
        <v>0.35358498582711601</v>
      </c>
      <c r="BA13" s="17"/>
      <c r="BB13" s="17">
        <v>0.35449317052104301</v>
      </c>
      <c r="BC13" s="17">
        <v>0.29376952212637197</v>
      </c>
      <c r="BD13" s="17">
        <v>0.25974314794526898</v>
      </c>
      <c r="BE13" s="17">
        <v>0.374062720802951</v>
      </c>
      <c r="BF13" s="17">
        <v>0.34888480405230399</v>
      </c>
    </row>
    <row r="14" spans="2:58" ht="28.8" x14ac:dyDescent="0.3">
      <c r="B14" s="18" t="s">
        <v>316</v>
      </c>
      <c r="C14" s="17">
        <v>6.4647879615245998E-2</v>
      </c>
      <c r="D14" s="17">
        <v>7.2238513770687796E-2</v>
      </c>
      <c r="E14" s="17">
        <v>5.7178926027550703E-2</v>
      </c>
      <c r="F14" s="17"/>
      <c r="G14" s="17">
        <v>0</v>
      </c>
      <c r="H14" s="17">
        <v>4.4601387374743402E-2</v>
      </c>
      <c r="I14" s="17">
        <v>6.4902878561084301E-2</v>
      </c>
      <c r="J14" s="17">
        <v>7.1571627391556897E-2</v>
      </c>
      <c r="K14" s="17">
        <v>6.8799799370518305E-2</v>
      </c>
      <c r="L14" s="17">
        <v>0</v>
      </c>
      <c r="M14" s="17"/>
      <c r="N14" s="17">
        <v>0.14300341162020899</v>
      </c>
      <c r="O14" s="17">
        <v>0.28416345232425899</v>
      </c>
      <c r="P14" s="17">
        <v>0.128319224425474</v>
      </c>
      <c r="Q14" s="17">
        <v>4.1905605299283097E-2</v>
      </c>
      <c r="R14" s="17">
        <v>9.4738326745633095E-2</v>
      </c>
      <c r="S14" s="17">
        <v>8.6854430157473198E-2</v>
      </c>
      <c r="T14" s="17">
        <v>7.7118471270550104E-2</v>
      </c>
      <c r="U14" s="17">
        <v>5.85554726592976E-2</v>
      </c>
      <c r="V14" s="17">
        <v>8.6031564241413394E-2</v>
      </c>
      <c r="W14" s="17">
        <v>2.8961880624963798E-2</v>
      </c>
      <c r="X14" s="17">
        <v>4.2936362214648097E-2</v>
      </c>
      <c r="Y14" s="17">
        <v>6.1887357489249901E-2</v>
      </c>
      <c r="Z14" s="17">
        <v>4.5305436587342103E-2</v>
      </c>
      <c r="AA14" s="17">
        <v>5.8991334805023402E-2</v>
      </c>
      <c r="AB14" s="17">
        <v>4.0383426109976597E-2</v>
      </c>
      <c r="AC14" s="17">
        <v>4.0795975805034503E-2</v>
      </c>
      <c r="AD14" s="17"/>
      <c r="AE14" s="17">
        <v>3.0696262384483499E-2</v>
      </c>
      <c r="AF14" s="17">
        <v>3.4360732063831598E-2</v>
      </c>
      <c r="AG14" s="17">
        <v>2.5772917733989001E-2</v>
      </c>
      <c r="AH14" s="17">
        <v>7.0086375631852896E-2</v>
      </c>
      <c r="AI14" s="17">
        <v>5.5373393708730401E-2</v>
      </c>
      <c r="AJ14" s="17">
        <v>6.7024284970028006E-2</v>
      </c>
      <c r="AK14" s="17">
        <v>8.6105879867236598E-2</v>
      </c>
      <c r="AL14" s="17">
        <v>7.9135724846073799E-2</v>
      </c>
      <c r="AM14" s="17">
        <v>7.9775450449419E-2</v>
      </c>
      <c r="AN14" s="17">
        <v>0.11564950275788</v>
      </c>
      <c r="AO14" s="17">
        <v>0.11148392256911201</v>
      </c>
      <c r="AP14" s="17">
        <v>9.3407334326093994E-2</v>
      </c>
      <c r="AQ14" s="17"/>
      <c r="AR14" s="17">
        <v>6.86969866251783E-2</v>
      </c>
      <c r="AS14" s="17">
        <v>6.2536281865341201E-2</v>
      </c>
      <c r="AT14" s="17">
        <v>6.2414063142393103E-2</v>
      </c>
      <c r="AU14" s="17">
        <v>6.2121764515976598E-2</v>
      </c>
      <c r="AV14" s="17">
        <v>8.3082773518194097E-2</v>
      </c>
      <c r="AW14" s="17"/>
      <c r="AX14" s="17">
        <v>7.5201000735742499E-2</v>
      </c>
      <c r="AY14" s="17">
        <v>1.91835552697769E-2</v>
      </c>
      <c r="AZ14" s="17">
        <v>4.0466213284095998E-2</v>
      </c>
      <c r="BA14" s="17"/>
      <c r="BB14" s="17">
        <v>5.2301886063008597E-2</v>
      </c>
      <c r="BC14" s="17">
        <v>8.2720194487140603E-2</v>
      </c>
      <c r="BD14" s="17">
        <v>0.119476342997834</v>
      </c>
      <c r="BE14" s="17">
        <v>8.3626669606813905E-2</v>
      </c>
      <c r="BF14" s="17">
        <v>0.105229500655439</v>
      </c>
    </row>
    <row r="15" spans="2:58" x14ac:dyDescent="0.3">
      <c r="B15" s="18" t="s">
        <v>86</v>
      </c>
      <c r="C15" s="17">
        <v>4.25820834673242E-2</v>
      </c>
      <c r="D15" s="17">
        <v>2.4277904715455399E-2</v>
      </c>
      <c r="E15" s="17">
        <v>6.0988802113698899E-2</v>
      </c>
      <c r="F15" s="17"/>
      <c r="G15" s="17">
        <v>6.0914113303680399E-2</v>
      </c>
      <c r="H15" s="17">
        <v>3.9829614331795701E-2</v>
      </c>
      <c r="I15" s="17">
        <v>5.0009905660393802E-2</v>
      </c>
      <c r="J15" s="17">
        <v>4.00637917893149E-2</v>
      </c>
      <c r="K15" s="17">
        <v>3.3334065990644403E-2</v>
      </c>
      <c r="L15" s="17">
        <v>0</v>
      </c>
      <c r="M15" s="17"/>
      <c r="N15" s="17">
        <v>0.10791820116822499</v>
      </c>
      <c r="O15" s="17">
        <v>0</v>
      </c>
      <c r="P15" s="17">
        <v>2.3267970220604201E-2</v>
      </c>
      <c r="Q15" s="17">
        <v>0.111088032074424</v>
      </c>
      <c r="R15" s="17">
        <v>9.0799594691297197E-2</v>
      </c>
      <c r="S15" s="17">
        <v>6.0589622657307898E-2</v>
      </c>
      <c r="T15" s="17">
        <v>3.6456370082371299E-2</v>
      </c>
      <c r="U15" s="17">
        <v>3.3194000712055999E-2</v>
      </c>
      <c r="V15" s="17">
        <v>5.5246180322243703E-2</v>
      </c>
      <c r="W15" s="17">
        <v>6.1487539318381398E-2</v>
      </c>
      <c r="X15" s="17">
        <v>3.2853451503397101E-2</v>
      </c>
      <c r="Y15" s="17">
        <v>2.62978010176344E-2</v>
      </c>
      <c r="Z15" s="17">
        <v>1.8455566767470399E-2</v>
      </c>
      <c r="AA15" s="17">
        <v>2.65788248221226E-2</v>
      </c>
      <c r="AB15" s="17">
        <v>2.2833123911580398E-2</v>
      </c>
      <c r="AC15" s="17">
        <v>1.30807707360607E-2</v>
      </c>
      <c r="AD15" s="17"/>
      <c r="AE15" s="17">
        <v>2.85849956757523E-2</v>
      </c>
      <c r="AF15" s="17">
        <v>3.83317843689856E-2</v>
      </c>
      <c r="AG15" s="17">
        <v>4.0093263339351898E-2</v>
      </c>
      <c r="AH15" s="17">
        <v>6.3299722110988096E-2</v>
      </c>
      <c r="AI15" s="17">
        <v>2.9081674037161501E-2</v>
      </c>
      <c r="AJ15" s="17">
        <v>7.5407629058395306E-2</v>
      </c>
      <c r="AK15" s="17">
        <v>4.8230586638968002E-2</v>
      </c>
      <c r="AL15" s="17">
        <v>1.8812023207212099E-2</v>
      </c>
      <c r="AM15" s="17">
        <v>4.4990075107156899E-2</v>
      </c>
      <c r="AN15" s="17">
        <v>5.1784782489954398E-2</v>
      </c>
      <c r="AO15" s="17">
        <v>2.5387275280777801E-2</v>
      </c>
      <c r="AP15" s="17">
        <v>1.2069968653949201E-2</v>
      </c>
      <c r="AQ15" s="17"/>
      <c r="AR15" s="17">
        <v>4.7399409293883102E-2</v>
      </c>
      <c r="AS15" s="17">
        <v>4.0011553907433099E-2</v>
      </c>
      <c r="AT15" s="17">
        <v>4.3217788138254401E-2</v>
      </c>
      <c r="AU15" s="17">
        <v>3.9017032170747402E-2</v>
      </c>
      <c r="AV15" s="17">
        <v>3.8610704561743703E-2</v>
      </c>
      <c r="AW15" s="17"/>
      <c r="AX15" s="17">
        <v>4.85471331629218E-2</v>
      </c>
      <c r="AY15" s="17">
        <v>2.6354144420925801E-2</v>
      </c>
      <c r="AZ15" s="17">
        <v>3.3306494897668598E-2</v>
      </c>
      <c r="BA15" s="17"/>
      <c r="BB15" s="17">
        <v>3.5942697299412601E-2</v>
      </c>
      <c r="BC15" s="17">
        <v>8.7054696459967995E-2</v>
      </c>
      <c r="BD15" s="17">
        <v>3.7685746744867799E-2</v>
      </c>
      <c r="BE15" s="17">
        <v>3.02609352700428E-2</v>
      </c>
      <c r="BF15" s="17">
        <v>5.0236429799904003E-2</v>
      </c>
    </row>
    <row r="16" spans="2:58" x14ac:dyDescent="0.3">
      <c r="B16" s="18" t="s">
        <v>317</v>
      </c>
      <c r="C16" s="19">
        <v>8.1626552589353692E-3</v>
      </c>
      <c r="D16" s="19">
        <v>1.15500779193071E-2</v>
      </c>
      <c r="E16" s="19">
        <v>4.7882624735213998E-3</v>
      </c>
      <c r="F16" s="19"/>
      <c r="G16" s="19">
        <v>0</v>
      </c>
      <c r="H16" s="19">
        <v>6.0657844573503003E-3</v>
      </c>
      <c r="I16" s="19">
        <v>1.29355716488269E-2</v>
      </c>
      <c r="J16" s="19">
        <v>5.3957795151715702E-3</v>
      </c>
      <c r="K16" s="19">
        <v>4.6548824301772896E-3</v>
      </c>
      <c r="L16" s="19">
        <v>0</v>
      </c>
      <c r="M16" s="19"/>
      <c r="N16" s="19">
        <v>0</v>
      </c>
      <c r="O16" s="19">
        <v>2.7225178220825499E-2</v>
      </c>
      <c r="P16" s="19">
        <v>9.7105071280121497E-3</v>
      </c>
      <c r="Q16" s="19">
        <v>0</v>
      </c>
      <c r="R16" s="19">
        <v>0</v>
      </c>
      <c r="S16" s="19">
        <v>7.2382854768908199E-3</v>
      </c>
      <c r="T16" s="19">
        <v>1.7116138949642701E-2</v>
      </c>
      <c r="U16" s="19">
        <v>0</v>
      </c>
      <c r="V16" s="19">
        <v>0</v>
      </c>
      <c r="W16" s="19">
        <v>1.06552434667046E-2</v>
      </c>
      <c r="X16" s="19">
        <v>4.0369808459085896E-3</v>
      </c>
      <c r="Y16" s="19">
        <v>1.18237136460286E-2</v>
      </c>
      <c r="Z16" s="19">
        <v>0</v>
      </c>
      <c r="AA16" s="19">
        <v>0</v>
      </c>
      <c r="AB16" s="19">
        <v>0</v>
      </c>
      <c r="AC16" s="19">
        <v>2.13038436405006E-2</v>
      </c>
      <c r="AD16" s="19"/>
      <c r="AE16" s="19">
        <v>1.9574404310295099E-2</v>
      </c>
      <c r="AF16" s="19">
        <v>0</v>
      </c>
      <c r="AG16" s="19">
        <v>6.16934520006048E-3</v>
      </c>
      <c r="AH16" s="19">
        <v>1.6911663551741399E-2</v>
      </c>
      <c r="AI16" s="19">
        <v>4.9396411792691801E-3</v>
      </c>
      <c r="AJ16" s="19">
        <v>1.26807562950839E-2</v>
      </c>
      <c r="AK16" s="19">
        <v>4.3480389824367199E-3</v>
      </c>
      <c r="AL16" s="19">
        <v>3.04560444745898E-2</v>
      </c>
      <c r="AM16" s="19">
        <v>3.2392171679034099E-3</v>
      </c>
      <c r="AN16" s="19">
        <v>0</v>
      </c>
      <c r="AO16" s="19">
        <v>0</v>
      </c>
      <c r="AP16" s="19">
        <v>0</v>
      </c>
      <c r="AQ16" s="19"/>
      <c r="AR16" s="19">
        <v>1.0333626992929499E-2</v>
      </c>
      <c r="AS16" s="19">
        <v>7.3381018873174197E-3</v>
      </c>
      <c r="AT16" s="19">
        <v>7.8772650736491992E-3</v>
      </c>
      <c r="AU16" s="19">
        <v>7.8221268147805698E-3</v>
      </c>
      <c r="AV16" s="19">
        <v>0</v>
      </c>
      <c r="AW16" s="19"/>
      <c r="AX16" s="19">
        <v>6.4997543179752502E-3</v>
      </c>
      <c r="AY16" s="19">
        <v>0</v>
      </c>
      <c r="AZ16" s="19">
        <v>1.6094532826645799E-2</v>
      </c>
      <c r="BA16" s="19"/>
      <c r="BB16" s="19">
        <v>8.1372555825442398E-3</v>
      </c>
      <c r="BC16" s="19">
        <v>0</v>
      </c>
      <c r="BD16" s="19">
        <v>0</v>
      </c>
      <c r="BE16" s="19">
        <v>1.9917575649434801E-2</v>
      </c>
      <c r="BF16" s="19">
        <v>1.0128631676340301E-2</v>
      </c>
    </row>
    <row r="17" spans="2:2" x14ac:dyDescent="0.3">
      <c r="B17" s="16"/>
    </row>
    <row r="18" spans="2:2" x14ac:dyDescent="0.3">
      <c r="B18" t="s">
        <v>91</v>
      </c>
    </row>
    <row r="19" spans="2:2" x14ac:dyDescent="0.3">
      <c r="B19" t="s">
        <v>92</v>
      </c>
    </row>
    <row r="21" spans="2:2" x14ac:dyDescent="0.3">
      <c r="B21"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E22"/>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20.6640625" customWidth="1"/>
  </cols>
  <sheetData>
    <row r="2" spans="2:5" ht="40.049999999999997" customHeight="1" x14ac:dyDescent="0.3">
      <c r="D2" s="30" t="s">
        <v>307</v>
      </c>
      <c r="E2" s="26"/>
    </row>
    <row r="6" spans="2:5" ht="49.95" customHeight="1" x14ac:dyDescent="0.3">
      <c r="B6" s="23" t="s">
        <v>15</v>
      </c>
      <c r="C6" s="23" t="s">
        <v>319</v>
      </c>
      <c r="D6" s="23" t="s">
        <v>320</v>
      </c>
    </row>
    <row r="7" spans="2:5" x14ac:dyDescent="0.3">
      <c r="B7" s="18" t="s">
        <v>103</v>
      </c>
      <c r="C7" s="17">
        <v>0.42452967654217999</v>
      </c>
      <c r="D7" s="17">
        <v>0.298861710234128</v>
      </c>
    </row>
    <row r="8" spans="2:5" x14ac:dyDescent="0.3">
      <c r="B8" s="18" t="s">
        <v>305</v>
      </c>
      <c r="C8" s="17">
        <v>0.383355249943934</v>
      </c>
      <c r="D8" s="17">
        <v>0.388787457500686</v>
      </c>
    </row>
    <row r="9" spans="2:5" x14ac:dyDescent="0.3">
      <c r="B9" s="18" t="s">
        <v>106</v>
      </c>
      <c r="C9" s="17">
        <v>0.13214330177413799</v>
      </c>
      <c r="D9" s="17">
        <v>0.203983913333558</v>
      </c>
    </row>
    <row r="10" spans="2:5" x14ac:dyDescent="0.3">
      <c r="B10" s="18" t="s">
        <v>306</v>
      </c>
      <c r="C10" s="17">
        <v>1.8687558467996499E-2</v>
      </c>
      <c r="D10" s="17">
        <v>4.32937590984971E-2</v>
      </c>
    </row>
    <row r="11" spans="2:5" x14ac:dyDescent="0.3">
      <c r="B11" s="18" t="s">
        <v>109</v>
      </c>
      <c r="C11" s="17">
        <v>1.40068558903597E-2</v>
      </c>
      <c r="D11" s="17">
        <v>3.2037513280979903E-2</v>
      </c>
    </row>
    <row r="12" spans="2:5" x14ac:dyDescent="0.3">
      <c r="B12" s="18" t="s">
        <v>321</v>
      </c>
      <c r="C12" s="17">
        <v>2.7277357381391299E-2</v>
      </c>
      <c r="D12" s="17">
        <v>3.3035646552150702E-2</v>
      </c>
    </row>
    <row r="13" spans="2:5" x14ac:dyDescent="0.3">
      <c r="B13" s="22" t="s">
        <v>110</v>
      </c>
      <c r="C13" s="20">
        <v>0.80788492648611498</v>
      </c>
      <c r="D13" s="20">
        <v>0.68764916773481399</v>
      </c>
    </row>
    <row r="14" spans="2:5" x14ac:dyDescent="0.3">
      <c r="B14" s="22" t="s">
        <v>111</v>
      </c>
      <c r="C14" s="20">
        <v>3.26944143583561E-2</v>
      </c>
      <c r="D14" s="20">
        <v>7.5331272379477093E-2</v>
      </c>
    </row>
    <row r="15" spans="2:5" hidden="1" x14ac:dyDescent="0.3">
      <c r="B15" s="22" t="s">
        <v>99</v>
      </c>
      <c r="C15" s="21">
        <v>0.77519051212775802</v>
      </c>
      <c r="D15" s="21">
        <v>0.61231789535533698</v>
      </c>
    </row>
    <row r="16" spans="2:5" x14ac:dyDescent="0.3">
      <c r="B16" s="16"/>
      <c r="C16" s="16"/>
      <c r="D16" s="16"/>
    </row>
    <row r="17" spans="2:2" x14ac:dyDescent="0.3">
      <c r="B17" t="s">
        <v>91</v>
      </c>
    </row>
    <row r="18" spans="2:2" x14ac:dyDescent="0.3">
      <c r="B18" t="s">
        <v>92</v>
      </c>
    </row>
    <row r="22" spans="2:2" x14ac:dyDescent="0.3">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F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103</v>
      </c>
      <c r="C9" s="17">
        <v>0.42452967654217999</v>
      </c>
      <c r="D9" s="17">
        <v>0.44417661902812999</v>
      </c>
      <c r="E9" s="17">
        <v>0.40571080299982798</v>
      </c>
      <c r="F9" s="17"/>
      <c r="G9" s="17">
        <v>0.24376770868015701</v>
      </c>
      <c r="H9" s="17">
        <v>0.551066558164376</v>
      </c>
      <c r="I9" s="17">
        <v>0.41682120696783298</v>
      </c>
      <c r="J9" s="17">
        <v>0.42780625257740201</v>
      </c>
      <c r="K9" s="17">
        <v>0.34927896803053399</v>
      </c>
      <c r="L9" s="17">
        <v>0.43670134337976502</v>
      </c>
      <c r="M9" s="17"/>
      <c r="N9" s="17">
        <v>0</v>
      </c>
      <c r="O9" s="17">
        <v>0.26856904154033501</v>
      </c>
      <c r="P9" s="17">
        <v>0.35485408851650602</v>
      </c>
      <c r="Q9" s="17">
        <v>0.30589027684636499</v>
      </c>
      <c r="R9" s="17">
        <v>0.32663949153520899</v>
      </c>
      <c r="S9" s="17">
        <v>0.342827666268049</v>
      </c>
      <c r="T9" s="17">
        <v>0.37735215108285602</v>
      </c>
      <c r="U9" s="17">
        <v>0.33115185488882198</v>
      </c>
      <c r="V9" s="17">
        <v>0.39769301787316902</v>
      </c>
      <c r="W9" s="17">
        <v>0.38866454372049197</v>
      </c>
      <c r="X9" s="17">
        <v>0.40244760395842799</v>
      </c>
      <c r="Y9" s="17">
        <v>0.45989036623955298</v>
      </c>
      <c r="Z9" s="17">
        <v>0.44268558420016402</v>
      </c>
      <c r="AA9" s="17">
        <v>0.403538363113496</v>
      </c>
      <c r="AB9" s="17">
        <v>0.48744454889278599</v>
      </c>
      <c r="AC9" s="17">
        <v>0.66434275563413103</v>
      </c>
      <c r="AD9" s="17"/>
      <c r="AE9" s="17">
        <v>0.59810854722512696</v>
      </c>
      <c r="AF9" s="17">
        <v>0.39792121834826999</v>
      </c>
      <c r="AG9" s="17">
        <v>0.34224913055693701</v>
      </c>
      <c r="AH9" s="17">
        <v>0.38311033344525303</v>
      </c>
      <c r="AI9" s="17">
        <v>0.415224361709495</v>
      </c>
      <c r="AJ9" s="17">
        <v>0.34920452451964401</v>
      </c>
      <c r="AK9" s="17">
        <v>0.40174261078303503</v>
      </c>
      <c r="AL9" s="17">
        <v>0.53687365543426102</v>
      </c>
      <c r="AM9" s="17">
        <v>0.39660195276779298</v>
      </c>
      <c r="AN9" s="17">
        <v>0.37395710525599701</v>
      </c>
      <c r="AO9" s="17">
        <v>0.438568532602578</v>
      </c>
      <c r="AP9" s="17">
        <v>0.46556454096073602</v>
      </c>
      <c r="AQ9" s="17"/>
      <c r="AR9" s="17">
        <v>0.39162604210899399</v>
      </c>
      <c r="AS9" s="17">
        <v>0.43513089515346798</v>
      </c>
      <c r="AT9" s="17">
        <v>0.45693248902691902</v>
      </c>
      <c r="AU9" s="17">
        <v>0.43258695516380902</v>
      </c>
      <c r="AV9" s="17">
        <v>0.344297854082183</v>
      </c>
      <c r="AW9" s="17"/>
      <c r="AX9" s="17">
        <v>0.37795656721812898</v>
      </c>
      <c r="AY9" s="17">
        <v>0.61731482933053505</v>
      </c>
      <c r="AZ9" s="17">
        <v>0.45324480397800998</v>
      </c>
      <c r="BA9" s="17"/>
      <c r="BB9" s="17">
        <v>0.466260228067928</v>
      </c>
      <c r="BC9" s="17">
        <v>0.28540571213640697</v>
      </c>
      <c r="BD9" s="17">
        <v>0.32983436610563199</v>
      </c>
      <c r="BE9" s="17">
        <v>0.34725931987859099</v>
      </c>
      <c r="BF9" s="17">
        <v>0.37230642180158402</v>
      </c>
    </row>
    <row r="10" spans="2:58" x14ac:dyDescent="0.3">
      <c r="B10" s="18" t="s">
        <v>305</v>
      </c>
      <c r="C10" s="17">
        <v>0.383355249943934</v>
      </c>
      <c r="D10" s="17">
        <v>0.37608446047073402</v>
      </c>
      <c r="E10" s="17">
        <v>0.389402804680684</v>
      </c>
      <c r="F10" s="17"/>
      <c r="G10" s="17">
        <v>0.54244888636198796</v>
      </c>
      <c r="H10" s="17">
        <v>0.31562847516072801</v>
      </c>
      <c r="I10" s="17">
        <v>0.37007380304452803</v>
      </c>
      <c r="J10" s="17">
        <v>0.39608568495834601</v>
      </c>
      <c r="K10" s="17">
        <v>0.428261119182894</v>
      </c>
      <c r="L10" s="17">
        <v>0.39503680980936101</v>
      </c>
      <c r="M10" s="17"/>
      <c r="N10" s="17">
        <v>0.88183151344631105</v>
      </c>
      <c r="O10" s="17">
        <v>0.294504804762723</v>
      </c>
      <c r="P10" s="17">
        <v>0.33972331940024197</v>
      </c>
      <c r="Q10" s="17">
        <v>0.40765634296674302</v>
      </c>
      <c r="R10" s="17">
        <v>0.41694547280143202</v>
      </c>
      <c r="S10" s="17">
        <v>0.39638063297539899</v>
      </c>
      <c r="T10" s="17">
        <v>0.35426433987681999</v>
      </c>
      <c r="U10" s="17">
        <v>0.43928900525131598</v>
      </c>
      <c r="V10" s="17">
        <v>0.389234483445423</v>
      </c>
      <c r="W10" s="17">
        <v>0.44472857445151198</v>
      </c>
      <c r="X10" s="17">
        <v>0.42869212266566098</v>
      </c>
      <c r="Y10" s="17">
        <v>0.37948051082914802</v>
      </c>
      <c r="Z10" s="17">
        <v>0.45152762321226397</v>
      </c>
      <c r="AA10" s="17">
        <v>0.37186356810568399</v>
      </c>
      <c r="AB10" s="17">
        <v>0.436988173276463</v>
      </c>
      <c r="AC10" s="17">
        <v>0.256989313970931</v>
      </c>
      <c r="AD10" s="17"/>
      <c r="AE10" s="17">
        <v>0.28598620771697397</v>
      </c>
      <c r="AF10" s="17">
        <v>0.400310822283858</v>
      </c>
      <c r="AG10" s="17">
        <v>0.42727201988881203</v>
      </c>
      <c r="AH10" s="17">
        <v>0.421634755105811</v>
      </c>
      <c r="AI10" s="17">
        <v>0.42226744293938601</v>
      </c>
      <c r="AJ10" s="17">
        <v>0.39465293791133499</v>
      </c>
      <c r="AK10" s="17">
        <v>0.37538061301687098</v>
      </c>
      <c r="AL10" s="17">
        <v>0.30093988196978599</v>
      </c>
      <c r="AM10" s="17">
        <v>0.38953524486847702</v>
      </c>
      <c r="AN10" s="17">
        <v>0.43134970702835002</v>
      </c>
      <c r="AO10" s="17">
        <v>0.35766743771521597</v>
      </c>
      <c r="AP10" s="17">
        <v>0.41331786578776297</v>
      </c>
      <c r="AQ10" s="17"/>
      <c r="AR10" s="17">
        <v>0.40447669309862899</v>
      </c>
      <c r="AS10" s="17">
        <v>0.37813426010444201</v>
      </c>
      <c r="AT10" s="17">
        <v>0.36413383890643097</v>
      </c>
      <c r="AU10" s="17">
        <v>0.37813827038459702</v>
      </c>
      <c r="AV10" s="17">
        <v>0.38154466543812798</v>
      </c>
      <c r="AW10" s="17"/>
      <c r="AX10" s="17">
        <v>0.417790080122387</v>
      </c>
      <c r="AY10" s="17">
        <v>0.27792951615350298</v>
      </c>
      <c r="AZ10" s="17">
        <v>0.35027728463791102</v>
      </c>
      <c r="BA10" s="17"/>
      <c r="BB10" s="17">
        <v>0.36424841652541301</v>
      </c>
      <c r="BC10" s="17">
        <v>0.47229409049000798</v>
      </c>
      <c r="BD10" s="17">
        <v>0.44288958148854601</v>
      </c>
      <c r="BE10" s="17">
        <v>0.42358413378248599</v>
      </c>
      <c r="BF10" s="17">
        <v>0.367163940203941</v>
      </c>
    </row>
    <row r="11" spans="2:58" x14ac:dyDescent="0.3">
      <c r="B11" s="18" t="s">
        <v>106</v>
      </c>
      <c r="C11" s="17">
        <v>0.13214330177413799</v>
      </c>
      <c r="D11" s="17">
        <v>0.12396531302645</v>
      </c>
      <c r="E11" s="17">
        <v>0.14059277738859199</v>
      </c>
      <c r="F11" s="17"/>
      <c r="G11" s="17">
        <v>5.7919067752062799E-2</v>
      </c>
      <c r="H11" s="17">
        <v>8.9960491818931704E-2</v>
      </c>
      <c r="I11" s="17">
        <v>0.144620683983609</v>
      </c>
      <c r="J11" s="17">
        <v>0.12774891849533401</v>
      </c>
      <c r="K11" s="17">
        <v>0.14415523921706</v>
      </c>
      <c r="L11" s="17">
        <v>0.115987302240666</v>
      </c>
      <c r="M11" s="17"/>
      <c r="N11" s="17">
        <v>0.118168486553689</v>
      </c>
      <c r="O11" s="17">
        <v>0.26575556314821802</v>
      </c>
      <c r="P11" s="17">
        <v>0.174277086876822</v>
      </c>
      <c r="Q11" s="17">
        <v>0.21549587798258499</v>
      </c>
      <c r="R11" s="17">
        <v>0.152963257053714</v>
      </c>
      <c r="S11" s="17">
        <v>0.18870348497285999</v>
      </c>
      <c r="T11" s="17">
        <v>0.19990368172991499</v>
      </c>
      <c r="U11" s="17">
        <v>0.16764099236435501</v>
      </c>
      <c r="V11" s="17">
        <v>0.183349329784185</v>
      </c>
      <c r="W11" s="17">
        <v>0.11519353949436401</v>
      </c>
      <c r="X11" s="17">
        <v>0.11576006894277301</v>
      </c>
      <c r="Y11" s="17">
        <v>0.10890105852719301</v>
      </c>
      <c r="Z11" s="17">
        <v>5.4825723229865599E-2</v>
      </c>
      <c r="AA11" s="17">
        <v>0.180868429544914</v>
      </c>
      <c r="AB11" s="17">
        <v>2.59926204053374E-2</v>
      </c>
      <c r="AC11" s="17">
        <v>5.2048946539658997E-2</v>
      </c>
      <c r="AD11" s="17"/>
      <c r="AE11" s="17">
        <v>0.1007783834929</v>
      </c>
      <c r="AF11" s="17">
        <v>0.128660787302038</v>
      </c>
      <c r="AG11" s="17">
        <v>0.17066289422116801</v>
      </c>
      <c r="AH11" s="17">
        <v>0.14670745337608601</v>
      </c>
      <c r="AI11" s="17">
        <v>0.102775625031954</v>
      </c>
      <c r="AJ11" s="17">
        <v>0.15392853095011599</v>
      </c>
      <c r="AK11" s="17">
        <v>0.13869716262401799</v>
      </c>
      <c r="AL11" s="17">
        <v>0.10186276095709</v>
      </c>
      <c r="AM11" s="17">
        <v>0.15811586435351599</v>
      </c>
      <c r="AN11" s="17">
        <v>0.123771875016983</v>
      </c>
      <c r="AO11" s="17">
        <v>0.141681300936702</v>
      </c>
      <c r="AP11" s="17">
        <v>8.6663170030746806E-2</v>
      </c>
      <c r="AQ11" s="17"/>
      <c r="AR11" s="17">
        <v>0.144553667948046</v>
      </c>
      <c r="AS11" s="17">
        <v>0.12784631972291399</v>
      </c>
      <c r="AT11" s="17">
        <v>0.112419176391651</v>
      </c>
      <c r="AU11" s="17">
        <v>0.14868900789509401</v>
      </c>
      <c r="AV11" s="17">
        <v>0.188926302074789</v>
      </c>
      <c r="AW11" s="17"/>
      <c r="AX11" s="17">
        <v>0.14116993798671101</v>
      </c>
      <c r="AY11" s="17">
        <v>7.4991694726810901E-2</v>
      </c>
      <c r="AZ11" s="17">
        <v>0.13947599648306599</v>
      </c>
      <c r="BA11" s="17"/>
      <c r="BB11" s="17">
        <v>0.119942025271603</v>
      </c>
      <c r="BC11" s="17">
        <v>0.16443400372557401</v>
      </c>
      <c r="BD11" s="17">
        <v>0.14365760774872099</v>
      </c>
      <c r="BE11" s="17">
        <v>0.14021128227225499</v>
      </c>
      <c r="BF11" s="17">
        <v>0.17527350804526601</v>
      </c>
    </row>
    <row r="12" spans="2:58" x14ac:dyDescent="0.3">
      <c r="B12" s="18" t="s">
        <v>306</v>
      </c>
      <c r="C12" s="17">
        <v>1.8687558467996499E-2</v>
      </c>
      <c r="D12" s="17">
        <v>2.1514033233534999E-2</v>
      </c>
      <c r="E12" s="17">
        <v>1.5895649997440999E-2</v>
      </c>
      <c r="F12" s="17"/>
      <c r="G12" s="17">
        <v>9.4950223902111899E-2</v>
      </c>
      <c r="H12" s="17">
        <v>1.5966956123505099E-2</v>
      </c>
      <c r="I12" s="17">
        <v>1.9434813397851702E-2</v>
      </c>
      <c r="J12" s="17">
        <v>1.33005605493561E-2</v>
      </c>
      <c r="K12" s="17">
        <v>3.3960349985240397E-2</v>
      </c>
      <c r="L12" s="17">
        <v>0</v>
      </c>
      <c r="M12" s="17"/>
      <c r="N12" s="17">
        <v>0</v>
      </c>
      <c r="O12" s="17">
        <v>0</v>
      </c>
      <c r="P12" s="17">
        <v>3.9119928307886902E-2</v>
      </c>
      <c r="Q12" s="17">
        <v>1.12975501110988E-2</v>
      </c>
      <c r="R12" s="17">
        <v>3.7022692082087097E-2</v>
      </c>
      <c r="S12" s="17">
        <v>1.3418374451818401E-2</v>
      </c>
      <c r="T12" s="17">
        <v>3.43516742072369E-2</v>
      </c>
      <c r="U12" s="17">
        <v>2.2707240710911899E-2</v>
      </c>
      <c r="V12" s="17">
        <v>1.3105434548967201E-2</v>
      </c>
      <c r="W12" s="17">
        <v>8.2918392420028193E-3</v>
      </c>
      <c r="X12" s="17">
        <v>2.35974275754765E-2</v>
      </c>
      <c r="Y12" s="17">
        <v>1.32348833269233E-2</v>
      </c>
      <c r="Z12" s="17">
        <v>7.0316574778283196E-3</v>
      </c>
      <c r="AA12" s="17">
        <v>7.9449896725959802E-3</v>
      </c>
      <c r="AB12" s="17">
        <v>3.31971155506827E-2</v>
      </c>
      <c r="AC12" s="17">
        <v>1.67947671081577E-2</v>
      </c>
      <c r="AD12" s="17"/>
      <c r="AE12" s="17">
        <v>0</v>
      </c>
      <c r="AF12" s="17">
        <v>3.4221416453645098E-2</v>
      </c>
      <c r="AG12" s="17">
        <v>1.6943322826168901E-2</v>
      </c>
      <c r="AH12" s="17">
        <v>4.3538915921775296E-3</v>
      </c>
      <c r="AI12" s="17">
        <v>3.2112052328941099E-2</v>
      </c>
      <c r="AJ12" s="17">
        <v>2.7410758565176399E-2</v>
      </c>
      <c r="AK12" s="17">
        <v>3.6724241317934198E-2</v>
      </c>
      <c r="AL12" s="17">
        <v>1.46616745997072E-2</v>
      </c>
      <c r="AM12" s="17">
        <v>9.5302041797331698E-3</v>
      </c>
      <c r="AN12" s="17">
        <v>2.4551050295044799E-2</v>
      </c>
      <c r="AO12" s="17">
        <v>1.9709871886404402E-2</v>
      </c>
      <c r="AP12" s="17">
        <v>0</v>
      </c>
      <c r="AQ12" s="17"/>
      <c r="AR12" s="17">
        <v>1.5148557194832201E-2</v>
      </c>
      <c r="AS12" s="17">
        <v>1.7961388398021701E-2</v>
      </c>
      <c r="AT12" s="17">
        <v>2.7173078132610402E-2</v>
      </c>
      <c r="AU12" s="17">
        <v>2.5153247719317699E-2</v>
      </c>
      <c r="AV12" s="17">
        <v>0</v>
      </c>
      <c r="AW12" s="17"/>
      <c r="AX12" s="17">
        <v>2.3428200133322901E-2</v>
      </c>
      <c r="AY12" s="17">
        <v>5.8124907142495102E-3</v>
      </c>
      <c r="AZ12" s="17">
        <v>1.09318154393878E-2</v>
      </c>
      <c r="BA12" s="17"/>
      <c r="BB12" s="17">
        <v>1.51864556413154E-2</v>
      </c>
      <c r="BC12" s="17">
        <v>2.6630766562655998E-2</v>
      </c>
      <c r="BD12" s="17">
        <v>5.2375323937036297E-2</v>
      </c>
      <c r="BE12" s="17">
        <v>3.3259240307772699E-2</v>
      </c>
      <c r="BF12" s="17">
        <v>1.4065908439309801E-2</v>
      </c>
    </row>
    <row r="13" spans="2:58" x14ac:dyDescent="0.3">
      <c r="B13" s="18" t="s">
        <v>109</v>
      </c>
      <c r="C13" s="17">
        <v>1.40068558903597E-2</v>
      </c>
      <c r="D13" s="17">
        <v>1.4120842516052501E-2</v>
      </c>
      <c r="E13" s="17">
        <v>1.3920703749873E-2</v>
      </c>
      <c r="F13" s="17"/>
      <c r="G13" s="17">
        <v>0</v>
      </c>
      <c r="H13" s="17">
        <v>1.1449991244545999E-2</v>
      </c>
      <c r="I13" s="17">
        <v>1.3889182304994E-2</v>
      </c>
      <c r="J13" s="17">
        <v>1.3222389522036899E-2</v>
      </c>
      <c r="K13" s="17">
        <v>1.4656190321609201E-2</v>
      </c>
      <c r="L13" s="17">
        <v>5.2274544570207103E-2</v>
      </c>
      <c r="M13" s="17"/>
      <c r="N13" s="17">
        <v>0</v>
      </c>
      <c r="O13" s="17">
        <v>3.9192248116914699E-2</v>
      </c>
      <c r="P13" s="17">
        <v>2.0751825190531401E-2</v>
      </c>
      <c r="Q13" s="17">
        <v>2.33230552186631E-2</v>
      </c>
      <c r="R13" s="17">
        <v>1.1186861090927799E-2</v>
      </c>
      <c r="S13" s="17">
        <v>2.6907901183369502E-2</v>
      </c>
      <c r="T13" s="17">
        <v>1.1904874031952201E-2</v>
      </c>
      <c r="U13" s="17">
        <v>1.20336548029876E-2</v>
      </c>
      <c r="V13" s="17">
        <v>9.4669008745992492E-3</v>
      </c>
      <c r="W13" s="17">
        <v>2.15917828150748E-2</v>
      </c>
      <c r="X13" s="17">
        <v>6.3119128723985703E-3</v>
      </c>
      <c r="Y13" s="17">
        <v>1.14526512991845E-2</v>
      </c>
      <c r="Z13" s="17">
        <v>3.4292711932940999E-2</v>
      </c>
      <c r="AA13" s="17">
        <v>9.0989301837079498E-3</v>
      </c>
      <c r="AB13" s="17">
        <v>5.7945165670506603E-3</v>
      </c>
      <c r="AC13" s="17">
        <v>3.26225069101482E-3</v>
      </c>
      <c r="AD13" s="17"/>
      <c r="AE13" s="17">
        <v>8.4680995265583904E-3</v>
      </c>
      <c r="AF13" s="17">
        <v>2.3445905664879599E-2</v>
      </c>
      <c r="AG13" s="17">
        <v>7.4212740805627399E-3</v>
      </c>
      <c r="AH13" s="17">
        <v>0</v>
      </c>
      <c r="AI13" s="17">
        <v>1.6280079584746102E-2</v>
      </c>
      <c r="AJ13" s="17">
        <v>7.8997949204558798E-3</v>
      </c>
      <c r="AK13" s="17">
        <v>1.67597675938604E-2</v>
      </c>
      <c r="AL13" s="17">
        <v>1.46616745997072E-2</v>
      </c>
      <c r="AM13" s="17">
        <v>6.4784343358068302E-3</v>
      </c>
      <c r="AN13" s="17">
        <v>3.3273701083895199E-2</v>
      </c>
      <c r="AO13" s="17">
        <v>2.26629849726953E-2</v>
      </c>
      <c r="AP13" s="17">
        <v>1.88141329492965E-2</v>
      </c>
      <c r="AQ13" s="17"/>
      <c r="AR13" s="17">
        <v>1.24333473441677E-2</v>
      </c>
      <c r="AS13" s="17">
        <v>1.6133572363322302E-2</v>
      </c>
      <c r="AT13" s="17">
        <v>8.8801660227754205E-3</v>
      </c>
      <c r="AU13" s="17">
        <v>1.54325188371817E-2</v>
      </c>
      <c r="AV13" s="17">
        <v>2.5304284929016301E-2</v>
      </c>
      <c r="AW13" s="17"/>
      <c r="AX13" s="17">
        <v>1.19861986003039E-2</v>
      </c>
      <c r="AY13" s="17">
        <v>9.8367802749820404E-3</v>
      </c>
      <c r="AZ13" s="17">
        <v>2.3240624287473501E-2</v>
      </c>
      <c r="BA13" s="17"/>
      <c r="BB13" s="17">
        <v>1.01094381560702E-2</v>
      </c>
      <c r="BC13" s="17">
        <v>1.12305459780644E-2</v>
      </c>
      <c r="BD13" s="17">
        <v>3.1243120720065101E-2</v>
      </c>
      <c r="BE13" s="17">
        <v>2.0880872885387199E-2</v>
      </c>
      <c r="BF13" s="17">
        <v>3.6431523943350697E-2</v>
      </c>
    </row>
    <row r="14" spans="2:58" x14ac:dyDescent="0.3">
      <c r="B14" s="18" t="s">
        <v>321</v>
      </c>
      <c r="C14" s="17">
        <v>2.7277357381391299E-2</v>
      </c>
      <c r="D14" s="17">
        <v>2.0138731725097999E-2</v>
      </c>
      <c r="E14" s="17">
        <v>3.4477261183582401E-2</v>
      </c>
      <c r="F14" s="17"/>
      <c r="G14" s="17">
        <v>6.0914113303680399E-2</v>
      </c>
      <c r="H14" s="17">
        <v>1.59275274879133E-2</v>
      </c>
      <c r="I14" s="17">
        <v>3.5160310301183897E-2</v>
      </c>
      <c r="J14" s="17">
        <v>2.1836193897524999E-2</v>
      </c>
      <c r="K14" s="17">
        <v>2.9688133262661801E-2</v>
      </c>
      <c r="L14" s="17">
        <v>0</v>
      </c>
      <c r="M14" s="17"/>
      <c r="N14" s="17">
        <v>0</v>
      </c>
      <c r="O14" s="17">
        <v>0.131978342431809</v>
      </c>
      <c r="P14" s="17">
        <v>7.1273751708011798E-2</v>
      </c>
      <c r="Q14" s="17">
        <v>3.6336896874544999E-2</v>
      </c>
      <c r="R14" s="17">
        <v>5.5242225436629801E-2</v>
      </c>
      <c r="S14" s="17">
        <v>3.1761940148503497E-2</v>
      </c>
      <c r="T14" s="17">
        <v>2.2223279071219799E-2</v>
      </c>
      <c r="U14" s="17">
        <v>2.7177251981607E-2</v>
      </c>
      <c r="V14" s="17">
        <v>7.1508334736567003E-3</v>
      </c>
      <c r="W14" s="17">
        <v>2.1529720276555201E-2</v>
      </c>
      <c r="X14" s="17">
        <v>2.3190863985263099E-2</v>
      </c>
      <c r="Y14" s="17">
        <v>2.70405297779986E-2</v>
      </c>
      <c r="Z14" s="17">
        <v>9.6366999469372806E-3</v>
      </c>
      <c r="AA14" s="17">
        <v>2.6685719379602301E-2</v>
      </c>
      <c r="AB14" s="17">
        <v>1.05830253076801E-2</v>
      </c>
      <c r="AC14" s="17">
        <v>6.5619660561065498E-3</v>
      </c>
      <c r="AD14" s="17"/>
      <c r="AE14" s="17">
        <v>6.6587620384401499E-3</v>
      </c>
      <c r="AF14" s="17">
        <v>1.54398499473091E-2</v>
      </c>
      <c r="AG14" s="17">
        <v>3.5451358426350402E-2</v>
      </c>
      <c r="AH14" s="17">
        <v>4.4193566480671999E-2</v>
      </c>
      <c r="AI14" s="17">
        <v>1.13404384054769E-2</v>
      </c>
      <c r="AJ14" s="17">
        <v>6.6903453133272603E-2</v>
      </c>
      <c r="AK14" s="17">
        <v>3.06956046642811E-2</v>
      </c>
      <c r="AL14" s="17">
        <v>3.10003524394473E-2</v>
      </c>
      <c r="AM14" s="17">
        <v>3.9738299494674702E-2</v>
      </c>
      <c r="AN14" s="17">
        <v>1.30965613197304E-2</v>
      </c>
      <c r="AO14" s="17">
        <v>1.9709871886404402E-2</v>
      </c>
      <c r="AP14" s="17">
        <v>1.5640290271457101E-2</v>
      </c>
      <c r="AQ14" s="17"/>
      <c r="AR14" s="17">
        <v>3.17616923053314E-2</v>
      </c>
      <c r="AS14" s="17">
        <v>2.4793564257830799E-2</v>
      </c>
      <c r="AT14" s="17">
        <v>3.0461251519612698E-2</v>
      </c>
      <c r="AU14" s="17">
        <v>0</v>
      </c>
      <c r="AV14" s="17">
        <v>5.9926893475883397E-2</v>
      </c>
      <c r="AW14" s="17"/>
      <c r="AX14" s="17">
        <v>2.7669015939146099E-2</v>
      </c>
      <c r="AY14" s="17">
        <v>1.41146887999191E-2</v>
      </c>
      <c r="AZ14" s="17">
        <v>2.28294751741526E-2</v>
      </c>
      <c r="BA14" s="17"/>
      <c r="BB14" s="17">
        <v>2.4253436337670398E-2</v>
      </c>
      <c r="BC14" s="17">
        <v>4.0004881107290502E-2</v>
      </c>
      <c r="BD14" s="17">
        <v>0</v>
      </c>
      <c r="BE14" s="17">
        <v>3.4805150873507801E-2</v>
      </c>
      <c r="BF14" s="17">
        <v>3.4758697566547599E-2</v>
      </c>
    </row>
    <row r="15" spans="2:58" x14ac:dyDescent="0.3">
      <c r="B15" s="18" t="s">
        <v>110</v>
      </c>
      <c r="C15" s="20">
        <v>0.80788492648611498</v>
      </c>
      <c r="D15" s="20">
        <v>0.82026107949886395</v>
      </c>
      <c r="E15" s="20">
        <v>0.79511360768051098</v>
      </c>
      <c r="F15" s="20"/>
      <c r="G15" s="20">
        <v>0.78621659504214503</v>
      </c>
      <c r="H15" s="20">
        <v>0.866695033325104</v>
      </c>
      <c r="I15" s="20">
        <v>0.78689501001236195</v>
      </c>
      <c r="J15" s="20">
        <v>0.82389193753574796</v>
      </c>
      <c r="K15" s="20">
        <v>0.77754008721342904</v>
      </c>
      <c r="L15" s="20">
        <v>0.83173815318912703</v>
      </c>
      <c r="M15" s="20"/>
      <c r="N15" s="20">
        <v>0.88183151344631105</v>
      </c>
      <c r="O15" s="20">
        <v>0.56307384630305801</v>
      </c>
      <c r="P15" s="20">
        <v>0.69457740791674805</v>
      </c>
      <c r="Q15" s="20">
        <v>0.71354661981310796</v>
      </c>
      <c r="R15" s="20">
        <v>0.74358496433664101</v>
      </c>
      <c r="S15" s="20">
        <v>0.739208299243448</v>
      </c>
      <c r="T15" s="20">
        <v>0.73161649095967596</v>
      </c>
      <c r="U15" s="20">
        <v>0.77044086014013802</v>
      </c>
      <c r="V15" s="20">
        <v>0.78692750131859202</v>
      </c>
      <c r="W15" s="20">
        <v>0.83339311817200301</v>
      </c>
      <c r="X15" s="20">
        <v>0.83113972662408897</v>
      </c>
      <c r="Y15" s="20">
        <v>0.83937087706869995</v>
      </c>
      <c r="Z15" s="20">
        <v>0.89421320741242805</v>
      </c>
      <c r="AA15" s="20">
        <v>0.77540193121918</v>
      </c>
      <c r="AB15" s="20">
        <v>0.92443272216924899</v>
      </c>
      <c r="AC15" s="20">
        <v>0.92133206960506198</v>
      </c>
      <c r="AD15" s="20"/>
      <c r="AE15" s="20">
        <v>0.88409475494210099</v>
      </c>
      <c r="AF15" s="20">
        <v>0.79823204063212805</v>
      </c>
      <c r="AG15" s="20">
        <v>0.76952115044574998</v>
      </c>
      <c r="AH15" s="20">
        <v>0.80474508855106397</v>
      </c>
      <c r="AI15" s="20">
        <v>0.83749180464888195</v>
      </c>
      <c r="AJ15" s="20">
        <v>0.74385746243097906</v>
      </c>
      <c r="AK15" s="20">
        <v>0.77712322379990595</v>
      </c>
      <c r="AL15" s="20">
        <v>0.83781353740404796</v>
      </c>
      <c r="AM15" s="20">
        <v>0.78613719763626899</v>
      </c>
      <c r="AN15" s="20">
        <v>0.80530681228434697</v>
      </c>
      <c r="AO15" s="20">
        <v>0.79623597031779403</v>
      </c>
      <c r="AP15" s="20">
        <v>0.87888240674850004</v>
      </c>
      <c r="AQ15" s="20"/>
      <c r="AR15" s="20">
        <v>0.79610273520762298</v>
      </c>
      <c r="AS15" s="20">
        <v>0.81326515525791099</v>
      </c>
      <c r="AT15" s="20">
        <v>0.82106632793334999</v>
      </c>
      <c r="AU15" s="20">
        <v>0.81072522554840598</v>
      </c>
      <c r="AV15" s="20">
        <v>0.72584251952031098</v>
      </c>
      <c r="AW15" s="20"/>
      <c r="AX15" s="20">
        <v>0.79574664734051603</v>
      </c>
      <c r="AY15" s="20">
        <v>0.89524434548403797</v>
      </c>
      <c r="AZ15" s="20">
        <v>0.80352208861592</v>
      </c>
      <c r="BA15" s="20"/>
      <c r="BB15" s="20">
        <v>0.83050864459334095</v>
      </c>
      <c r="BC15" s="20">
        <v>0.75769980262641501</v>
      </c>
      <c r="BD15" s="20">
        <v>0.77272394759417795</v>
      </c>
      <c r="BE15" s="20">
        <v>0.77084345366107698</v>
      </c>
      <c r="BF15" s="20">
        <v>0.73947036200552596</v>
      </c>
    </row>
    <row r="16" spans="2:58" x14ac:dyDescent="0.3">
      <c r="B16" s="18" t="s">
        <v>111</v>
      </c>
      <c r="C16" s="20">
        <v>3.26944143583561E-2</v>
      </c>
      <c r="D16" s="20">
        <v>3.5634875749587597E-2</v>
      </c>
      <c r="E16" s="20">
        <v>2.98163537473141E-2</v>
      </c>
      <c r="F16" s="20"/>
      <c r="G16" s="20">
        <v>9.4950223902111899E-2</v>
      </c>
      <c r="H16" s="20">
        <v>2.7416947368051101E-2</v>
      </c>
      <c r="I16" s="20">
        <v>3.33239957028457E-2</v>
      </c>
      <c r="J16" s="20">
        <v>2.6522950071392999E-2</v>
      </c>
      <c r="K16" s="20">
        <v>4.8616540306849601E-2</v>
      </c>
      <c r="L16" s="20">
        <v>5.2274544570207103E-2</v>
      </c>
      <c r="M16" s="20"/>
      <c r="N16" s="20">
        <v>0</v>
      </c>
      <c r="O16" s="20">
        <v>3.9192248116914699E-2</v>
      </c>
      <c r="P16" s="20">
        <v>5.9871753498418299E-2</v>
      </c>
      <c r="Q16" s="20">
        <v>3.4620605329761897E-2</v>
      </c>
      <c r="R16" s="20">
        <v>4.8209553173015E-2</v>
      </c>
      <c r="S16" s="20">
        <v>4.0326275635187897E-2</v>
      </c>
      <c r="T16" s="20">
        <v>4.6256548239189101E-2</v>
      </c>
      <c r="U16" s="20">
        <v>3.47408955138995E-2</v>
      </c>
      <c r="V16" s="20">
        <v>2.25723354235665E-2</v>
      </c>
      <c r="W16" s="20">
        <v>2.9883622057077602E-2</v>
      </c>
      <c r="X16" s="20">
        <v>2.9909340447875101E-2</v>
      </c>
      <c r="Y16" s="20">
        <v>2.4687534626107701E-2</v>
      </c>
      <c r="Z16" s="20">
        <v>4.13243694107693E-2</v>
      </c>
      <c r="AA16" s="20">
        <v>1.70439198563039E-2</v>
      </c>
      <c r="AB16" s="20">
        <v>3.8991632117733398E-2</v>
      </c>
      <c r="AC16" s="20">
        <v>2.0057017799172499E-2</v>
      </c>
      <c r="AD16" s="20"/>
      <c r="AE16" s="20">
        <v>8.4680995265583904E-3</v>
      </c>
      <c r="AF16" s="20">
        <v>5.7667322118524697E-2</v>
      </c>
      <c r="AG16" s="20">
        <v>2.4364596906731699E-2</v>
      </c>
      <c r="AH16" s="20">
        <v>4.3538915921775296E-3</v>
      </c>
      <c r="AI16" s="20">
        <v>4.83921319136872E-2</v>
      </c>
      <c r="AJ16" s="20">
        <v>3.53105534856323E-2</v>
      </c>
      <c r="AK16" s="20">
        <v>5.3484008911794598E-2</v>
      </c>
      <c r="AL16" s="20">
        <v>2.93233491994144E-2</v>
      </c>
      <c r="AM16" s="20">
        <v>1.6008638515540002E-2</v>
      </c>
      <c r="AN16" s="20">
        <v>5.7824751378939998E-2</v>
      </c>
      <c r="AO16" s="20">
        <v>4.2372856859099702E-2</v>
      </c>
      <c r="AP16" s="20">
        <v>1.88141329492965E-2</v>
      </c>
      <c r="AQ16" s="20"/>
      <c r="AR16" s="20">
        <v>2.7581904538999901E-2</v>
      </c>
      <c r="AS16" s="20">
        <v>3.4094960761344002E-2</v>
      </c>
      <c r="AT16" s="20">
        <v>3.60532441553858E-2</v>
      </c>
      <c r="AU16" s="20">
        <v>4.0585766556499397E-2</v>
      </c>
      <c r="AV16" s="20">
        <v>2.5304284929016301E-2</v>
      </c>
      <c r="AW16" s="20"/>
      <c r="AX16" s="20">
        <v>3.5414398733626798E-2</v>
      </c>
      <c r="AY16" s="20">
        <v>1.5649270989231499E-2</v>
      </c>
      <c r="AZ16" s="20">
        <v>3.4172439726861299E-2</v>
      </c>
      <c r="BA16" s="20"/>
      <c r="BB16" s="20">
        <v>2.5295893797385598E-2</v>
      </c>
      <c r="BC16" s="20">
        <v>3.78613125407204E-2</v>
      </c>
      <c r="BD16" s="20">
        <v>8.3618444657101401E-2</v>
      </c>
      <c r="BE16" s="20">
        <v>5.4140113193159901E-2</v>
      </c>
      <c r="BF16" s="20">
        <v>5.0497432382660599E-2</v>
      </c>
    </row>
    <row r="17" spans="2:58" hidden="1" x14ac:dyDescent="0.3">
      <c r="B17" s="18" t="s">
        <v>99</v>
      </c>
      <c r="C17" s="21">
        <v>0.77519051212775802</v>
      </c>
      <c r="D17" s="21">
        <v>0.78462620374927605</v>
      </c>
      <c r="E17" s="21">
        <v>0.76529725393319703</v>
      </c>
      <c r="F17" s="21"/>
      <c r="G17" s="21">
        <v>0.69126637114003298</v>
      </c>
      <c r="H17" s="21">
        <v>0.839278085957053</v>
      </c>
      <c r="I17" s="21">
        <v>0.75357101430951601</v>
      </c>
      <c r="J17" s="21">
        <v>0.79736898746435503</v>
      </c>
      <c r="K17" s="21">
        <v>0.72892354690657901</v>
      </c>
      <c r="L17" s="21">
        <v>0.77946360861891895</v>
      </c>
      <c r="M17" s="21"/>
      <c r="N17" s="21">
        <v>0.88183151344631105</v>
      </c>
      <c r="O17" s="21">
        <v>0.52388159818614299</v>
      </c>
      <c r="P17" s="21">
        <v>0.63470565441833005</v>
      </c>
      <c r="Q17" s="21">
        <v>0.678926014483346</v>
      </c>
      <c r="R17" s="21">
        <v>0.695375411163626</v>
      </c>
      <c r="S17" s="21">
        <v>0.69888202360826002</v>
      </c>
      <c r="T17" s="21">
        <v>0.68535994272048695</v>
      </c>
      <c r="U17" s="21">
        <v>0.73569996462623899</v>
      </c>
      <c r="V17" s="21">
        <v>0.76435516589502495</v>
      </c>
      <c r="W17" s="21">
        <v>0.80350949611492595</v>
      </c>
      <c r="X17" s="21">
        <v>0.801230386176214</v>
      </c>
      <c r="Y17" s="21">
        <v>0.81468334244259299</v>
      </c>
      <c r="Z17" s="21">
        <v>0.85288883800165805</v>
      </c>
      <c r="AA17" s="21">
        <v>0.75835801136287595</v>
      </c>
      <c r="AB17" s="21">
        <v>0.88544109005151606</v>
      </c>
      <c r="AC17" s="21">
        <v>0.90127505180588996</v>
      </c>
      <c r="AD17" s="21"/>
      <c r="AE17" s="21">
        <v>0.87562665541554296</v>
      </c>
      <c r="AF17" s="21">
        <v>0.74056471851360395</v>
      </c>
      <c r="AG17" s="21">
        <v>0.745156553539018</v>
      </c>
      <c r="AH17" s="21">
        <v>0.80039119695888705</v>
      </c>
      <c r="AI17" s="21">
        <v>0.78909967273519399</v>
      </c>
      <c r="AJ17" s="21">
        <v>0.708546908945347</v>
      </c>
      <c r="AK17" s="21">
        <v>0.723639214888112</v>
      </c>
      <c r="AL17" s="21">
        <v>0.80849018820463303</v>
      </c>
      <c r="AM17" s="21">
        <v>0.77012855912072897</v>
      </c>
      <c r="AN17" s="21">
        <v>0.74748206090540703</v>
      </c>
      <c r="AO17" s="21">
        <v>0.75386311345869395</v>
      </c>
      <c r="AP17" s="21">
        <v>0.86006827379920303</v>
      </c>
      <c r="AQ17" s="21"/>
      <c r="AR17" s="21">
        <v>0.76852083066862298</v>
      </c>
      <c r="AS17" s="21">
        <v>0.77917019449656699</v>
      </c>
      <c r="AT17" s="21">
        <v>0.78501308377796497</v>
      </c>
      <c r="AU17" s="21">
        <v>0.77013945899190706</v>
      </c>
      <c r="AV17" s="21">
        <v>0.70053823459129505</v>
      </c>
      <c r="AW17" s="21"/>
      <c r="AX17" s="21">
        <v>0.76033224860688897</v>
      </c>
      <c r="AY17" s="21">
        <v>0.87959507449480701</v>
      </c>
      <c r="AZ17" s="21">
        <v>0.76934964888905899</v>
      </c>
      <c r="BA17" s="21"/>
      <c r="BB17" s="21">
        <v>0.805212750795955</v>
      </c>
      <c r="BC17" s="21">
        <v>0.719838490085695</v>
      </c>
      <c r="BD17" s="21">
        <v>0.68910550293707695</v>
      </c>
      <c r="BE17" s="21">
        <v>0.71670334046791695</v>
      </c>
      <c r="BF17" s="21">
        <v>0.68897292962286505</v>
      </c>
    </row>
    <row r="18" spans="2:58" x14ac:dyDescent="0.3">
      <c r="B18" s="16"/>
    </row>
    <row r="19" spans="2:58" x14ac:dyDescent="0.3">
      <c r="B19" t="s">
        <v>91</v>
      </c>
    </row>
    <row r="20" spans="2:58" x14ac:dyDescent="0.3">
      <c r="B20" t="s">
        <v>92</v>
      </c>
    </row>
    <row r="22" spans="2:58" x14ac:dyDescent="0.3">
      <c r="B22"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F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103</v>
      </c>
      <c r="C9" s="17">
        <v>0.298861710234128</v>
      </c>
      <c r="D9" s="17">
        <v>0.32830290381250399</v>
      </c>
      <c r="E9" s="17">
        <v>0.26998846418956401</v>
      </c>
      <c r="F9" s="17"/>
      <c r="G9" s="17">
        <v>0.128737125898297</v>
      </c>
      <c r="H9" s="17">
        <v>0.45910796236105</v>
      </c>
      <c r="I9" s="17">
        <v>0.326757294928544</v>
      </c>
      <c r="J9" s="17">
        <v>0.26685935185319198</v>
      </c>
      <c r="K9" s="17">
        <v>0.226218649925989</v>
      </c>
      <c r="L9" s="17">
        <v>6.1635269074350699E-2</v>
      </c>
      <c r="M9" s="17"/>
      <c r="N9" s="17">
        <v>0.37529228842970302</v>
      </c>
      <c r="O9" s="17">
        <v>0.25335892117322101</v>
      </c>
      <c r="P9" s="17">
        <v>0.228783118252426</v>
      </c>
      <c r="Q9" s="17">
        <v>0.25995316073873798</v>
      </c>
      <c r="R9" s="17">
        <v>0.24547433746436201</v>
      </c>
      <c r="S9" s="17">
        <v>0.26143154987616002</v>
      </c>
      <c r="T9" s="17">
        <v>0.206134341303775</v>
      </c>
      <c r="U9" s="17">
        <v>0.232553181546403</v>
      </c>
      <c r="V9" s="17">
        <v>0.25863521598265099</v>
      </c>
      <c r="W9" s="17">
        <v>0.23034638094338</v>
      </c>
      <c r="X9" s="17">
        <v>0.30791734044539998</v>
      </c>
      <c r="Y9" s="17">
        <v>0.27191906564070401</v>
      </c>
      <c r="Z9" s="17">
        <v>0.309352280078727</v>
      </c>
      <c r="AA9" s="17">
        <v>0.24219598382044299</v>
      </c>
      <c r="AB9" s="17">
        <v>0.29723384587386897</v>
      </c>
      <c r="AC9" s="17">
        <v>0.55353242766963795</v>
      </c>
      <c r="AD9" s="17"/>
      <c r="AE9" s="17">
        <v>0.484792776085675</v>
      </c>
      <c r="AF9" s="17">
        <v>0.241282493695751</v>
      </c>
      <c r="AG9" s="17">
        <v>0.20002675442030601</v>
      </c>
      <c r="AH9" s="17">
        <v>0.26728282036482198</v>
      </c>
      <c r="AI9" s="17">
        <v>0.27902226531848701</v>
      </c>
      <c r="AJ9" s="17">
        <v>0.26614432492680701</v>
      </c>
      <c r="AK9" s="17">
        <v>0.30040979687094899</v>
      </c>
      <c r="AL9" s="17">
        <v>0.38499056401338999</v>
      </c>
      <c r="AM9" s="17">
        <v>0.30967800066047801</v>
      </c>
      <c r="AN9" s="17">
        <v>0.21057655640912201</v>
      </c>
      <c r="AO9" s="17">
        <v>0.28648423417978902</v>
      </c>
      <c r="AP9" s="17">
        <v>0.31246790108411898</v>
      </c>
      <c r="AQ9" s="17"/>
      <c r="AR9" s="17">
        <v>0.26417559614476799</v>
      </c>
      <c r="AS9" s="17">
        <v>0.30612524939938701</v>
      </c>
      <c r="AT9" s="17">
        <v>0.34011642876218101</v>
      </c>
      <c r="AU9" s="17">
        <v>0.35100659582272498</v>
      </c>
      <c r="AV9" s="17">
        <v>0.147219779127785</v>
      </c>
      <c r="AW9" s="17"/>
      <c r="AX9" s="17">
        <v>0.25084584926641901</v>
      </c>
      <c r="AY9" s="17">
        <v>0.57379799235699502</v>
      </c>
      <c r="AZ9" s="17">
        <v>0.31109884641394198</v>
      </c>
      <c r="BA9" s="17"/>
      <c r="BB9" s="17">
        <v>0.339077553347233</v>
      </c>
      <c r="BC9" s="17">
        <v>0.166867737599114</v>
      </c>
      <c r="BD9" s="17">
        <v>0.16851510350167401</v>
      </c>
      <c r="BE9" s="17">
        <v>0.21661532274447301</v>
      </c>
      <c r="BF9" s="17">
        <v>0.26137093300271402</v>
      </c>
    </row>
    <row r="10" spans="2:58" x14ac:dyDescent="0.3">
      <c r="B10" s="18" t="s">
        <v>305</v>
      </c>
      <c r="C10" s="17">
        <v>0.388787457500686</v>
      </c>
      <c r="D10" s="17">
        <v>0.37508018725158099</v>
      </c>
      <c r="E10" s="17">
        <v>0.40228602676472502</v>
      </c>
      <c r="F10" s="17"/>
      <c r="G10" s="17">
        <v>0.55203882326251796</v>
      </c>
      <c r="H10" s="17">
        <v>0.35869504651218498</v>
      </c>
      <c r="I10" s="17">
        <v>0.374833324885879</v>
      </c>
      <c r="J10" s="17">
        <v>0.39461619227695</v>
      </c>
      <c r="K10" s="17">
        <v>0.409615435741363</v>
      </c>
      <c r="L10" s="17">
        <v>0.54940403474131705</v>
      </c>
      <c r="M10" s="17"/>
      <c r="N10" s="17">
        <v>0.22852748026198899</v>
      </c>
      <c r="O10" s="17">
        <v>0.21482553020595899</v>
      </c>
      <c r="P10" s="17">
        <v>0.41271975360234398</v>
      </c>
      <c r="Q10" s="17">
        <v>0.44005750387887499</v>
      </c>
      <c r="R10" s="17">
        <v>0.347925207955321</v>
      </c>
      <c r="S10" s="17">
        <v>0.35774344762412802</v>
      </c>
      <c r="T10" s="17">
        <v>0.44213720951207802</v>
      </c>
      <c r="U10" s="17">
        <v>0.44324468748213403</v>
      </c>
      <c r="V10" s="17">
        <v>0.42296130471524102</v>
      </c>
      <c r="W10" s="17">
        <v>0.43071141491474002</v>
      </c>
      <c r="X10" s="17">
        <v>0.417510452449667</v>
      </c>
      <c r="Y10" s="17">
        <v>0.420466577474018</v>
      </c>
      <c r="Z10" s="17">
        <v>0.35101931863691599</v>
      </c>
      <c r="AA10" s="17">
        <v>0.39205978210960901</v>
      </c>
      <c r="AB10" s="17">
        <v>0.46572276343947899</v>
      </c>
      <c r="AC10" s="17">
        <v>0.28212478789990098</v>
      </c>
      <c r="AD10" s="17"/>
      <c r="AE10" s="17">
        <v>0.33407265469648201</v>
      </c>
      <c r="AF10" s="17">
        <v>0.41258540880202099</v>
      </c>
      <c r="AG10" s="17">
        <v>0.47702876299844299</v>
      </c>
      <c r="AH10" s="17">
        <v>0.387974849916571</v>
      </c>
      <c r="AI10" s="17">
        <v>0.42038808154343699</v>
      </c>
      <c r="AJ10" s="17">
        <v>0.37654064524251102</v>
      </c>
      <c r="AK10" s="17">
        <v>0.345200890946193</v>
      </c>
      <c r="AL10" s="17">
        <v>0.38223997992217501</v>
      </c>
      <c r="AM10" s="17">
        <v>0.34456034968864502</v>
      </c>
      <c r="AN10" s="17">
        <v>0.44489450167106898</v>
      </c>
      <c r="AO10" s="17">
        <v>0.36469577467972403</v>
      </c>
      <c r="AP10" s="17">
        <v>0.42935463499888898</v>
      </c>
      <c r="AQ10" s="17"/>
      <c r="AR10" s="17">
        <v>0.42319788411145498</v>
      </c>
      <c r="AS10" s="17">
        <v>0.38243870377458</v>
      </c>
      <c r="AT10" s="17">
        <v>0.35552330905440599</v>
      </c>
      <c r="AU10" s="17">
        <v>0.32879113890091399</v>
      </c>
      <c r="AV10" s="17">
        <v>0.47055896287405402</v>
      </c>
      <c r="AW10" s="17"/>
      <c r="AX10" s="17">
        <v>0.41313207151229098</v>
      </c>
      <c r="AY10" s="17">
        <v>0.272299485427281</v>
      </c>
      <c r="AZ10" s="17">
        <v>0.37221307704433398</v>
      </c>
      <c r="BA10" s="17"/>
      <c r="BB10" s="17">
        <v>0.380952793857598</v>
      </c>
      <c r="BC10" s="17">
        <v>0.45382004740899901</v>
      </c>
      <c r="BD10" s="17">
        <v>0.44395436547471301</v>
      </c>
      <c r="BE10" s="17">
        <v>0.38040076678601598</v>
      </c>
      <c r="BF10" s="17">
        <v>0.36148518120776602</v>
      </c>
    </row>
    <row r="11" spans="2:58" x14ac:dyDescent="0.3">
      <c r="B11" s="18" t="s">
        <v>106</v>
      </c>
      <c r="C11" s="17">
        <v>0.203983913333558</v>
      </c>
      <c r="D11" s="17">
        <v>0.19315876746608801</v>
      </c>
      <c r="E11" s="17">
        <v>0.21422890146510301</v>
      </c>
      <c r="F11" s="17"/>
      <c r="G11" s="17">
        <v>0.19094374004487299</v>
      </c>
      <c r="H11" s="17">
        <v>0.106435422513943</v>
      </c>
      <c r="I11" s="17">
        <v>0.19668203101031501</v>
      </c>
      <c r="J11" s="17">
        <v>0.221514164742808</v>
      </c>
      <c r="K11" s="17">
        <v>0.23514170027988199</v>
      </c>
      <c r="L11" s="17">
        <v>0.30138792398322201</v>
      </c>
      <c r="M11" s="17"/>
      <c r="N11" s="17">
        <v>0.25317681968809902</v>
      </c>
      <c r="O11" s="17">
        <v>0.26261500150971701</v>
      </c>
      <c r="P11" s="17">
        <v>0.223697405836004</v>
      </c>
      <c r="Q11" s="17">
        <v>0.19739068156611</v>
      </c>
      <c r="R11" s="17">
        <v>0.26927711419904299</v>
      </c>
      <c r="S11" s="17">
        <v>0.23233951595369801</v>
      </c>
      <c r="T11" s="17">
        <v>0.23045634505370499</v>
      </c>
      <c r="U11" s="17">
        <v>0.191306217011665</v>
      </c>
      <c r="V11" s="17">
        <v>0.20582193954719999</v>
      </c>
      <c r="W11" s="17">
        <v>0.217182060624385</v>
      </c>
      <c r="X11" s="17">
        <v>0.19720220738874999</v>
      </c>
      <c r="Y11" s="17">
        <v>0.18851649924543001</v>
      </c>
      <c r="Z11" s="17">
        <v>0.22035495869442101</v>
      </c>
      <c r="AA11" s="17">
        <v>0.27638074078843</v>
      </c>
      <c r="AB11" s="17">
        <v>0.17352767009268</v>
      </c>
      <c r="AC11" s="17">
        <v>0.11588334523167</v>
      </c>
      <c r="AD11" s="17"/>
      <c r="AE11" s="17">
        <v>0.12700758295539599</v>
      </c>
      <c r="AF11" s="17">
        <v>0.20105582523941701</v>
      </c>
      <c r="AG11" s="17">
        <v>0.24728074135574701</v>
      </c>
      <c r="AH11" s="17">
        <v>0.23521124890044301</v>
      </c>
      <c r="AI11" s="17">
        <v>0.16904135030561099</v>
      </c>
      <c r="AJ11" s="17">
        <v>0.22062467365763699</v>
      </c>
      <c r="AK11" s="17">
        <v>0.20150369372740401</v>
      </c>
      <c r="AL11" s="17">
        <v>0.13618973899002401</v>
      </c>
      <c r="AM11" s="17">
        <v>0.22205051542097301</v>
      </c>
      <c r="AN11" s="17">
        <v>0.245156071991111</v>
      </c>
      <c r="AO11" s="17">
        <v>0.26407427742228801</v>
      </c>
      <c r="AP11" s="17">
        <v>0.20490890774694201</v>
      </c>
      <c r="AQ11" s="17"/>
      <c r="AR11" s="17">
        <v>0.21020437258032099</v>
      </c>
      <c r="AS11" s="17">
        <v>0.20278275318780101</v>
      </c>
      <c r="AT11" s="17">
        <v>0.19664968973612301</v>
      </c>
      <c r="AU11" s="17">
        <v>0.206688430669489</v>
      </c>
      <c r="AV11" s="17">
        <v>0.19957362172859899</v>
      </c>
      <c r="AW11" s="17"/>
      <c r="AX11" s="17">
        <v>0.22347933755240601</v>
      </c>
      <c r="AY11" s="17">
        <v>9.7193905566986399E-2</v>
      </c>
      <c r="AZ11" s="17">
        <v>0.20844221377264399</v>
      </c>
      <c r="BA11" s="17"/>
      <c r="BB11" s="17">
        <v>0.18442051498168999</v>
      </c>
      <c r="BC11" s="17">
        <v>0.25355753018607702</v>
      </c>
      <c r="BD11" s="17">
        <v>0.231654345428319</v>
      </c>
      <c r="BE11" s="17">
        <v>0.23895089313274101</v>
      </c>
      <c r="BF11" s="17">
        <v>0.25399180326718601</v>
      </c>
    </row>
    <row r="12" spans="2:58" x14ac:dyDescent="0.3">
      <c r="B12" s="18" t="s">
        <v>306</v>
      </c>
      <c r="C12" s="17">
        <v>4.32937590984971E-2</v>
      </c>
      <c r="D12" s="17">
        <v>4.4670768073650197E-2</v>
      </c>
      <c r="E12" s="17">
        <v>4.2001799095833701E-2</v>
      </c>
      <c r="F12" s="17"/>
      <c r="G12" s="17">
        <v>6.7366197490632301E-2</v>
      </c>
      <c r="H12" s="17">
        <v>4.9569747150108E-2</v>
      </c>
      <c r="I12" s="17">
        <v>3.9247130128160397E-2</v>
      </c>
      <c r="J12" s="17">
        <v>4.3954989217771502E-2</v>
      </c>
      <c r="K12" s="17">
        <v>4.9177181646605499E-2</v>
      </c>
      <c r="L12" s="17">
        <v>3.52982276309034E-2</v>
      </c>
      <c r="M12" s="17"/>
      <c r="N12" s="17">
        <v>0</v>
      </c>
      <c r="O12" s="17">
        <v>3.6844691725243399E-2</v>
      </c>
      <c r="P12" s="17">
        <v>3.6717883479687997E-2</v>
      </c>
      <c r="Q12" s="17">
        <v>2.1804137120271499E-2</v>
      </c>
      <c r="R12" s="17">
        <v>4.2212247488775202E-2</v>
      </c>
      <c r="S12" s="17">
        <v>5.7800792545774499E-2</v>
      </c>
      <c r="T12" s="17">
        <v>7.1106762627969999E-2</v>
      </c>
      <c r="U12" s="17">
        <v>7.2762051983199405E-2</v>
      </c>
      <c r="V12" s="17">
        <v>4.26818082763313E-2</v>
      </c>
      <c r="W12" s="17">
        <v>5.8108268411067303E-2</v>
      </c>
      <c r="X12" s="17">
        <v>3.5412276684034398E-2</v>
      </c>
      <c r="Y12" s="17">
        <v>4.59327664668438E-2</v>
      </c>
      <c r="Z12" s="17">
        <v>8.5779375214429503E-3</v>
      </c>
      <c r="AA12" s="17">
        <v>5.4374934611712999E-2</v>
      </c>
      <c r="AB12" s="17">
        <v>4.3757075473524899E-2</v>
      </c>
      <c r="AC12" s="17">
        <v>3.1651191223653202E-2</v>
      </c>
      <c r="AD12" s="17"/>
      <c r="AE12" s="17">
        <v>2.10100485474362E-2</v>
      </c>
      <c r="AF12" s="17">
        <v>8.7341150809044907E-2</v>
      </c>
      <c r="AG12" s="17">
        <v>4.0212382799153498E-2</v>
      </c>
      <c r="AH12" s="17">
        <v>4.2020485408697399E-2</v>
      </c>
      <c r="AI12" s="17">
        <v>6.8893420419424201E-2</v>
      </c>
      <c r="AJ12" s="17">
        <v>1.8307762347889601E-2</v>
      </c>
      <c r="AK12" s="17">
        <v>7.4340202758978804E-2</v>
      </c>
      <c r="AL12" s="17">
        <v>2.1594340835841299E-2</v>
      </c>
      <c r="AM12" s="17">
        <v>3.8876356585536002E-2</v>
      </c>
      <c r="AN12" s="17">
        <v>3.1015266493329401E-2</v>
      </c>
      <c r="AO12" s="17">
        <v>1.2006959271414999E-2</v>
      </c>
      <c r="AP12" s="17">
        <v>3.4454423220753601E-2</v>
      </c>
      <c r="AQ12" s="17"/>
      <c r="AR12" s="17">
        <v>3.4610031915082898E-2</v>
      </c>
      <c r="AS12" s="17">
        <v>4.0646405226094598E-2</v>
      </c>
      <c r="AT12" s="17">
        <v>6.4947541354742302E-2</v>
      </c>
      <c r="AU12" s="17">
        <v>4.7451605678018198E-2</v>
      </c>
      <c r="AV12" s="17">
        <v>3.9541196102293098E-2</v>
      </c>
      <c r="AW12" s="17"/>
      <c r="AX12" s="17">
        <v>4.1574366713261098E-2</v>
      </c>
      <c r="AY12" s="17">
        <v>2.5613223170132E-2</v>
      </c>
      <c r="AZ12" s="17">
        <v>5.2674972384709202E-2</v>
      </c>
      <c r="BA12" s="17"/>
      <c r="BB12" s="17">
        <v>4.0837050439948702E-2</v>
      </c>
      <c r="BC12" s="17">
        <v>6.0714148069363302E-2</v>
      </c>
      <c r="BD12" s="17">
        <v>7.8019826615493698E-2</v>
      </c>
      <c r="BE12" s="17">
        <v>5.23686562222659E-2</v>
      </c>
      <c r="BF12" s="17">
        <v>2.3999846386326702E-2</v>
      </c>
    </row>
    <row r="13" spans="2:58" x14ac:dyDescent="0.3">
      <c r="B13" s="18" t="s">
        <v>109</v>
      </c>
      <c r="C13" s="17">
        <v>3.2037513280979903E-2</v>
      </c>
      <c r="D13" s="17">
        <v>3.3256281352632401E-2</v>
      </c>
      <c r="E13" s="17">
        <v>3.0881489750789401E-2</v>
      </c>
      <c r="F13" s="17"/>
      <c r="G13" s="17">
        <v>0</v>
      </c>
      <c r="H13" s="17">
        <v>1.6449746678135899E-2</v>
      </c>
      <c r="I13" s="17">
        <v>3.3038389460087803E-2</v>
      </c>
      <c r="J13" s="17">
        <v>2.9628842699566799E-2</v>
      </c>
      <c r="K13" s="17">
        <v>4.7425974967126E-2</v>
      </c>
      <c r="L13" s="17">
        <v>5.2274544570207103E-2</v>
      </c>
      <c r="M13" s="17"/>
      <c r="N13" s="17">
        <v>0.14300341162020899</v>
      </c>
      <c r="O13" s="17">
        <v>7.2103077069736496E-2</v>
      </c>
      <c r="P13" s="17">
        <v>5.3453613958886897E-2</v>
      </c>
      <c r="Q13" s="17">
        <v>2.94109369690869E-2</v>
      </c>
      <c r="R13" s="17">
        <v>3.5858809906622303E-2</v>
      </c>
      <c r="S13" s="17">
        <v>6.26407485162917E-2</v>
      </c>
      <c r="T13" s="17">
        <v>2.8744927048159001E-2</v>
      </c>
      <c r="U13" s="17">
        <v>3.3118087552441597E-2</v>
      </c>
      <c r="V13" s="17">
        <v>4.6468878279792999E-2</v>
      </c>
      <c r="W13" s="17">
        <v>3.5264009500100099E-2</v>
      </c>
      <c r="X13" s="17">
        <v>1.29927346067082E-2</v>
      </c>
      <c r="Y13" s="17">
        <v>3.2895210842318397E-2</v>
      </c>
      <c r="Z13" s="17">
        <v>6.8230925490470898E-2</v>
      </c>
      <c r="AA13" s="17">
        <v>9.0989301837079498E-3</v>
      </c>
      <c r="AB13" s="17">
        <v>1.22500986039003E-2</v>
      </c>
      <c r="AC13" s="17">
        <v>8.1580247720920204E-3</v>
      </c>
      <c r="AD13" s="17"/>
      <c r="AE13" s="17">
        <v>2.5782553204979301E-2</v>
      </c>
      <c r="AF13" s="17">
        <v>2.9606029355278E-2</v>
      </c>
      <c r="AG13" s="17">
        <v>1.35906192806232E-2</v>
      </c>
      <c r="AH13" s="17">
        <v>1.9596376888913001E-2</v>
      </c>
      <c r="AI13" s="17">
        <v>3.5034364422818202E-2</v>
      </c>
      <c r="AJ13" s="17">
        <v>3.4240965914813001E-2</v>
      </c>
      <c r="AK13" s="17">
        <v>3.2233376290557503E-2</v>
      </c>
      <c r="AL13" s="17">
        <v>4.1511678431649601E-2</v>
      </c>
      <c r="AM13" s="17">
        <v>4.32865469564159E-2</v>
      </c>
      <c r="AN13" s="17">
        <v>5.0142710145538401E-2</v>
      </c>
      <c r="AO13" s="17">
        <v>4.2372856859099702E-2</v>
      </c>
      <c r="AP13" s="17">
        <v>1.88141329492965E-2</v>
      </c>
      <c r="AQ13" s="17"/>
      <c r="AR13" s="17">
        <v>3.5949043148918197E-2</v>
      </c>
      <c r="AS13" s="17">
        <v>3.2922127981737603E-2</v>
      </c>
      <c r="AT13" s="17">
        <v>2.1556438955643398E-2</v>
      </c>
      <c r="AU13" s="17">
        <v>2.3234200455946499E-2</v>
      </c>
      <c r="AV13" s="17">
        <v>6.4158668598854704E-2</v>
      </c>
      <c r="AW13" s="17"/>
      <c r="AX13" s="17">
        <v>3.33241758284172E-2</v>
      </c>
      <c r="AY13" s="17">
        <v>1.7278033033700301E-2</v>
      </c>
      <c r="AZ13" s="17">
        <v>3.04229296707186E-2</v>
      </c>
      <c r="BA13" s="17"/>
      <c r="BB13" s="17">
        <v>2.3665840314344402E-2</v>
      </c>
      <c r="BC13" s="17">
        <v>2.69603550310052E-2</v>
      </c>
      <c r="BD13" s="17">
        <v>7.7856358979800103E-2</v>
      </c>
      <c r="BE13" s="17">
        <v>4.4025532647493003E-2</v>
      </c>
      <c r="BF13" s="17">
        <v>7.9386389166133206E-2</v>
      </c>
    </row>
    <row r="14" spans="2:58" x14ac:dyDescent="0.3">
      <c r="B14" s="18" t="s">
        <v>321</v>
      </c>
      <c r="C14" s="17">
        <v>3.3035646552150702E-2</v>
      </c>
      <c r="D14" s="17">
        <v>2.5531092043544999E-2</v>
      </c>
      <c r="E14" s="17">
        <v>4.0613318733985299E-2</v>
      </c>
      <c r="F14" s="17"/>
      <c r="G14" s="17">
        <v>6.0914113303680399E-2</v>
      </c>
      <c r="H14" s="17">
        <v>9.7420747845787196E-3</v>
      </c>
      <c r="I14" s="17">
        <v>2.94418295870141E-2</v>
      </c>
      <c r="J14" s="17">
        <v>4.3426459209711499E-2</v>
      </c>
      <c r="K14" s="17">
        <v>3.2421057439034201E-2</v>
      </c>
      <c r="L14" s="17">
        <v>0</v>
      </c>
      <c r="M14" s="17"/>
      <c r="N14" s="17">
        <v>0</v>
      </c>
      <c r="O14" s="17">
        <v>0.160252778316123</v>
      </c>
      <c r="P14" s="17">
        <v>4.4628224870650698E-2</v>
      </c>
      <c r="Q14" s="17">
        <v>5.1383579726918802E-2</v>
      </c>
      <c r="R14" s="17">
        <v>5.9252282985876398E-2</v>
      </c>
      <c r="S14" s="17">
        <v>2.8043945483947601E-2</v>
      </c>
      <c r="T14" s="17">
        <v>2.1420414454312899E-2</v>
      </c>
      <c r="U14" s="17">
        <v>2.7015774424156098E-2</v>
      </c>
      <c r="V14" s="17">
        <v>2.3430853198783502E-2</v>
      </c>
      <c r="W14" s="17">
        <v>2.8387865606328899E-2</v>
      </c>
      <c r="X14" s="17">
        <v>2.8964988425439899E-2</v>
      </c>
      <c r="Y14" s="17">
        <v>4.0269880330685501E-2</v>
      </c>
      <c r="Z14" s="17">
        <v>4.2464579578021799E-2</v>
      </c>
      <c r="AA14" s="17">
        <v>2.58896284860969E-2</v>
      </c>
      <c r="AB14" s="17">
        <v>7.5085465165467703E-3</v>
      </c>
      <c r="AC14" s="17">
        <v>8.6502232030465209E-3</v>
      </c>
      <c r="AD14" s="17"/>
      <c r="AE14" s="17">
        <v>7.3343845100303003E-3</v>
      </c>
      <c r="AF14" s="17">
        <v>2.8129092098488899E-2</v>
      </c>
      <c r="AG14" s="17">
        <v>2.1860739145727101E-2</v>
      </c>
      <c r="AH14" s="17">
        <v>4.7914218520552797E-2</v>
      </c>
      <c r="AI14" s="17">
        <v>2.7620517990223001E-2</v>
      </c>
      <c r="AJ14" s="17">
        <v>8.4141627910342895E-2</v>
      </c>
      <c r="AK14" s="17">
        <v>4.6312039405918097E-2</v>
      </c>
      <c r="AL14" s="17">
        <v>3.3473697806919299E-2</v>
      </c>
      <c r="AM14" s="17">
        <v>4.1548230687951E-2</v>
      </c>
      <c r="AN14" s="17">
        <v>1.8214893289829101E-2</v>
      </c>
      <c r="AO14" s="17">
        <v>3.0365897587684699E-2</v>
      </c>
      <c r="AP14" s="17">
        <v>0</v>
      </c>
      <c r="AQ14" s="17"/>
      <c r="AR14" s="17">
        <v>3.1863072099454999E-2</v>
      </c>
      <c r="AS14" s="17">
        <v>3.5084760430400097E-2</v>
      </c>
      <c r="AT14" s="17">
        <v>2.1206592136905199E-2</v>
      </c>
      <c r="AU14" s="17">
        <v>4.2828028472907502E-2</v>
      </c>
      <c r="AV14" s="17">
        <v>7.8947771568414093E-2</v>
      </c>
      <c r="AW14" s="17"/>
      <c r="AX14" s="17">
        <v>3.7644199127205E-2</v>
      </c>
      <c r="AY14" s="17">
        <v>1.3817360444905599E-2</v>
      </c>
      <c r="AZ14" s="17">
        <v>2.5147960713651499E-2</v>
      </c>
      <c r="BA14" s="17"/>
      <c r="BB14" s="17">
        <v>3.10462470591861E-2</v>
      </c>
      <c r="BC14" s="17">
        <v>3.8080181705441002E-2</v>
      </c>
      <c r="BD14" s="17">
        <v>0</v>
      </c>
      <c r="BE14" s="17">
        <v>6.7638828467010706E-2</v>
      </c>
      <c r="BF14" s="17">
        <v>1.9765846969874899E-2</v>
      </c>
    </row>
    <row r="15" spans="2:58" x14ac:dyDescent="0.3">
      <c r="B15" s="18" t="s">
        <v>110</v>
      </c>
      <c r="C15" s="20">
        <v>0.68764916773481399</v>
      </c>
      <c r="D15" s="20">
        <v>0.70338309106408503</v>
      </c>
      <c r="E15" s="20">
        <v>0.67227449095428904</v>
      </c>
      <c r="F15" s="20"/>
      <c r="G15" s="20">
        <v>0.68077594916081396</v>
      </c>
      <c r="H15" s="20">
        <v>0.81780300887323498</v>
      </c>
      <c r="I15" s="20">
        <v>0.70159061981442195</v>
      </c>
      <c r="J15" s="20">
        <v>0.66147554413014198</v>
      </c>
      <c r="K15" s="20">
        <v>0.635834085667352</v>
      </c>
      <c r="L15" s="20">
        <v>0.61103930381566796</v>
      </c>
      <c r="M15" s="20"/>
      <c r="N15" s="20">
        <v>0.60381976869169196</v>
      </c>
      <c r="O15" s="20">
        <v>0.46818445137918002</v>
      </c>
      <c r="P15" s="20">
        <v>0.64150287185476995</v>
      </c>
      <c r="Q15" s="20">
        <v>0.70001066461761297</v>
      </c>
      <c r="R15" s="20">
        <v>0.59339954541968298</v>
      </c>
      <c r="S15" s="20">
        <v>0.61917499750028804</v>
      </c>
      <c r="T15" s="20">
        <v>0.64827155081585297</v>
      </c>
      <c r="U15" s="20">
        <v>0.675797869028538</v>
      </c>
      <c r="V15" s="20">
        <v>0.681596520697893</v>
      </c>
      <c r="W15" s="20">
        <v>0.66105779585811897</v>
      </c>
      <c r="X15" s="20">
        <v>0.72542779289506698</v>
      </c>
      <c r="Y15" s="20">
        <v>0.69238564311472195</v>
      </c>
      <c r="Z15" s="20">
        <v>0.66037159871564299</v>
      </c>
      <c r="AA15" s="20">
        <v>0.63425576593005195</v>
      </c>
      <c r="AB15" s="20">
        <v>0.76295660931334797</v>
      </c>
      <c r="AC15" s="20">
        <v>0.83565721556953798</v>
      </c>
      <c r="AD15" s="20"/>
      <c r="AE15" s="20">
        <v>0.81886543078215801</v>
      </c>
      <c r="AF15" s="20">
        <v>0.65386790249777205</v>
      </c>
      <c r="AG15" s="20">
        <v>0.67705551741874903</v>
      </c>
      <c r="AH15" s="20">
        <v>0.65525767028139403</v>
      </c>
      <c r="AI15" s="20">
        <v>0.69941034686192405</v>
      </c>
      <c r="AJ15" s="20">
        <v>0.64268497016931703</v>
      </c>
      <c r="AK15" s="20">
        <v>0.64561068781714204</v>
      </c>
      <c r="AL15" s="20">
        <v>0.767230543935565</v>
      </c>
      <c r="AM15" s="20">
        <v>0.65423835034912403</v>
      </c>
      <c r="AN15" s="20">
        <v>0.65547105808019102</v>
      </c>
      <c r="AO15" s="20">
        <v>0.65118000885951299</v>
      </c>
      <c r="AP15" s="20">
        <v>0.74182253608300797</v>
      </c>
      <c r="AQ15" s="20"/>
      <c r="AR15" s="20">
        <v>0.68737348025622302</v>
      </c>
      <c r="AS15" s="20">
        <v>0.68856395317396701</v>
      </c>
      <c r="AT15" s="20">
        <v>0.69563973781658595</v>
      </c>
      <c r="AU15" s="20">
        <v>0.67979773472363902</v>
      </c>
      <c r="AV15" s="20">
        <v>0.61777874200183902</v>
      </c>
      <c r="AW15" s="20"/>
      <c r="AX15" s="20">
        <v>0.66397792077870998</v>
      </c>
      <c r="AY15" s="20">
        <v>0.84609747778427602</v>
      </c>
      <c r="AZ15" s="20">
        <v>0.68331192345827696</v>
      </c>
      <c r="BA15" s="20"/>
      <c r="BB15" s="20">
        <v>0.72003034720483094</v>
      </c>
      <c r="BC15" s="20">
        <v>0.62068778500811295</v>
      </c>
      <c r="BD15" s="20">
        <v>0.61246946897638699</v>
      </c>
      <c r="BE15" s="20">
        <v>0.59701608953048901</v>
      </c>
      <c r="BF15" s="20">
        <v>0.62285611421047904</v>
      </c>
    </row>
    <row r="16" spans="2:58" x14ac:dyDescent="0.3">
      <c r="B16" s="18" t="s">
        <v>111</v>
      </c>
      <c r="C16" s="20">
        <v>7.5331272379477093E-2</v>
      </c>
      <c r="D16" s="20">
        <v>7.7927049426282605E-2</v>
      </c>
      <c r="E16" s="20">
        <v>7.2883288846623095E-2</v>
      </c>
      <c r="F16" s="20"/>
      <c r="G16" s="20">
        <v>6.7366197490632301E-2</v>
      </c>
      <c r="H16" s="20">
        <v>6.6019493828243903E-2</v>
      </c>
      <c r="I16" s="20">
        <v>7.2285519588248207E-2</v>
      </c>
      <c r="J16" s="20">
        <v>7.3583831917338305E-2</v>
      </c>
      <c r="K16" s="20">
        <v>9.6603156613731603E-2</v>
      </c>
      <c r="L16" s="20">
        <v>8.7572772201110594E-2</v>
      </c>
      <c r="M16" s="20"/>
      <c r="N16" s="20">
        <v>0.14300341162020899</v>
      </c>
      <c r="O16" s="20">
        <v>0.10894776879498</v>
      </c>
      <c r="P16" s="20">
        <v>9.0171497438574902E-2</v>
      </c>
      <c r="Q16" s="20">
        <v>5.1215074089358402E-2</v>
      </c>
      <c r="R16" s="20">
        <v>7.8071057395397506E-2</v>
      </c>
      <c r="S16" s="20">
        <v>0.120441541062066</v>
      </c>
      <c r="T16" s="20">
        <v>9.9851689676128993E-2</v>
      </c>
      <c r="U16" s="20">
        <v>0.105880139535641</v>
      </c>
      <c r="V16" s="20">
        <v>8.9150686556124306E-2</v>
      </c>
      <c r="W16" s="20">
        <v>9.3372277911167395E-2</v>
      </c>
      <c r="X16" s="20">
        <v>4.8405011290742601E-2</v>
      </c>
      <c r="Y16" s="20">
        <v>7.8827977309162203E-2</v>
      </c>
      <c r="Z16" s="20">
        <v>7.6808863011913794E-2</v>
      </c>
      <c r="AA16" s="20">
        <v>6.3473864795420901E-2</v>
      </c>
      <c r="AB16" s="20">
        <v>5.6007174077425198E-2</v>
      </c>
      <c r="AC16" s="20">
        <v>3.9809215995745301E-2</v>
      </c>
      <c r="AD16" s="20"/>
      <c r="AE16" s="20">
        <v>4.6792601752415501E-2</v>
      </c>
      <c r="AF16" s="20">
        <v>0.116947180164323</v>
      </c>
      <c r="AG16" s="20">
        <v>5.3803002079776702E-2</v>
      </c>
      <c r="AH16" s="20">
        <v>6.1616862297610403E-2</v>
      </c>
      <c r="AI16" s="20">
        <v>0.10392778484224199</v>
      </c>
      <c r="AJ16" s="20">
        <v>5.2548728262702599E-2</v>
      </c>
      <c r="AK16" s="20">
        <v>0.106573579049536</v>
      </c>
      <c r="AL16" s="20">
        <v>6.3106019267490904E-2</v>
      </c>
      <c r="AM16" s="20">
        <v>8.2162903541951895E-2</v>
      </c>
      <c r="AN16" s="20">
        <v>8.1157976638867799E-2</v>
      </c>
      <c r="AO16" s="20">
        <v>5.4379816130514597E-2</v>
      </c>
      <c r="AP16" s="20">
        <v>5.3268556170050101E-2</v>
      </c>
      <c r="AQ16" s="20"/>
      <c r="AR16" s="20">
        <v>7.0559075064001095E-2</v>
      </c>
      <c r="AS16" s="20">
        <v>7.3568533207832298E-2</v>
      </c>
      <c r="AT16" s="20">
        <v>8.6503980310385697E-2</v>
      </c>
      <c r="AU16" s="20">
        <v>7.0685806133964704E-2</v>
      </c>
      <c r="AV16" s="20">
        <v>0.103699864701148</v>
      </c>
      <c r="AW16" s="20"/>
      <c r="AX16" s="20">
        <v>7.4898542541678395E-2</v>
      </c>
      <c r="AY16" s="20">
        <v>4.2891256203832197E-2</v>
      </c>
      <c r="AZ16" s="20">
        <v>8.3097902055427803E-2</v>
      </c>
      <c r="BA16" s="20"/>
      <c r="BB16" s="20">
        <v>6.4502890754293093E-2</v>
      </c>
      <c r="BC16" s="20">
        <v>8.7674503100368506E-2</v>
      </c>
      <c r="BD16" s="20">
        <v>0.15587618559529401</v>
      </c>
      <c r="BE16" s="20">
        <v>9.6394188869759007E-2</v>
      </c>
      <c r="BF16" s="20">
        <v>0.10338623555246</v>
      </c>
    </row>
    <row r="17" spans="2:58" hidden="1" x14ac:dyDescent="0.3">
      <c r="B17" s="18" t="s">
        <v>99</v>
      </c>
      <c r="C17" s="21">
        <v>0.61231789535533698</v>
      </c>
      <c r="D17" s="21">
        <v>0.625456041637802</v>
      </c>
      <c r="E17" s="21">
        <v>0.59939120210766605</v>
      </c>
      <c r="F17" s="21"/>
      <c r="G17" s="21">
        <v>0.61340975167018197</v>
      </c>
      <c r="H17" s="21">
        <v>0.75178351504499097</v>
      </c>
      <c r="I17" s="21">
        <v>0.62930510022617403</v>
      </c>
      <c r="J17" s="21">
        <v>0.58789171221280401</v>
      </c>
      <c r="K17" s="21">
        <v>0.53923092905362102</v>
      </c>
      <c r="L17" s="21">
        <v>0.52346653161455703</v>
      </c>
      <c r="M17" s="21"/>
      <c r="N17" s="21">
        <v>0.460816357071483</v>
      </c>
      <c r="O17" s="21">
        <v>0.3592366825842</v>
      </c>
      <c r="P17" s="21">
        <v>0.55133137441619495</v>
      </c>
      <c r="Q17" s="21">
        <v>0.64879559052825397</v>
      </c>
      <c r="R17" s="21">
        <v>0.51532848802428599</v>
      </c>
      <c r="S17" s="21">
        <v>0.49873345643822198</v>
      </c>
      <c r="T17" s="21">
        <v>0.54841986113972396</v>
      </c>
      <c r="U17" s="21">
        <v>0.56991772949289699</v>
      </c>
      <c r="V17" s="21">
        <v>0.59244583414176799</v>
      </c>
      <c r="W17" s="21">
        <v>0.56768551794695199</v>
      </c>
      <c r="X17" s="21">
        <v>0.67702278160432405</v>
      </c>
      <c r="Y17" s="21">
        <v>0.61355766580556004</v>
      </c>
      <c r="Z17" s="21">
        <v>0.58356273570372896</v>
      </c>
      <c r="AA17" s="21">
        <v>0.57078190113463101</v>
      </c>
      <c r="AB17" s="21">
        <v>0.70694943523592302</v>
      </c>
      <c r="AC17" s="21">
        <v>0.79584799957379304</v>
      </c>
      <c r="AD17" s="21"/>
      <c r="AE17" s="21">
        <v>0.77207282902974195</v>
      </c>
      <c r="AF17" s="21">
        <v>0.53692072233344901</v>
      </c>
      <c r="AG17" s="21">
        <v>0.62325251533897297</v>
      </c>
      <c r="AH17" s="21">
        <v>0.59364080798378305</v>
      </c>
      <c r="AI17" s="21">
        <v>0.59548256201968197</v>
      </c>
      <c r="AJ17" s="21">
        <v>0.59013624190661496</v>
      </c>
      <c r="AK17" s="21">
        <v>0.53903710876760502</v>
      </c>
      <c r="AL17" s="21">
        <v>0.70412452466807496</v>
      </c>
      <c r="AM17" s="21">
        <v>0.57207544680717204</v>
      </c>
      <c r="AN17" s="21">
        <v>0.57431308144132398</v>
      </c>
      <c r="AO17" s="21">
        <v>0.59680019272899898</v>
      </c>
      <c r="AP17" s="21">
        <v>0.68855397991295797</v>
      </c>
      <c r="AQ17" s="21"/>
      <c r="AR17" s="21">
        <v>0.61681440519222197</v>
      </c>
      <c r="AS17" s="21">
        <v>0.61499541996613405</v>
      </c>
      <c r="AT17" s="21">
        <v>0.60913575750620097</v>
      </c>
      <c r="AU17" s="21">
        <v>0.609111928589674</v>
      </c>
      <c r="AV17" s="21">
        <v>0.51407887730069102</v>
      </c>
      <c r="AW17" s="21"/>
      <c r="AX17" s="21">
        <v>0.58907937823703205</v>
      </c>
      <c r="AY17" s="21">
        <v>0.80320622158044297</v>
      </c>
      <c r="AZ17" s="21">
        <v>0.60021402140284896</v>
      </c>
      <c r="BA17" s="21"/>
      <c r="BB17" s="21">
        <v>0.655527456450538</v>
      </c>
      <c r="BC17" s="21">
        <v>0.533013281907745</v>
      </c>
      <c r="BD17" s="21">
        <v>0.45659328338109401</v>
      </c>
      <c r="BE17" s="21">
        <v>0.50062190066072998</v>
      </c>
      <c r="BF17" s="21">
        <v>0.51946987865801897</v>
      </c>
    </row>
    <row r="18" spans="2:58" x14ac:dyDescent="0.3">
      <c r="B18" s="16"/>
    </row>
    <row r="19" spans="2:58" x14ac:dyDescent="0.3">
      <c r="B19" t="s">
        <v>91</v>
      </c>
    </row>
    <row r="20" spans="2:58" x14ac:dyDescent="0.3">
      <c r="B20" t="s">
        <v>92</v>
      </c>
    </row>
    <row r="22" spans="2:58" x14ac:dyDescent="0.3">
      <c r="B22"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F20"/>
  <sheetViews>
    <sheetView showGridLines="0" topLeftCell="A5"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43.2" x14ac:dyDescent="0.3">
      <c r="B9" s="18" t="s">
        <v>324</v>
      </c>
      <c r="C9" s="17">
        <v>0.61648868569539805</v>
      </c>
      <c r="D9" s="17">
        <v>0.59576833534579898</v>
      </c>
      <c r="E9" s="17">
        <v>0.63845885480500397</v>
      </c>
      <c r="F9" s="17"/>
      <c r="G9" s="17">
        <v>0.47766290130834899</v>
      </c>
      <c r="H9" s="17">
        <v>0.571416795272219</v>
      </c>
      <c r="I9" s="17">
        <v>0.60237809435377099</v>
      </c>
      <c r="J9" s="17">
        <v>0.64302066178819195</v>
      </c>
      <c r="K9" s="17">
        <v>0.60615634883912395</v>
      </c>
      <c r="L9" s="17">
        <v>0.721001134208761</v>
      </c>
      <c r="M9" s="17"/>
      <c r="N9" s="17">
        <v>0.88964100629169995</v>
      </c>
      <c r="O9" s="17">
        <v>0.44443349725861198</v>
      </c>
      <c r="P9" s="17">
        <v>0.62687682769926001</v>
      </c>
      <c r="Q9" s="17">
        <v>0.51321420580737798</v>
      </c>
      <c r="R9" s="17">
        <v>0.53531068179374297</v>
      </c>
      <c r="S9" s="17">
        <v>0.53266430859203795</v>
      </c>
      <c r="T9" s="17">
        <v>0.57039236352384703</v>
      </c>
      <c r="U9" s="17">
        <v>0.57754274810316297</v>
      </c>
      <c r="V9" s="17">
        <v>0.56140600935807905</v>
      </c>
      <c r="W9" s="17">
        <v>0.63327283167020199</v>
      </c>
      <c r="X9" s="17">
        <v>0.58397529365762402</v>
      </c>
      <c r="Y9" s="17">
        <v>0.61575001954558894</v>
      </c>
      <c r="Z9" s="17">
        <v>0.64954726220348502</v>
      </c>
      <c r="AA9" s="17">
        <v>0.66995420301118402</v>
      </c>
      <c r="AB9" s="17">
        <v>0.71441766109067195</v>
      </c>
      <c r="AC9" s="17">
        <v>0.74199443818823296</v>
      </c>
      <c r="AD9" s="17"/>
      <c r="AE9" s="17">
        <v>0.61861984577816398</v>
      </c>
      <c r="AF9" s="17">
        <v>0.65790290591018796</v>
      </c>
      <c r="AG9" s="17">
        <v>0.63391498378457301</v>
      </c>
      <c r="AH9" s="17">
        <v>0.67058868507237002</v>
      </c>
      <c r="AI9" s="17">
        <v>0.64854400969491099</v>
      </c>
      <c r="AJ9" s="17">
        <v>0.56177327702974</v>
      </c>
      <c r="AK9" s="17">
        <v>0.55511007247132504</v>
      </c>
      <c r="AL9" s="17">
        <v>0.60474796783157103</v>
      </c>
      <c r="AM9" s="17">
        <v>0.57872614853963</v>
      </c>
      <c r="AN9" s="17">
        <v>0.61312936180461697</v>
      </c>
      <c r="AO9" s="17">
        <v>0.59969300225717503</v>
      </c>
      <c r="AP9" s="17">
        <v>0.66369414875051702</v>
      </c>
      <c r="AQ9" s="17"/>
      <c r="AR9" s="17">
        <v>0.601210909437774</v>
      </c>
      <c r="AS9" s="17">
        <v>0.62475527669585096</v>
      </c>
      <c r="AT9" s="17">
        <v>0.61698918040457595</v>
      </c>
      <c r="AU9" s="17">
        <v>0.62518760130643303</v>
      </c>
      <c r="AV9" s="17">
        <v>0.610463676691682</v>
      </c>
      <c r="AW9" s="17"/>
      <c r="AX9" s="17">
        <v>0.61495711168593803</v>
      </c>
      <c r="AY9" s="17">
        <v>0.65948051658306395</v>
      </c>
      <c r="AZ9" s="17">
        <v>0.60856552775282302</v>
      </c>
      <c r="BA9" s="17"/>
      <c r="BB9" s="17">
        <v>0.62428257934486298</v>
      </c>
      <c r="BC9" s="17">
        <v>0.56552166345577903</v>
      </c>
      <c r="BD9" s="17">
        <v>0.480850504306013</v>
      </c>
      <c r="BE9" s="17">
        <v>0.67777596053295397</v>
      </c>
      <c r="BF9" s="17">
        <v>0.60292014169091901</v>
      </c>
    </row>
    <row r="10" spans="2:58" ht="43.2" x14ac:dyDescent="0.3">
      <c r="B10" s="18" t="s">
        <v>325</v>
      </c>
      <c r="C10" s="17">
        <v>0.61101655566790702</v>
      </c>
      <c r="D10" s="17">
        <v>0.59048245281843303</v>
      </c>
      <c r="E10" s="17">
        <v>0.63278938129173001</v>
      </c>
      <c r="F10" s="17"/>
      <c r="G10" s="17">
        <v>0.67373012560256995</v>
      </c>
      <c r="H10" s="17">
        <v>0.63581369319841996</v>
      </c>
      <c r="I10" s="17">
        <v>0.60581553489532403</v>
      </c>
      <c r="J10" s="17">
        <v>0.61996274435950904</v>
      </c>
      <c r="K10" s="17">
        <v>0.57499724021770404</v>
      </c>
      <c r="L10" s="17">
        <v>0.62887679137097596</v>
      </c>
      <c r="M10" s="17"/>
      <c r="N10" s="17">
        <v>0.47163960020503398</v>
      </c>
      <c r="O10" s="17">
        <v>0.49038710777441202</v>
      </c>
      <c r="P10" s="17">
        <v>0.62845861491872501</v>
      </c>
      <c r="Q10" s="17">
        <v>0.56234904060909396</v>
      </c>
      <c r="R10" s="17">
        <v>0.54700638660440004</v>
      </c>
      <c r="S10" s="17">
        <v>0.59616264459062396</v>
      </c>
      <c r="T10" s="17">
        <v>0.59327626285416302</v>
      </c>
      <c r="U10" s="17">
        <v>0.57574614723072404</v>
      </c>
      <c r="V10" s="17">
        <v>0.60565045040760401</v>
      </c>
      <c r="W10" s="17">
        <v>0.55989865464198596</v>
      </c>
      <c r="X10" s="17">
        <v>0.60746213650927705</v>
      </c>
      <c r="Y10" s="17">
        <v>0.63488128632456498</v>
      </c>
      <c r="Z10" s="17">
        <v>0.64278816720819199</v>
      </c>
      <c r="AA10" s="17">
        <v>0.58178234607349699</v>
      </c>
      <c r="AB10" s="17">
        <v>0.62246469406826599</v>
      </c>
      <c r="AC10" s="17">
        <v>0.71824446055373303</v>
      </c>
      <c r="AD10" s="17"/>
      <c r="AE10" s="17">
        <v>0.62398297912524903</v>
      </c>
      <c r="AF10" s="17">
        <v>0.64932403167434904</v>
      </c>
      <c r="AG10" s="17">
        <v>0.620920010446806</v>
      </c>
      <c r="AH10" s="17">
        <v>0.62960413836638196</v>
      </c>
      <c r="AI10" s="17">
        <v>0.65363038789100603</v>
      </c>
      <c r="AJ10" s="17">
        <v>0.58908320682417104</v>
      </c>
      <c r="AK10" s="17">
        <v>0.537492624115121</v>
      </c>
      <c r="AL10" s="17">
        <v>0.609207288700234</v>
      </c>
      <c r="AM10" s="17">
        <v>0.60371207861960197</v>
      </c>
      <c r="AN10" s="17">
        <v>0.57068477660888195</v>
      </c>
      <c r="AO10" s="17">
        <v>0.58156288671911405</v>
      </c>
      <c r="AP10" s="17">
        <v>0.66439261483272005</v>
      </c>
      <c r="AQ10" s="17"/>
      <c r="AR10" s="17">
        <v>0.58725494393511102</v>
      </c>
      <c r="AS10" s="17">
        <v>0.62714822896725997</v>
      </c>
      <c r="AT10" s="17">
        <v>0.60860958281039501</v>
      </c>
      <c r="AU10" s="17">
        <v>0.59343344410429499</v>
      </c>
      <c r="AV10" s="17">
        <v>0.62095522742599096</v>
      </c>
      <c r="AW10" s="17"/>
      <c r="AX10" s="17">
        <v>0.59898592861644095</v>
      </c>
      <c r="AY10" s="17">
        <v>0.64852744106345594</v>
      </c>
      <c r="AZ10" s="17">
        <v>0.66158945839538696</v>
      </c>
      <c r="BA10" s="17"/>
      <c r="BB10" s="17">
        <v>0.63653547112611797</v>
      </c>
      <c r="BC10" s="17">
        <v>0.50168824543421198</v>
      </c>
      <c r="BD10" s="17">
        <v>0.58799632148627601</v>
      </c>
      <c r="BE10" s="17">
        <v>0.59487709845925896</v>
      </c>
      <c r="BF10" s="17">
        <v>0.57975337555405704</v>
      </c>
    </row>
    <row r="11" spans="2:58" ht="43.2" x14ac:dyDescent="0.3">
      <c r="B11" s="18" t="s">
        <v>326</v>
      </c>
      <c r="C11" s="17">
        <v>0.61031078431614805</v>
      </c>
      <c r="D11" s="17">
        <v>0.59285171101595902</v>
      </c>
      <c r="E11" s="17">
        <v>0.62800670585269203</v>
      </c>
      <c r="F11" s="17"/>
      <c r="G11" s="17">
        <v>0.63781375603915302</v>
      </c>
      <c r="H11" s="17">
        <v>0.53233391216940895</v>
      </c>
      <c r="I11" s="17">
        <v>0.59963893057824103</v>
      </c>
      <c r="J11" s="17">
        <v>0.65249081581996804</v>
      </c>
      <c r="K11" s="17">
        <v>0.57326354878216301</v>
      </c>
      <c r="L11" s="17">
        <v>0.58274601217797295</v>
      </c>
      <c r="M11" s="17"/>
      <c r="N11" s="17">
        <v>0.61759717803009095</v>
      </c>
      <c r="O11" s="17">
        <v>0.46152273368987101</v>
      </c>
      <c r="P11" s="17">
        <v>0.66871585258907695</v>
      </c>
      <c r="Q11" s="17">
        <v>0.56680360946041197</v>
      </c>
      <c r="R11" s="17">
        <v>0.57076975340278202</v>
      </c>
      <c r="S11" s="17">
        <v>0.56406208678325698</v>
      </c>
      <c r="T11" s="17">
        <v>0.59292275114267201</v>
      </c>
      <c r="U11" s="17">
        <v>0.52839507309051603</v>
      </c>
      <c r="V11" s="17">
        <v>0.55819660429431295</v>
      </c>
      <c r="W11" s="17">
        <v>0.62725304379694802</v>
      </c>
      <c r="X11" s="17">
        <v>0.63826154858231599</v>
      </c>
      <c r="Y11" s="17">
        <v>0.66011150087719805</v>
      </c>
      <c r="Z11" s="17">
        <v>0.63382960409986699</v>
      </c>
      <c r="AA11" s="17">
        <v>0.59032497497393099</v>
      </c>
      <c r="AB11" s="17">
        <v>0.63707996789148702</v>
      </c>
      <c r="AC11" s="17">
        <v>0.66448776534022203</v>
      </c>
      <c r="AD11" s="17"/>
      <c r="AE11" s="17">
        <v>0.59622288433231696</v>
      </c>
      <c r="AF11" s="17">
        <v>0.66668188695421104</v>
      </c>
      <c r="AG11" s="17">
        <v>0.65438971366791399</v>
      </c>
      <c r="AH11" s="17">
        <v>0.63771175979129902</v>
      </c>
      <c r="AI11" s="17">
        <v>0.62134730701485696</v>
      </c>
      <c r="AJ11" s="17">
        <v>0.56084703379675005</v>
      </c>
      <c r="AK11" s="17">
        <v>0.593521624486683</v>
      </c>
      <c r="AL11" s="17">
        <v>0.63386336221386497</v>
      </c>
      <c r="AM11" s="17">
        <v>0.58158029222581098</v>
      </c>
      <c r="AN11" s="17">
        <v>0.59446623519179898</v>
      </c>
      <c r="AO11" s="17">
        <v>0.52448298571750196</v>
      </c>
      <c r="AP11" s="17">
        <v>0.66373207711349702</v>
      </c>
      <c r="AQ11" s="17"/>
      <c r="AR11" s="17">
        <v>0.57879663151243699</v>
      </c>
      <c r="AS11" s="17">
        <v>0.621508573501376</v>
      </c>
      <c r="AT11" s="17">
        <v>0.59961204887530495</v>
      </c>
      <c r="AU11" s="17">
        <v>0.74394784550513104</v>
      </c>
      <c r="AV11" s="17">
        <v>0.57311685528622103</v>
      </c>
      <c r="AW11" s="17"/>
      <c r="AX11" s="17">
        <v>0.60615047618503504</v>
      </c>
      <c r="AY11" s="17">
        <v>0.62295077977423696</v>
      </c>
      <c r="AZ11" s="17">
        <v>0.61814935764747003</v>
      </c>
      <c r="BA11" s="17"/>
      <c r="BB11" s="17">
        <v>0.62434459431367195</v>
      </c>
      <c r="BC11" s="17">
        <v>0.58537706452337401</v>
      </c>
      <c r="BD11" s="17">
        <v>0.45925388984878002</v>
      </c>
      <c r="BE11" s="17">
        <v>0.61132038749404105</v>
      </c>
      <c r="BF11" s="17">
        <v>0.57224052906571898</v>
      </c>
    </row>
    <row r="12" spans="2:58" ht="28.8" x14ac:dyDescent="0.3">
      <c r="B12" s="18" t="s">
        <v>327</v>
      </c>
      <c r="C12" s="17">
        <v>0.60380496944754902</v>
      </c>
      <c r="D12" s="17">
        <v>0.58049437009862404</v>
      </c>
      <c r="E12" s="17">
        <v>0.62734506023530801</v>
      </c>
      <c r="F12" s="17"/>
      <c r="G12" s="17">
        <v>0.50649725923379396</v>
      </c>
      <c r="H12" s="17">
        <v>0.610506562781577</v>
      </c>
      <c r="I12" s="17">
        <v>0.58405776220775596</v>
      </c>
      <c r="J12" s="17">
        <v>0.633159498000188</v>
      </c>
      <c r="K12" s="17">
        <v>0.57161953000343901</v>
      </c>
      <c r="L12" s="17">
        <v>0.62344822028765201</v>
      </c>
      <c r="M12" s="17"/>
      <c r="N12" s="17">
        <v>0.250921612788434</v>
      </c>
      <c r="O12" s="17">
        <v>0.44106568219736703</v>
      </c>
      <c r="P12" s="17">
        <v>0.60167913730644995</v>
      </c>
      <c r="Q12" s="17">
        <v>0.55170617436465896</v>
      </c>
      <c r="R12" s="17">
        <v>0.50685811989783203</v>
      </c>
      <c r="S12" s="17">
        <v>0.56320087382759298</v>
      </c>
      <c r="T12" s="17">
        <v>0.58453918998882104</v>
      </c>
      <c r="U12" s="17">
        <v>0.62180133239925195</v>
      </c>
      <c r="V12" s="17">
        <v>0.58977812784690498</v>
      </c>
      <c r="W12" s="17">
        <v>0.57860831421929104</v>
      </c>
      <c r="X12" s="17">
        <v>0.58477801482413105</v>
      </c>
      <c r="Y12" s="17">
        <v>0.634329773201882</v>
      </c>
      <c r="Z12" s="17">
        <v>0.57326864813396095</v>
      </c>
      <c r="AA12" s="17">
        <v>0.62270387679194505</v>
      </c>
      <c r="AB12" s="17">
        <v>0.57545986204577204</v>
      </c>
      <c r="AC12" s="17">
        <v>0.76183213661535198</v>
      </c>
      <c r="AD12" s="17"/>
      <c r="AE12" s="17">
        <v>0.60554744569389596</v>
      </c>
      <c r="AF12" s="17">
        <v>0.59855867101496796</v>
      </c>
      <c r="AG12" s="17">
        <v>0.56304108718922297</v>
      </c>
      <c r="AH12" s="17">
        <v>0.64894856384681099</v>
      </c>
      <c r="AI12" s="17">
        <v>0.62934161801628696</v>
      </c>
      <c r="AJ12" s="17">
        <v>0.60439453575548197</v>
      </c>
      <c r="AK12" s="17">
        <v>0.56050531475718801</v>
      </c>
      <c r="AL12" s="17">
        <v>0.61670096136010599</v>
      </c>
      <c r="AM12" s="17">
        <v>0.55185349460135902</v>
      </c>
      <c r="AN12" s="17">
        <v>0.58770583087728401</v>
      </c>
      <c r="AO12" s="17">
        <v>0.64845571855143103</v>
      </c>
      <c r="AP12" s="17">
        <v>0.794371198398515</v>
      </c>
      <c r="AQ12" s="17"/>
      <c r="AR12" s="17">
        <v>0.569357624117797</v>
      </c>
      <c r="AS12" s="17">
        <v>0.61375459479198902</v>
      </c>
      <c r="AT12" s="17">
        <v>0.61396013246427905</v>
      </c>
      <c r="AU12" s="17">
        <v>0.67558792437358295</v>
      </c>
      <c r="AV12" s="17">
        <v>0.60583558336267196</v>
      </c>
      <c r="AW12" s="17"/>
      <c r="AX12" s="17">
        <v>0.59294638458180604</v>
      </c>
      <c r="AY12" s="17">
        <v>0.67728078334880903</v>
      </c>
      <c r="AZ12" s="17">
        <v>0.60429891767822996</v>
      </c>
      <c r="BA12" s="17"/>
      <c r="BB12" s="17">
        <v>0.61725439708978302</v>
      </c>
      <c r="BC12" s="17">
        <v>0.535101659172739</v>
      </c>
      <c r="BD12" s="17">
        <v>0.55287641029962897</v>
      </c>
      <c r="BE12" s="17">
        <v>0.61583172676136</v>
      </c>
      <c r="BF12" s="17">
        <v>0.58911117150490699</v>
      </c>
    </row>
    <row r="13" spans="2:58" ht="28.8" x14ac:dyDescent="0.3">
      <c r="B13" s="18" t="s">
        <v>328</v>
      </c>
      <c r="C13" s="17">
        <v>0.45672985197927701</v>
      </c>
      <c r="D13" s="17">
        <v>0.45862425757360897</v>
      </c>
      <c r="E13" s="17">
        <v>0.45474730116803003</v>
      </c>
      <c r="F13" s="17"/>
      <c r="G13" s="17">
        <v>0.32246727612354797</v>
      </c>
      <c r="H13" s="17">
        <v>0.51881475766597196</v>
      </c>
      <c r="I13" s="17">
        <v>0.46582641801198599</v>
      </c>
      <c r="J13" s="17">
        <v>0.44613416247064303</v>
      </c>
      <c r="K13" s="17">
        <v>0.42881136344055898</v>
      </c>
      <c r="L13" s="17">
        <v>0.38825924713375398</v>
      </c>
      <c r="M13" s="17"/>
      <c r="N13" s="17">
        <v>0.70330683231228097</v>
      </c>
      <c r="O13" s="17">
        <v>0.364227320393336</v>
      </c>
      <c r="P13" s="17">
        <v>0.42983803176984697</v>
      </c>
      <c r="Q13" s="17">
        <v>0.45946654238808698</v>
      </c>
      <c r="R13" s="17">
        <v>0.37534480097477502</v>
      </c>
      <c r="S13" s="17">
        <v>0.369003176598247</v>
      </c>
      <c r="T13" s="17">
        <v>0.44575977961367702</v>
      </c>
      <c r="U13" s="17">
        <v>0.40260164128868797</v>
      </c>
      <c r="V13" s="17">
        <v>0.372496021300526</v>
      </c>
      <c r="W13" s="17">
        <v>0.40056432406784798</v>
      </c>
      <c r="X13" s="17">
        <v>0.46872678416397601</v>
      </c>
      <c r="Y13" s="17">
        <v>0.49038047742671897</v>
      </c>
      <c r="Z13" s="17">
        <v>0.42039435125394797</v>
      </c>
      <c r="AA13" s="17">
        <v>0.48490087991747799</v>
      </c>
      <c r="AB13" s="17">
        <v>0.50152588595743897</v>
      </c>
      <c r="AC13" s="17">
        <v>0.61497136616260195</v>
      </c>
      <c r="AD13" s="17"/>
      <c r="AE13" s="17">
        <v>0.48909911430901098</v>
      </c>
      <c r="AF13" s="17">
        <v>0.47408775881305598</v>
      </c>
      <c r="AG13" s="17">
        <v>0.44917654021397302</v>
      </c>
      <c r="AH13" s="17">
        <v>0.40271938450648198</v>
      </c>
      <c r="AI13" s="17">
        <v>0.48530861275813097</v>
      </c>
      <c r="AJ13" s="17">
        <v>0.398426167668197</v>
      </c>
      <c r="AK13" s="17">
        <v>0.47137336911438799</v>
      </c>
      <c r="AL13" s="17">
        <v>0.53942063735918999</v>
      </c>
      <c r="AM13" s="17">
        <v>0.39943516595595302</v>
      </c>
      <c r="AN13" s="17">
        <v>0.47115168005431202</v>
      </c>
      <c r="AO13" s="17">
        <v>0.50793262652778404</v>
      </c>
      <c r="AP13" s="17">
        <v>0.45419303838899</v>
      </c>
      <c r="AQ13" s="17"/>
      <c r="AR13" s="17">
        <v>0.40201241652262998</v>
      </c>
      <c r="AS13" s="17">
        <v>0.47583355914039999</v>
      </c>
      <c r="AT13" s="17">
        <v>0.50469315821638705</v>
      </c>
      <c r="AU13" s="17">
        <v>0.49499476875383902</v>
      </c>
      <c r="AV13" s="17">
        <v>0.279174142544933</v>
      </c>
      <c r="AW13" s="17"/>
      <c r="AX13" s="17">
        <v>0.43094241650658799</v>
      </c>
      <c r="AY13" s="17">
        <v>0.57196923645856101</v>
      </c>
      <c r="AZ13" s="17">
        <v>0.49447665935724</v>
      </c>
      <c r="BA13" s="17"/>
      <c r="BB13" s="17">
        <v>0.47453573552421102</v>
      </c>
      <c r="BC13" s="17">
        <v>0.41124644890468798</v>
      </c>
      <c r="BD13" s="17">
        <v>0.32970284346831402</v>
      </c>
      <c r="BE13" s="17">
        <v>0.43812501663092601</v>
      </c>
      <c r="BF13" s="17">
        <v>0.42548273935561798</v>
      </c>
    </row>
    <row r="14" spans="2:58" ht="28.8" x14ac:dyDescent="0.3">
      <c r="B14" s="18" t="s">
        <v>329</v>
      </c>
      <c r="C14" s="17">
        <v>3.9859232899131701E-2</v>
      </c>
      <c r="D14" s="17">
        <v>4.47714592964948E-2</v>
      </c>
      <c r="E14" s="17">
        <v>3.4024294832661998E-2</v>
      </c>
      <c r="F14" s="17"/>
      <c r="G14" s="17">
        <v>0</v>
      </c>
      <c r="H14" s="17">
        <v>5.4201725839936203E-2</v>
      </c>
      <c r="I14" s="17">
        <v>3.3984479144146401E-2</v>
      </c>
      <c r="J14" s="17">
        <v>3.8938172042378601E-2</v>
      </c>
      <c r="K14" s="17">
        <v>4.8668307916829703E-2</v>
      </c>
      <c r="L14" s="17">
        <v>7.0692513199291998E-2</v>
      </c>
      <c r="M14" s="17"/>
      <c r="N14" s="17">
        <v>0</v>
      </c>
      <c r="O14" s="17">
        <v>0.15649967493990199</v>
      </c>
      <c r="P14" s="17">
        <v>4.6193225638355401E-2</v>
      </c>
      <c r="Q14" s="17">
        <v>2.3916959092082898E-2</v>
      </c>
      <c r="R14" s="17">
        <v>3.7795935565971203E-2</v>
      </c>
      <c r="S14" s="17">
        <v>6.0348818040672603E-2</v>
      </c>
      <c r="T14" s="17">
        <v>3.3032090170703403E-2</v>
      </c>
      <c r="U14" s="17">
        <v>5.8335343924967404E-3</v>
      </c>
      <c r="V14" s="17">
        <v>5.1818492791536899E-2</v>
      </c>
      <c r="W14" s="17">
        <v>5.7668270672252997E-2</v>
      </c>
      <c r="X14" s="17">
        <v>1.2973488809615999E-2</v>
      </c>
      <c r="Y14" s="17">
        <v>5.9545046996853902E-2</v>
      </c>
      <c r="Z14" s="17">
        <v>8.0599278547575995E-2</v>
      </c>
      <c r="AA14" s="17">
        <v>4.6505805245587603E-2</v>
      </c>
      <c r="AB14" s="17">
        <v>1.00117196713881E-2</v>
      </c>
      <c r="AC14" s="17">
        <v>1.9476708314665199E-2</v>
      </c>
      <c r="AD14" s="17"/>
      <c r="AE14" s="17">
        <v>3.8923799292756099E-2</v>
      </c>
      <c r="AF14" s="17">
        <v>3.4993784749660702E-2</v>
      </c>
      <c r="AG14" s="17">
        <v>4.3968169440660197E-2</v>
      </c>
      <c r="AH14" s="17">
        <v>2.2424108519784401E-2</v>
      </c>
      <c r="AI14" s="17">
        <v>6.5252676067268797E-2</v>
      </c>
      <c r="AJ14" s="17">
        <v>3.7139707145633298E-2</v>
      </c>
      <c r="AK14" s="17">
        <v>4.6563652135031101E-2</v>
      </c>
      <c r="AL14" s="17">
        <v>2.4067686203313201E-2</v>
      </c>
      <c r="AM14" s="17">
        <v>3.4597928018285103E-2</v>
      </c>
      <c r="AN14" s="17">
        <v>7.2435325850017399E-2</v>
      </c>
      <c r="AO14" s="17">
        <v>2.7665812716587301E-2</v>
      </c>
      <c r="AP14" s="17">
        <v>0</v>
      </c>
      <c r="AQ14" s="17"/>
      <c r="AR14" s="17">
        <v>4.2626531300017E-2</v>
      </c>
      <c r="AS14" s="17">
        <v>3.7363496956730503E-2</v>
      </c>
      <c r="AT14" s="17">
        <v>4.1189644848143199E-2</v>
      </c>
      <c r="AU14" s="17">
        <v>4.1863911474125E-2</v>
      </c>
      <c r="AV14" s="17">
        <v>4.5107749418022001E-2</v>
      </c>
      <c r="AW14" s="17"/>
      <c r="AX14" s="17">
        <v>4.5481073643438001E-2</v>
      </c>
      <c r="AY14" s="17">
        <v>2.1030095000038E-2</v>
      </c>
      <c r="AZ14" s="17">
        <v>2.9502574267925099E-2</v>
      </c>
      <c r="BA14" s="17"/>
      <c r="BB14" s="17">
        <v>3.5944013096538198E-2</v>
      </c>
      <c r="BC14" s="17">
        <v>5.3439134095336099E-2</v>
      </c>
      <c r="BD14" s="17">
        <v>0.106371673073927</v>
      </c>
      <c r="BE14" s="17">
        <v>3.23332248279245E-2</v>
      </c>
      <c r="BF14" s="17">
        <v>4.2926307954891503E-2</v>
      </c>
    </row>
    <row r="15" spans="2:58" x14ac:dyDescent="0.3">
      <c r="B15" s="18" t="s">
        <v>86</v>
      </c>
      <c r="C15" s="19">
        <v>3.8706916538412697E-2</v>
      </c>
      <c r="D15" s="19">
        <v>3.2405363686761501E-2</v>
      </c>
      <c r="E15" s="19">
        <v>4.5091745473421603E-2</v>
      </c>
      <c r="F15" s="19"/>
      <c r="G15" s="19">
        <v>6.0914113303680399E-2</v>
      </c>
      <c r="H15" s="19">
        <v>4.0517471334156001E-2</v>
      </c>
      <c r="I15" s="19">
        <v>4.1025690948141499E-2</v>
      </c>
      <c r="J15" s="19">
        <v>3.5852453850963702E-2</v>
      </c>
      <c r="K15" s="19">
        <v>4.2713312286348198E-2</v>
      </c>
      <c r="L15" s="19">
        <v>0</v>
      </c>
      <c r="M15" s="19"/>
      <c r="N15" s="19">
        <v>0</v>
      </c>
      <c r="O15" s="19">
        <v>0.13176890565455299</v>
      </c>
      <c r="P15" s="19">
        <v>0.101515503550002</v>
      </c>
      <c r="Q15" s="19">
        <v>6.6410735434859203E-2</v>
      </c>
      <c r="R15" s="19">
        <v>7.1687832433829299E-2</v>
      </c>
      <c r="S15" s="19">
        <v>4.72496485584913E-2</v>
      </c>
      <c r="T15" s="19">
        <v>6.1888468664059303E-2</v>
      </c>
      <c r="U15" s="19">
        <v>1.4897179120843601E-2</v>
      </c>
      <c r="V15" s="19">
        <v>1.6243624664298802E-2</v>
      </c>
      <c r="W15" s="19">
        <v>3.4164125295462401E-2</v>
      </c>
      <c r="X15" s="19">
        <v>1.8896648921645599E-2</v>
      </c>
      <c r="Y15" s="19">
        <v>1.2273031113132601E-2</v>
      </c>
      <c r="Z15" s="19">
        <v>2.1318537678401899E-2</v>
      </c>
      <c r="AA15" s="19">
        <v>6.7052919968646998E-2</v>
      </c>
      <c r="AB15" s="19">
        <v>1.05830253076801E-2</v>
      </c>
      <c r="AC15" s="19">
        <v>4.7334680474497301E-3</v>
      </c>
      <c r="AD15" s="19"/>
      <c r="AE15" s="19">
        <v>1.6936199053116802E-2</v>
      </c>
      <c r="AF15" s="19">
        <v>2.1046002394504399E-2</v>
      </c>
      <c r="AG15" s="19">
        <v>2.80300843457876E-2</v>
      </c>
      <c r="AH15" s="19">
        <v>3.9587723480010197E-2</v>
      </c>
      <c r="AI15" s="19">
        <v>2.0933873143289001E-2</v>
      </c>
      <c r="AJ15" s="19">
        <v>7.7311420560706307E-2</v>
      </c>
      <c r="AK15" s="19">
        <v>5.0027690052468397E-2</v>
      </c>
      <c r="AL15" s="19">
        <v>1.8812023207212099E-2</v>
      </c>
      <c r="AM15" s="19">
        <v>6.3093065825855194E-2</v>
      </c>
      <c r="AN15" s="19">
        <v>4.3510365024092702E-2</v>
      </c>
      <c r="AO15" s="19">
        <v>4.0347347638483598E-2</v>
      </c>
      <c r="AP15" s="19">
        <v>5.78958944464492E-2</v>
      </c>
      <c r="AQ15" s="19"/>
      <c r="AR15" s="19">
        <v>3.5669427455708301E-2</v>
      </c>
      <c r="AS15" s="19">
        <v>3.4133883412258398E-2</v>
      </c>
      <c r="AT15" s="19">
        <v>5.6033292790352997E-2</v>
      </c>
      <c r="AU15" s="19">
        <v>3.8334716894311498E-2</v>
      </c>
      <c r="AV15" s="19">
        <v>4.80918850053755E-2</v>
      </c>
      <c r="AW15" s="19"/>
      <c r="AX15" s="19">
        <v>4.09198861228246E-2</v>
      </c>
      <c r="AY15" s="19">
        <v>1.5910072753785899E-2</v>
      </c>
      <c r="AZ15" s="19">
        <v>4.1264360119778201E-2</v>
      </c>
      <c r="BA15" s="19"/>
      <c r="BB15" s="19">
        <v>2.92486436118954E-2</v>
      </c>
      <c r="BC15" s="19">
        <v>6.3964492692150404E-2</v>
      </c>
      <c r="BD15" s="19">
        <v>4.6646527970624602E-2</v>
      </c>
      <c r="BE15" s="19">
        <v>6.6132356928435596E-2</v>
      </c>
      <c r="BF15" s="19">
        <v>5.27895894848944E-2</v>
      </c>
    </row>
    <row r="16" spans="2:58" x14ac:dyDescent="0.3">
      <c r="B16" s="16"/>
    </row>
    <row r="17" spans="2:2" x14ac:dyDescent="0.3">
      <c r="B17" t="s">
        <v>91</v>
      </c>
    </row>
    <row r="18" spans="2:2" x14ac:dyDescent="0.3">
      <c r="B18" t="s">
        <v>92</v>
      </c>
    </row>
    <row r="20" spans="2:2" x14ac:dyDescent="0.3">
      <c r="B20"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F16"/>
  <sheetViews>
    <sheetView showGridLines="0" topLeftCell="A9"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86.4" x14ac:dyDescent="0.3">
      <c r="B9" s="18" t="s">
        <v>331</v>
      </c>
      <c r="C9" s="17">
        <v>0.43911461660641998</v>
      </c>
      <c r="D9" s="17">
        <v>0.45671877854471798</v>
      </c>
      <c r="E9" s="17">
        <v>0.42037456001415702</v>
      </c>
      <c r="F9" s="17"/>
      <c r="G9" s="17">
        <v>0.52366569862925505</v>
      </c>
      <c r="H9" s="17">
        <v>0.43093069947457802</v>
      </c>
      <c r="I9" s="17">
        <v>0.402783165899189</v>
      </c>
      <c r="J9" s="17">
        <v>0.46322126214354897</v>
      </c>
      <c r="K9" s="17">
        <v>0.471052563957089</v>
      </c>
      <c r="L9" s="17">
        <v>0.52131541392928005</v>
      </c>
      <c r="M9" s="17"/>
      <c r="N9" s="17">
        <v>0.23166723210724599</v>
      </c>
      <c r="O9" s="17">
        <v>0.23878264444806799</v>
      </c>
      <c r="P9" s="17">
        <v>0.43704813017904298</v>
      </c>
      <c r="Q9" s="17">
        <v>0.41074074948037198</v>
      </c>
      <c r="R9" s="17">
        <v>0.51250453730752599</v>
      </c>
      <c r="S9" s="17">
        <v>0.41778577976382902</v>
      </c>
      <c r="T9" s="17">
        <v>0.475594056118396</v>
      </c>
      <c r="U9" s="17">
        <v>0.42548992616340098</v>
      </c>
      <c r="V9" s="17">
        <v>0.49952574733480898</v>
      </c>
      <c r="W9" s="17">
        <v>0.481543714748628</v>
      </c>
      <c r="X9" s="17">
        <v>0.41999564836075598</v>
      </c>
      <c r="Y9" s="17">
        <v>0.45790675410068998</v>
      </c>
      <c r="Z9" s="17">
        <v>0.46087125571271398</v>
      </c>
      <c r="AA9" s="17">
        <v>0.41478233360053801</v>
      </c>
      <c r="AB9" s="17">
        <v>0.44963369974852102</v>
      </c>
      <c r="AC9" s="17">
        <v>0.38866516903639398</v>
      </c>
      <c r="AD9" s="17"/>
      <c r="AE9" s="17">
        <v>0.39863091775916198</v>
      </c>
      <c r="AF9" s="17">
        <v>0.42470183243493198</v>
      </c>
      <c r="AG9" s="17">
        <v>0.44588421402671302</v>
      </c>
      <c r="AH9" s="17">
        <v>0.468248409342855</v>
      </c>
      <c r="AI9" s="17">
        <v>0.46484599507131702</v>
      </c>
      <c r="AJ9" s="17">
        <v>0.43052952673386502</v>
      </c>
      <c r="AK9" s="17">
        <v>0.46237720697531598</v>
      </c>
      <c r="AL9" s="17">
        <v>0.40442270806833402</v>
      </c>
      <c r="AM9" s="17">
        <v>0.46084063303553102</v>
      </c>
      <c r="AN9" s="17">
        <v>0.45916881829582501</v>
      </c>
      <c r="AO9" s="17">
        <v>0.447622378787702</v>
      </c>
      <c r="AP9" s="17">
        <v>0.37992045922590101</v>
      </c>
      <c r="AQ9" s="17"/>
      <c r="AR9" s="17">
        <v>0.461936624259986</v>
      </c>
      <c r="AS9" s="17">
        <v>0.42460550285832999</v>
      </c>
      <c r="AT9" s="17">
        <v>0.43512120418988098</v>
      </c>
      <c r="AU9" s="17">
        <v>0.43280798789643798</v>
      </c>
      <c r="AV9" s="17">
        <v>0.51467546120666197</v>
      </c>
      <c r="AW9" s="17"/>
      <c r="AX9" s="17">
        <v>0.452946166640112</v>
      </c>
      <c r="AY9" s="17">
        <v>0.39054745494913401</v>
      </c>
      <c r="AZ9" s="17">
        <v>0.44577397496668197</v>
      </c>
      <c r="BA9" s="17"/>
      <c r="BB9" s="17">
        <v>0.42708200176699501</v>
      </c>
      <c r="BC9" s="17">
        <v>0.50092083984233904</v>
      </c>
      <c r="BD9" s="17">
        <v>0.40293617258472098</v>
      </c>
      <c r="BE9" s="17">
        <v>0.48642709488237401</v>
      </c>
      <c r="BF9" s="17">
        <v>0.42482656695340199</v>
      </c>
    </row>
    <row r="10" spans="2:58" ht="72" x14ac:dyDescent="0.3">
      <c r="B10" s="18" t="s">
        <v>332</v>
      </c>
      <c r="C10" s="17">
        <v>0.47599664149960402</v>
      </c>
      <c r="D10" s="17">
        <v>0.48227694010334299</v>
      </c>
      <c r="E10" s="17">
        <v>0.47065993303713899</v>
      </c>
      <c r="F10" s="17"/>
      <c r="G10" s="17">
        <v>0.41542018806706399</v>
      </c>
      <c r="H10" s="17">
        <v>0.50708353990958999</v>
      </c>
      <c r="I10" s="17">
        <v>0.51247072335910004</v>
      </c>
      <c r="J10" s="17">
        <v>0.451785860862574</v>
      </c>
      <c r="K10" s="17">
        <v>0.41752738299006997</v>
      </c>
      <c r="L10" s="17">
        <v>0.45376237334226699</v>
      </c>
      <c r="M10" s="17"/>
      <c r="N10" s="17">
        <v>0.76833276789275395</v>
      </c>
      <c r="O10" s="17">
        <v>0.44965930485706301</v>
      </c>
      <c r="P10" s="17">
        <v>0.46138469678203697</v>
      </c>
      <c r="Q10" s="17">
        <v>0.482550733952189</v>
      </c>
      <c r="R10" s="17">
        <v>0.32939802486354403</v>
      </c>
      <c r="S10" s="17">
        <v>0.47391256462764902</v>
      </c>
      <c r="T10" s="17">
        <v>0.43973235666230498</v>
      </c>
      <c r="U10" s="17">
        <v>0.45353013985867702</v>
      </c>
      <c r="V10" s="17">
        <v>0.45581262147166601</v>
      </c>
      <c r="W10" s="17">
        <v>0.435508836584443</v>
      </c>
      <c r="X10" s="17">
        <v>0.51732248585488205</v>
      </c>
      <c r="Y10" s="17">
        <v>0.46564458881003601</v>
      </c>
      <c r="Z10" s="17">
        <v>0.49667854429382402</v>
      </c>
      <c r="AA10" s="17">
        <v>0.50562701304183799</v>
      </c>
      <c r="AB10" s="17">
        <v>0.51143015197703301</v>
      </c>
      <c r="AC10" s="17">
        <v>0.58628167742887605</v>
      </c>
      <c r="AD10" s="17"/>
      <c r="AE10" s="17">
        <v>0.54163721103684603</v>
      </c>
      <c r="AF10" s="17">
        <v>0.49857436465953697</v>
      </c>
      <c r="AG10" s="17">
        <v>0.49414343869345001</v>
      </c>
      <c r="AH10" s="17">
        <v>0.43129690699483397</v>
      </c>
      <c r="AI10" s="17">
        <v>0.46712689669882002</v>
      </c>
      <c r="AJ10" s="17">
        <v>0.42882057776069699</v>
      </c>
      <c r="AK10" s="17">
        <v>0.42489141444383399</v>
      </c>
      <c r="AL10" s="17">
        <v>0.51644156708559197</v>
      </c>
      <c r="AM10" s="17">
        <v>0.46987228781268903</v>
      </c>
      <c r="AN10" s="17">
        <v>0.44312437013358402</v>
      </c>
      <c r="AO10" s="17">
        <v>0.43724180446942901</v>
      </c>
      <c r="AP10" s="17">
        <v>0.58919543917085304</v>
      </c>
      <c r="AQ10" s="17"/>
      <c r="AR10" s="17">
        <v>0.44318808518578601</v>
      </c>
      <c r="AS10" s="17">
        <v>0.49915814745832099</v>
      </c>
      <c r="AT10" s="17">
        <v>0.47192548808546803</v>
      </c>
      <c r="AU10" s="17">
        <v>0.48549145339483901</v>
      </c>
      <c r="AV10" s="17">
        <v>0.39414679570497602</v>
      </c>
      <c r="AW10" s="17"/>
      <c r="AX10" s="17">
        <v>0.45855218392302999</v>
      </c>
      <c r="AY10" s="17">
        <v>0.57104138038530705</v>
      </c>
      <c r="AZ10" s="17">
        <v>0.47839016905116499</v>
      </c>
      <c r="BA10" s="17"/>
      <c r="BB10" s="17">
        <v>0.49887574126121398</v>
      </c>
      <c r="BC10" s="17">
        <v>0.39468852111394898</v>
      </c>
      <c r="BD10" s="17">
        <v>0.51869031478855698</v>
      </c>
      <c r="BE10" s="17">
        <v>0.40435107614690602</v>
      </c>
      <c r="BF10" s="17">
        <v>0.45530703859092397</v>
      </c>
    </row>
    <row r="11" spans="2:58" x14ac:dyDescent="0.3">
      <c r="B11" s="18" t="s">
        <v>86</v>
      </c>
      <c r="C11" s="19">
        <v>8.4888741893975703E-2</v>
      </c>
      <c r="D11" s="19">
        <v>6.1004281351938999E-2</v>
      </c>
      <c r="E11" s="19">
        <v>0.10896550694870499</v>
      </c>
      <c r="F11" s="19"/>
      <c r="G11" s="19">
        <v>6.0914113303680399E-2</v>
      </c>
      <c r="H11" s="19">
        <v>6.1985760615831498E-2</v>
      </c>
      <c r="I11" s="19">
        <v>8.4746110741711303E-2</v>
      </c>
      <c r="J11" s="19">
        <v>8.4992876993876906E-2</v>
      </c>
      <c r="K11" s="19">
        <v>0.111420053052841</v>
      </c>
      <c r="L11" s="19">
        <v>2.49222127284532E-2</v>
      </c>
      <c r="M11" s="19"/>
      <c r="N11" s="19">
        <v>0</v>
      </c>
      <c r="O11" s="19">
        <v>0.31155805069486903</v>
      </c>
      <c r="P11" s="19">
        <v>0.10156717303892</v>
      </c>
      <c r="Q11" s="19">
        <v>0.106708516567439</v>
      </c>
      <c r="R11" s="19">
        <v>0.15809743782892999</v>
      </c>
      <c r="S11" s="19">
        <v>0.10830165560852301</v>
      </c>
      <c r="T11" s="19">
        <v>8.4673587219299296E-2</v>
      </c>
      <c r="U11" s="19">
        <v>0.12097993397792201</v>
      </c>
      <c r="V11" s="19">
        <v>4.4661631193525099E-2</v>
      </c>
      <c r="W11" s="19">
        <v>8.2947448666929602E-2</v>
      </c>
      <c r="X11" s="19">
        <v>6.2681865784361607E-2</v>
      </c>
      <c r="Y11" s="19">
        <v>7.6448657089273495E-2</v>
      </c>
      <c r="Z11" s="19">
        <v>4.2450199993462001E-2</v>
      </c>
      <c r="AA11" s="19">
        <v>7.9590653357623997E-2</v>
      </c>
      <c r="AB11" s="19">
        <v>3.89361482744464E-2</v>
      </c>
      <c r="AC11" s="19">
        <v>2.50531535347298E-2</v>
      </c>
      <c r="AD11" s="19"/>
      <c r="AE11" s="19">
        <v>5.9731871203991697E-2</v>
      </c>
      <c r="AF11" s="19">
        <v>7.6723802905531602E-2</v>
      </c>
      <c r="AG11" s="19">
        <v>5.9972347279837197E-2</v>
      </c>
      <c r="AH11" s="19">
        <v>0.100454683662311</v>
      </c>
      <c r="AI11" s="19">
        <v>6.8027108229862396E-2</v>
      </c>
      <c r="AJ11" s="19">
        <v>0.14064989550543799</v>
      </c>
      <c r="AK11" s="19">
        <v>0.11273137858085</v>
      </c>
      <c r="AL11" s="19">
        <v>7.9135724846073799E-2</v>
      </c>
      <c r="AM11" s="19">
        <v>6.9287079151780007E-2</v>
      </c>
      <c r="AN11" s="19">
        <v>9.7706811570591204E-2</v>
      </c>
      <c r="AO11" s="19">
        <v>0.115135816742869</v>
      </c>
      <c r="AP11" s="19">
        <v>3.0884101603245701E-2</v>
      </c>
      <c r="AQ11" s="19"/>
      <c r="AR11" s="19">
        <v>9.4875290554227706E-2</v>
      </c>
      <c r="AS11" s="19">
        <v>7.6236349683349205E-2</v>
      </c>
      <c r="AT11" s="19">
        <v>9.2953307724651102E-2</v>
      </c>
      <c r="AU11" s="19">
        <v>8.1700558708723794E-2</v>
      </c>
      <c r="AV11" s="19">
        <v>9.1177743088362198E-2</v>
      </c>
      <c r="AW11" s="19"/>
      <c r="AX11" s="19">
        <v>8.8501649436857996E-2</v>
      </c>
      <c r="AY11" s="19">
        <v>3.84111646655588E-2</v>
      </c>
      <c r="AZ11" s="19">
        <v>7.5835855982153394E-2</v>
      </c>
      <c r="BA11" s="19"/>
      <c r="BB11" s="19">
        <v>7.4042256971790996E-2</v>
      </c>
      <c r="BC11" s="19">
        <v>0.104390639043712</v>
      </c>
      <c r="BD11" s="19">
        <v>7.8373512626721903E-2</v>
      </c>
      <c r="BE11" s="19">
        <v>0.10922182897072</v>
      </c>
      <c r="BF11" s="19">
        <v>0.119866394455674</v>
      </c>
    </row>
    <row r="12" spans="2:58" x14ac:dyDescent="0.3">
      <c r="B12" s="16"/>
    </row>
    <row r="13" spans="2:58" x14ac:dyDescent="0.3">
      <c r="B13" t="s">
        <v>91</v>
      </c>
    </row>
    <row r="14" spans="2:58" x14ac:dyDescent="0.3">
      <c r="B14" t="s">
        <v>92</v>
      </c>
    </row>
    <row r="16" spans="2:58" x14ac:dyDescent="0.3">
      <c r="B1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F26"/>
  <sheetViews>
    <sheetView showGridLines="0" topLeftCell="A1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43.2" x14ac:dyDescent="0.3">
      <c r="B9" s="18" t="s">
        <v>333</v>
      </c>
      <c r="C9" s="17">
        <v>0.53718792812554295</v>
      </c>
      <c r="D9" s="17">
        <v>0.50178956308379496</v>
      </c>
      <c r="E9" s="17">
        <v>0.57269449659721094</v>
      </c>
      <c r="F9" s="17"/>
      <c r="G9" s="17">
        <v>0.53869569722403399</v>
      </c>
      <c r="H9" s="17">
        <v>0.53048619667173202</v>
      </c>
      <c r="I9" s="17">
        <v>0.52479040632965801</v>
      </c>
      <c r="J9" s="17">
        <v>0.57276053561120699</v>
      </c>
      <c r="K9" s="17">
        <v>0.46794443041276901</v>
      </c>
      <c r="L9" s="17">
        <v>0.55052418339907305</v>
      </c>
      <c r="M9" s="17"/>
      <c r="N9" s="17">
        <v>0.77391331227808602</v>
      </c>
      <c r="O9" s="17">
        <v>0.30407052141549801</v>
      </c>
      <c r="P9" s="17">
        <v>0.495536957230165</v>
      </c>
      <c r="Q9" s="17">
        <v>0.50389714461136403</v>
      </c>
      <c r="R9" s="17">
        <v>0.48288106003241998</v>
      </c>
      <c r="S9" s="17">
        <v>0.50010757505518899</v>
      </c>
      <c r="T9" s="17">
        <v>0.48204316354335103</v>
      </c>
      <c r="U9" s="17">
        <v>0.47848067259204202</v>
      </c>
      <c r="V9" s="17">
        <v>0.543193450360686</v>
      </c>
      <c r="W9" s="17">
        <v>0.54660944343355999</v>
      </c>
      <c r="X9" s="17">
        <v>0.55029898938199495</v>
      </c>
      <c r="Y9" s="17">
        <v>0.55784004411753496</v>
      </c>
      <c r="Z9" s="17">
        <v>0.57184430187737501</v>
      </c>
      <c r="AA9" s="17">
        <v>0.54146912401067004</v>
      </c>
      <c r="AB9" s="17">
        <v>0.56833278446005997</v>
      </c>
      <c r="AC9" s="17">
        <v>0.63544676928076105</v>
      </c>
      <c r="AD9" s="17"/>
      <c r="AE9" s="17">
        <v>0.50104879129287505</v>
      </c>
      <c r="AF9" s="17">
        <v>0.56372661020464498</v>
      </c>
      <c r="AG9" s="17">
        <v>0.596921224149082</v>
      </c>
      <c r="AH9" s="17">
        <v>0.48729834331976002</v>
      </c>
      <c r="AI9" s="17">
        <v>0.59782555245918101</v>
      </c>
      <c r="AJ9" s="17">
        <v>0.52216854009413605</v>
      </c>
      <c r="AK9" s="17">
        <v>0.48756005757954601</v>
      </c>
      <c r="AL9" s="17">
        <v>0.54414485114354905</v>
      </c>
      <c r="AM9" s="17">
        <v>0.49265896160124401</v>
      </c>
      <c r="AN9" s="17">
        <v>0.56880933533830402</v>
      </c>
      <c r="AO9" s="17">
        <v>0.57278627418616901</v>
      </c>
      <c r="AP9" s="17">
        <v>0.61720768523879399</v>
      </c>
      <c r="AQ9" s="17"/>
      <c r="AR9" s="17">
        <v>0.537398512191128</v>
      </c>
      <c r="AS9" s="17">
        <v>0.54186489472853405</v>
      </c>
      <c r="AT9" s="17">
        <v>0.53858691509865897</v>
      </c>
      <c r="AU9" s="17">
        <v>0.51548193973498502</v>
      </c>
      <c r="AV9" s="17">
        <v>0.456092004669091</v>
      </c>
      <c r="AW9" s="17"/>
      <c r="AX9" s="17">
        <v>0.54241311323034402</v>
      </c>
      <c r="AY9" s="17">
        <v>0.52831171310789005</v>
      </c>
      <c r="AZ9" s="17">
        <v>0.55967463979438703</v>
      </c>
      <c r="BA9" s="17"/>
      <c r="BB9" s="17">
        <v>0.53539039222424301</v>
      </c>
      <c r="BC9" s="17">
        <v>0.51805359217453195</v>
      </c>
      <c r="BD9" s="17">
        <v>0.48360293335154397</v>
      </c>
      <c r="BE9" s="17">
        <v>0.58555281107063095</v>
      </c>
      <c r="BF9" s="17">
        <v>0.54390450481062202</v>
      </c>
    </row>
    <row r="10" spans="2:58" ht="43.2" x14ac:dyDescent="0.3">
      <c r="B10" s="18" t="s">
        <v>334</v>
      </c>
      <c r="C10" s="17">
        <v>0.527439656071226</v>
      </c>
      <c r="D10" s="17">
        <v>0.50499396918491601</v>
      </c>
      <c r="E10" s="17">
        <v>0.54996165273159803</v>
      </c>
      <c r="F10" s="17"/>
      <c r="G10" s="17">
        <v>0.52309608380791905</v>
      </c>
      <c r="H10" s="17">
        <v>0.51995085322354295</v>
      </c>
      <c r="I10" s="17">
        <v>0.51670217959789</v>
      </c>
      <c r="J10" s="17">
        <v>0.53269601063523297</v>
      </c>
      <c r="K10" s="17">
        <v>0.53092311075826903</v>
      </c>
      <c r="L10" s="17">
        <v>0.68704558635475399</v>
      </c>
      <c r="M10" s="17"/>
      <c r="N10" s="17">
        <v>0.62865469375821204</v>
      </c>
      <c r="O10" s="17">
        <v>0.265409914204847</v>
      </c>
      <c r="P10" s="17">
        <v>0.55604534757507695</v>
      </c>
      <c r="Q10" s="17">
        <v>0.55529099203735899</v>
      </c>
      <c r="R10" s="17">
        <v>0.48713884519925799</v>
      </c>
      <c r="S10" s="17">
        <v>0.44826337471098598</v>
      </c>
      <c r="T10" s="17">
        <v>0.49346483323183699</v>
      </c>
      <c r="U10" s="17">
        <v>0.53790362973843397</v>
      </c>
      <c r="V10" s="17">
        <v>0.59784690903663296</v>
      </c>
      <c r="W10" s="17">
        <v>0.51645164281118605</v>
      </c>
      <c r="X10" s="17">
        <v>0.43305496769851798</v>
      </c>
      <c r="Y10" s="17">
        <v>0.51590761847441002</v>
      </c>
      <c r="Z10" s="17">
        <v>0.57564407931454797</v>
      </c>
      <c r="AA10" s="17">
        <v>0.579298103996158</v>
      </c>
      <c r="AB10" s="17">
        <v>0.571747040406547</v>
      </c>
      <c r="AC10" s="17">
        <v>0.61534065776565505</v>
      </c>
      <c r="AD10" s="17"/>
      <c r="AE10" s="17">
        <v>0.53090578848026104</v>
      </c>
      <c r="AF10" s="17">
        <v>0.55316418402009704</v>
      </c>
      <c r="AG10" s="17">
        <v>0.53250714508243102</v>
      </c>
      <c r="AH10" s="17">
        <v>0.57018076076128998</v>
      </c>
      <c r="AI10" s="17">
        <v>0.613248089181748</v>
      </c>
      <c r="AJ10" s="17">
        <v>0.47132562421961499</v>
      </c>
      <c r="AK10" s="17">
        <v>0.49321563768453702</v>
      </c>
      <c r="AL10" s="17">
        <v>0.50098572668386299</v>
      </c>
      <c r="AM10" s="17">
        <v>0.46759698833338698</v>
      </c>
      <c r="AN10" s="17">
        <v>0.51914002878866405</v>
      </c>
      <c r="AO10" s="17">
        <v>0.55687439252580295</v>
      </c>
      <c r="AP10" s="17">
        <v>0.54790515255878403</v>
      </c>
      <c r="AQ10" s="17"/>
      <c r="AR10" s="17">
        <v>0.50788550390229303</v>
      </c>
      <c r="AS10" s="17">
        <v>0.53952018754817799</v>
      </c>
      <c r="AT10" s="17">
        <v>0.52615011065145501</v>
      </c>
      <c r="AU10" s="17">
        <v>0.56183280411938896</v>
      </c>
      <c r="AV10" s="17">
        <v>0.44398304391731802</v>
      </c>
      <c r="AW10" s="17"/>
      <c r="AX10" s="17">
        <v>0.53430929360615897</v>
      </c>
      <c r="AY10" s="17">
        <v>0.56706038146395699</v>
      </c>
      <c r="AZ10" s="17">
        <v>0.50123529461459704</v>
      </c>
      <c r="BA10" s="17"/>
      <c r="BB10" s="17">
        <v>0.54515962464539303</v>
      </c>
      <c r="BC10" s="17">
        <v>0.44823672827079802</v>
      </c>
      <c r="BD10" s="17">
        <v>0.43421354388261202</v>
      </c>
      <c r="BE10" s="17">
        <v>0.57961197212864102</v>
      </c>
      <c r="BF10" s="17">
        <v>0.46457164424888397</v>
      </c>
    </row>
    <row r="11" spans="2:58" ht="43.2" x14ac:dyDescent="0.3">
      <c r="B11" s="18" t="s">
        <v>335</v>
      </c>
      <c r="C11" s="17">
        <v>0.483092356414007</v>
      </c>
      <c r="D11" s="17">
        <v>0.44965562323480701</v>
      </c>
      <c r="E11" s="17">
        <v>0.51752499809019203</v>
      </c>
      <c r="F11" s="17"/>
      <c r="G11" s="17">
        <v>0.49586403009261498</v>
      </c>
      <c r="H11" s="17">
        <v>0.443740757840344</v>
      </c>
      <c r="I11" s="17">
        <v>0.469488382113531</v>
      </c>
      <c r="J11" s="17">
        <v>0.49464203958890901</v>
      </c>
      <c r="K11" s="17">
        <v>0.47992009794393597</v>
      </c>
      <c r="L11" s="17">
        <v>0.79648041375977996</v>
      </c>
      <c r="M11" s="17"/>
      <c r="N11" s="17">
        <v>0.50967897686186603</v>
      </c>
      <c r="O11" s="17">
        <v>0.40389153720929599</v>
      </c>
      <c r="P11" s="17">
        <v>0.49516151499231198</v>
      </c>
      <c r="Q11" s="17">
        <v>0.56192018351561701</v>
      </c>
      <c r="R11" s="17">
        <v>0.434297936240362</v>
      </c>
      <c r="S11" s="17">
        <v>0.46967442250061398</v>
      </c>
      <c r="T11" s="17">
        <v>0.55629511235504503</v>
      </c>
      <c r="U11" s="17">
        <v>0.47407683319942301</v>
      </c>
      <c r="V11" s="17">
        <v>0.48716327449799701</v>
      </c>
      <c r="W11" s="17">
        <v>0.47471037931209098</v>
      </c>
      <c r="X11" s="17">
        <v>0.48767066150919702</v>
      </c>
      <c r="Y11" s="17">
        <v>0.50397297680448305</v>
      </c>
      <c r="Z11" s="17">
        <v>0.48084443972917401</v>
      </c>
      <c r="AA11" s="17">
        <v>0.50605378193372597</v>
      </c>
      <c r="AB11" s="17">
        <v>0.42888242635610302</v>
      </c>
      <c r="AC11" s="17">
        <v>0.47698218152295901</v>
      </c>
      <c r="AD11" s="17"/>
      <c r="AE11" s="17">
        <v>0.45971754642127699</v>
      </c>
      <c r="AF11" s="17">
        <v>0.462242401232836</v>
      </c>
      <c r="AG11" s="17">
        <v>0.494680602171295</v>
      </c>
      <c r="AH11" s="17">
        <v>0.49574150092331598</v>
      </c>
      <c r="AI11" s="17">
        <v>0.56873510909463598</v>
      </c>
      <c r="AJ11" s="17">
        <v>0.42664955880636202</v>
      </c>
      <c r="AK11" s="17">
        <v>0.487430894701885</v>
      </c>
      <c r="AL11" s="17">
        <v>0.52502385567517995</v>
      </c>
      <c r="AM11" s="17">
        <v>0.442513335090372</v>
      </c>
      <c r="AN11" s="17">
        <v>0.55091580043761401</v>
      </c>
      <c r="AO11" s="17">
        <v>0.47485296911568597</v>
      </c>
      <c r="AP11" s="17">
        <v>0.47406418799717798</v>
      </c>
      <c r="AQ11" s="17"/>
      <c r="AR11" s="17">
        <v>0.48758930271919798</v>
      </c>
      <c r="AS11" s="17">
        <v>0.48311325429191199</v>
      </c>
      <c r="AT11" s="17">
        <v>0.46911637650694499</v>
      </c>
      <c r="AU11" s="17">
        <v>0.49451898550802098</v>
      </c>
      <c r="AV11" s="17">
        <v>0.51079698499262305</v>
      </c>
      <c r="AW11" s="17"/>
      <c r="AX11" s="17">
        <v>0.51807534673856304</v>
      </c>
      <c r="AY11" s="17">
        <v>0.41945629891607999</v>
      </c>
      <c r="AZ11" s="17">
        <v>0.39074128938029201</v>
      </c>
      <c r="BA11" s="17"/>
      <c r="BB11" s="17">
        <v>0.47848452047546203</v>
      </c>
      <c r="BC11" s="17">
        <v>0.44564849964299202</v>
      </c>
      <c r="BD11" s="17">
        <v>0.49079788982573802</v>
      </c>
      <c r="BE11" s="17">
        <v>0.57209204036567496</v>
      </c>
      <c r="BF11" s="17">
        <v>0.48776015744055501</v>
      </c>
    </row>
    <row r="12" spans="2:58" ht="28.8" x14ac:dyDescent="0.3">
      <c r="B12" s="18" t="s">
        <v>336</v>
      </c>
      <c r="C12" s="17">
        <v>0.36248160824484099</v>
      </c>
      <c r="D12" s="17">
        <v>0.332369759791868</v>
      </c>
      <c r="E12" s="17">
        <v>0.392348037310848</v>
      </c>
      <c r="F12" s="17"/>
      <c r="G12" s="17">
        <v>0.44104485029997798</v>
      </c>
      <c r="H12" s="17">
        <v>0.34672977545973599</v>
      </c>
      <c r="I12" s="17">
        <v>0.36730782370184001</v>
      </c>
      <c r="J12" s="17">
        <v>0.37570766686908602</v>
      </c>
      <c r="K12" s="17">
        <v>0.30425103332299702</v>
      </c>
      <c r="L12" s="17">
        <v>0.43432415754621601</v>
      </c>
      <c r="M12" s="17"/>
      <c r="N12" s="17">
        <v>0.28582123760000799</v>
      </c>
      <c r="O12" s="17">
        <v>0.22027529255824399</v>
      </c>
      <c r="P12" s="17">
        <v>0.46798246228284401</v>
      </c>
      <c r="Q12" s="17">
        <v>0.37662718176013299</v>
      </c>
      <c r="R12" s="17">
        <v>0.310076658593813</v>
      </c>
      <c r="S12" s="17">
        <v>0.352755565766674</v>
      </c>
      <c r="T12" s="17">
        <v>0.40444199826968003</v>
      </c>
      <c r="U12" s="17">
        <v>0.39438792855626897</v>
      </c>
      <c r="V12" s="17">
        <v>0.37692101097323799</v>
      </c>
      <c r="W12" s="17">
        <v>0.418465116452921</v>
      </c>
      <c r="X12" s="17">
        <v>0.33277653051121298</v>
      </c>
      <c r="Y12" s="17">
        <v>0.34314084205982798</v>
      </c>
      <c r="Z12" s="17">
        <v>0.361742231063578</v>
      </c>
      <c r="AA12" s="17">
        <v>0.311153202111912</v>
      </c>
      <c r="AB12" s="17">
        <v>0.31576805756221199</v>
      </c>
      <c r="AC12" s="17">
        <v>0.37042835250588402</v>
      </c>
      <c r="AD12" s="17"/>
      <c r="AE12" s="17">
        <v>0.35658322659832897</v>
      </c>
      <c r="AF12" s="17">
        <v>0.32496947500058299</v>
      </c>
      <c r="AG12" s="17">
        <v>0.32445586035941298</v>
      </c>
      <c r="AH12" s="17">
        <v>0.41640834672516702</v>
      </c>
      <c r="AI12" s="17">
        <v>0.45363677147966702</v>
      </c>
      <c r="AJ12" s="17">
        <v>0.315625974350629</v>
      </c>
      <c r="AK12" s="17">
        <v>0.32073289505936597</v>
      </c>
      <c r="AL12" s="17">
        <v>0.36894633630134399</v>
      </c>
      <c r="AM12" s="17">
        <v>0.35984398483888602</v>
      </c>
      <c r="AN12" s="17">
        <v>0.38872790635294702</v>
      </c>
      <c r="AO12" s="17">
        <v>0.433361087517463</v>
      </c>
      <c r="AP12" s="17">
        <v>0.33558595739494101</v>
      </c>
      <c r="AQ12" s="17"/>
      <c r="AR12" s="17">
        <v>0.35338403104545502</v>
      </c>
      <c r="AS12" s="17">
        <v>0.35444445651511503</v>
      </c>
      <c r="AT12" s="17">
        <v>0.38690238330761401</v>
      </c>
      <c r="AU12" s="17">
        <v>0.37201054807837203</v>
      </c>
      <c r="AV12" s="17">
        <v>0.46301465541447301</v>
      </c>
      <c r="AW12" s="17"/>
      <c r="AX12" s="17">
        <v>0.36477933234076498</v>
      </c>
      <c r="AY12" s="17">
        <v>0.366349645944756</v>
      </c>
      <c r="AZ12" s="17">
        <v>0.32204240572951798</v>
      </c>
      <c r="BA12" s="17"/>
      <c r="BB12" s="17">
        <v>0.34646289180724399</v>
      </c>
      <c r="BC12" s="17">
        <v>0.46513741001322301</v>
      </c>
      <c r="BD12" s="17">
        <v>0.33401782990033102</v>
      </c>
      <c r="BE12" s="17">
        <v>0.37230277651310201</v>
      </c>
      <c r="BF12" s="17">
        <v>0.35834026307079397</v>
      </c>
    </row>
    <row r="13" spans="2:58" ht="28.8" x14ac:dyDescent="0.3">
      <c r="B13" s="18" t="s">
        <v>337</v>
      </c>
      <c r="C13" s="17">
        <v>0.177325372441727</v>
      </c>
      <c r="D13" s="17">
        <v>0.20747362091643001</v>
      </c>
      <c r="E13" s="17">
        <v>0.14750192424924699</v>
      </c>
      <c r="F13" s="17"/>
      <c r="G13" s="17">
        <v>0.30426614733928198</v>
      </c>
      <c r="H13" s="17">
        <v>0.24024715599476501</v>
      </c>
      <c r="I13" s="17">
        <v>0.17711079575368799</v>
      </c>
      <c r="J13" s="17">
        <v>0.159359838036747</v>
      </c>
      <c r="K13" s="17">
        <v>0.190150015581317</v>
      </c>
      <c r="L13" s="17">
        <v>9.8556329801656406E-2</v>
      </c>
      <c r="M13" s="17"/>
      <c r="N13" s="17">
        <v>0.14300341162020899</v>
      </c>
      <c r="O13" s="17">
        <v>9.4885975948801701E-2</v>
      </c>
      <c r="P13" s="17">
        <v>0.12649678699257999</v>
      </c>
      <c r="Q13" s="17">
        <v>0.21807657341112599</v>
      </c>
      <c r="R13" s="17">
        <v>0.179060006820665</v>
      </c>
      <c r="S13" s="17">
        <v>0.167471361536501</v>
      </c>
      <c r="T13" s="17">
        <v>0.16095820633721999</v>
      </c>
      <c r="U13" s="17">
        <v>0.124379225336085</v>
      </c>
      <c r="V13" s="17">
        <v>0.168080532104152</v>
      </c>
      <c r="W13" s="17">
        <v>0.128733991653178</v>
      </c>
      <c r="X13" s="17">
        <v>0.195262888295239</v>
      </c>
      <c r="Y13" s="17">
        <v>0.16808137137783</v>
      </c>
      <c r="Z13" s="17">
        <v>0.20470149104237501</v>
      </c>
      <c r="AA13" s="17">
        <v>0.163488653370258</v>
      </c>
      <c r="AB13" s="17">
        <v>0.13531497179254801</v>
      </c>
      <c r="AC13" s="17">
        <v>0.27293177582598099</v>
      </c>
      <c r="AD13" s="17"/>
      <c r="AE13" s="17">
        <v>0.24046441850001801</v>
      </c>
      <c r="AF13" s="17">
        <v>0.17610656987500001</v>
      </c>
      <c r="AG13" s="17">
        <v>0.122836674494558</v>
      </c>
      <c r="AH13" s="17">
        <v>0.15398432815554799</v>
      </c>
      <c r="AI13" s="17">
        <v>0.21072368875643999</v>
      </c>
      <c r="AJ13" s="17">
        <v>0.138486097727857</v>
      </c>
      <c r="AK13" s="17">
        <v>0.15993413207797499</v>
      </c>
      <c r="AL13" s="17">
        <v>0.203947998864766</v>
      </c>
      <c r="AM13" s="17">
        <v>0.247524243239268</v>
      </c>
      <c r="AN13" s="17">
        <v>0.12995480255621999</v>
      </c>
      <c r="AO13" s="17">
        <v>0.11943986339929499</v>
      </c>
      <c r="AP13" s="17">
        <v>0.13420944290252601</v>
      </c>
      <c r="AQ13" s="17"/>
      <c r="AR13" s="17">
        <v>0.13816085775382</v>
      </c>
      <c r="AS13" s="17">
        <v>0.18924235744033299</v>
      </c>
      <c r="AT13" s="17">
        <v>0.22960146356730099</v>
      </c>
      <c r="AU13" s="17">
        <v>0.13998577303524201</v>
      </c>
      <c r="AV13" s="17">
        <v>9.0949847567106903E-2</v>
      </c>
      <c r="AW13" s="17"/>
      <c r="AX13" s="17">
        <v>0.148470503785538</v>
      </c>
      <c r="AY13" s="17">
        <v>0.29970560887133901</v>
      </c>
      <c r="AZ13" s="17">
        <v>0.18320039872060601</v>
      </c>
      <c r="BA13" s="17"/>
      <c r="BB13" s="17">
        <v>0.198743793891971</v>
      </c>
      <c r="BC13" s="17">
        <v>0.103524933580655</v>
      </c>
      <c r="BD13" s="17">
        <v>9.3683194019125504E-2</v>
      </c>
      <c r="BE13" s="17">
        <v>0.138151858048046</v>
      </c>
      <c r="BF13" s="17">
        <v>0.16455604397253601</v>
      </c>
    </row>
    <row r="14" spans="2:58" ht="43.2" x14ac:dyDescent="0.3">
      <c r="B14" s="18" t="s">
        <v>338</v>
      </c>
      <c r="C14" s="17">
        <v>0.17035798040158701</v>
      </c>
      <c r="D14" s="17">
        <v>0.19719868858678599</v>
      </c>
      <c r="E14" s="17">
        <v>0.143831350446886</v>
      </c>
      <c r="F14" s="17"/>
      <c r="G14" s="17">
        <v>7.6749095117846403E-2</v>
      </c>
      <c r="H14" s="17">
        <v>0.23049389668831699</v>
      </c>
      <c r="I14" s="17">
        <v>0.201063913535315</v>
      </c>
      <c r="J14" s="17">
        <v>0.14260559565353301</v>
      </c>
      <c r="K14" s="17">
        <v>0.13511767638053299</v>
      </c>
      <c r="L14" s="17">
        <v>3.6590600492364997E-2</v>
      </c>
      <c r="M14" s="17"/>
      <c r="N14" s="17">
        <v>0.14300341162020899</v>
      </c>
      <c r="O14" s="17">
        <v>0.113032713320185</v>
      </c>
      <c r="P14" s="17">
        <v>0.208038309193007</v>
      </c>
      <c r="Q14" s="17">
        <v>0.119861822616092</v>
      </c>
      <c r="R14" s="17">
        <v>0.12343197131048</v>
      </c>
      <c r="S14" s="17">
        <v>0.114090469802126</v>
      </c>
      <c r="T14" s="17">
        <v>0.13500314651789699</v>
      </c>
      <c r="U14" s="17">
        <v>0.120058988593465</v>
      </c>
      <c r="V14" s="17">
        <v>0.144271003231526</v>
      </c>
      <c r="W14" s="17">
        <v>0.15211927484729201</v>
      </c>
      <c r="X14" s="17">
        <v>0.149628697458765</v>
      </c>
      <c r="Y14" s="17">
        <v>0.12174815742235701</v>
      </c>
      <c r="Z14" s="17">
        <v>0.20040241002856701</v>
      </c>
      <c r="AA14" s="17">
        <v>0.25005906832299601</v>
      </c>
      <c r="AB14" s="17">
        <v>0.22504476131856899</v>
      </c>
      <c r="AC14" s="17">
        <v>0.284642368752831</v>
      </c>
      <c r="AD14" s="17"/>
      <c r="AE14" s="17">
        <v>0.240379424717969</v>
      </c>
      <c r="AF14" s="17">
        <v>0.116830003026745</v>
      </c>
      <c r="AG14" s="17">
        <v>0.174277249838002</v>
      </c>
      <c r="AH14" s="17">
        <v>0.19652912000175701</v>
      </c>
      <c r="AI14" s="17">
        <v>0.16001961080925101</v>
      </c>
      <c r="AJ14" s="17">
        <v>0.15428568756876901</v>
      </c>
      <c r="AK14" s="17">
        <v>0.19945003950752499</v>
      </c>
      <c r="AL14" s="17">
        <v>0.22832465732923601</v>
      </c>
      <c r="AM14" s="17">
        <v>0.15592160915565501</v>
      </c>
      <c r="AN14" s="17">
        <v>0.13554653812221701</v>
      </c>
      <c r="AO14" s="17">
        <v>0.14033036736656701</v>
      </c>
      <c r="AP14" s="17">
        <v>0.111466437759034</v>
      </c>
      <c r="AQ14" s="17"/>
      <c r="AR14" s="17">
        <v>0.13699009292417699</v>
      </c>
      <c r="AS14" s="17">
        <v>0.17825465640384899</v>
      </c>
      <c r="AT14" s="17">
        <v>0.219192068421209</v>
      </c>
      <c r="AU14" s="17">
        <v>0.167072252631047</v>
      </c>
      <c r="AV14" s="17">
        <v>4.8408046281698598E-2</v>
      </c>
      <c r="AW14" s="17"/>
      <c r="AX14" s="17">
        <v>0.142924775567074</v>
      </c>
      <c r="AY14" s="17">
        <v>0.29951079098476302</v>
      </c>
      <c r="AZ14" s="17">
        <v>0.17775167578492601</v>
      </c>
      <c r="BA14" s="17"/>
      <c r="BB14" s="17">
        <v>0.189351119055267</v>
      </c>
      <c r="BC14" s="17">
        <v>0.127108386364125</v>
      </c>
      <c r="BD14" s="17">
        <v>7.9281262708152306E-2</v>
      </c>
      <c r="BE14" s="17">
        <v>0.12229079252943099</v>
      </c>
      <c r="BF14" s="17">
        <v>0.14176695085312799</v>
      </c>
    </row>
    <row r="15" spans="2:58" ht="28.8" x14ac:dyDescent="0.3">
      <c r="B15" s="18" t="s">
        <v>339</v>
      </c>
      <c r="C15" s="17">
        <v>0.14617413417685801</v>
      </c>
      <c r="D15" s="17">
        <v>0.15071841136055</v>
      </c>
      <c r="E15" s="17">
        <v>0.141917111473609</v>
      </c>
      <c r="F15" s="17"/>
      <c r="G15" s="17">
        <v>0.25684535321507501</v>
      </c>
      <c r="H15" s="17">
        <v>0.20661217729759301</v>
      </c>
      <c r="I15" s="17">
        <v>0.153610502321851</v>
      </c>
      <c r="J15" s="17">
        <v>0.13943142411439799</v>
      </c>
      <c r="K15" s="17">
        <v>0.10714191509068501</v>
      </c>
      <c r="L15" s="17">
        <v>2.49222127284532E-2</v>
      </c>
      <c r="M15" s="17"/>
      <c r="N15" s="17">
        <v>0.55005557301622798</v>
      </c>
      <c r="O15" s="17">
        <v>0.13658420274691299</v>
      </c>
      <c r="P15" s="17">
        <v>0.129267371966302</v>
      </c>
      <c r="Q15" s="17">
        <v>0.12372360087718499</v>
      </c>
      <c r="R15" s="17">
        <v>0.12565070364686101</v>
      </c>
      <c r="S15" s="17">
        <v>0.11042914736706801</v>
      </c>
      <c r="T15" s="17">
        <v>0.16289950724396501</v>
      </c>
      <c r="U15" s="17">
        <v>0.15881171002707001</v>
      </c>
      <c r="V15" s="17">
        <v>0.16544702410825399</v>
      </c>
      <c r="W15" s="17">
        <v>9.2423553915646106E-2</v>
      </c>
      <c r="X15" s="17">
        <v>0.17097648548023101</v>
      </c>
      <c r="Y15" s="17">
        <v>0.125736168973026</v>
      </c>
      <c r="Z15" s="17">
        <v>0.190918356382725</v>
      </c>
      <c r="AA15" s="17">
        <v>0.11522890075098401</v>
      </c>
      <c r="AB15" s="17">
        <v>0.138340513030492</v>
      </c>
      <c r="AC15" s="17">
        <v>0.19415110480363601</v>
      </c>
      <c r="AD15" s="17"/>
      <c r="AE15" s="17">
        <v>0.20660301230990899</v>
      </c>
      <c r="AF15" s="17">
        <v>9.9318258831769396E-2</v>
      </c>
      <c r="AG15" s="17">
        <v>0.16264597419775001</v>
      </c>
      <c r="AH15" s="17">
        <v>0.14133029725351501</v>
      </c>
      <c r="AI15" s="17">
        <v>0.172952420075493</v>
      </c>
      <c r="AJ15" s="17">
        <v>0.116824118194812</v>
      </c>
      <c r="AK15" s="17">
        <v>9.94016095436598E-2</v>
      </c>
      <c r="AL15" s="17">
        <v>0.24497230743013401</v>
      </c>
      <c r="AM15" s="17">
        <v>0.14010984732072199</v>
      </c>
      <c r="AN15" s="17">
        <v>0.15614792519568099</v>
      </c>
      <c r="AO15" s="17">
        <v>9.2508929891302702E-2</v>
      </c>
      <c r="AP15" s="17">
        <v>0.13847823060223699</v>
      </c>
      <c r="AQ15" s="17"/>
      <c r="AR15" s="17">
        <v>0.160906947224664</v>
      </c>
      <c r="AS15" s="17">
        <v>0.14246584549636701</v>
      </c>
      <c r="AT15" s="17">
        <v>0.15598281204762199</v>
      </c>
      <c r="AU15" s="17">
        <v>8.3489063007718606E-2</v>
      </c>
      <c r="AV15" s="17">
        <v>8.3956386281321196E-2</v>
      </c>
      <c r="AW15" s="17"/>
      <c r="AX15" s="17">
        <v>0.13909530658896499</v>
      </c>
      <c r="AY15" s="17">
        <v>0.22331361791824</v>
      </c>
      <c r="AZ15" s="17">
        <v>0.117832252261538</v>
      </c>
      <c r="BA15" s="17"/>
      <c r="BB15" s="17">
        <v>0.15376589736951601</v>
      </c>
      <c r="BC15" s="17">
        <v>0.13492518341861601</v>
      </c>
      <c r="BD15" s="17">
        <v>0.143509189211844</v>
      </c>
      <c r="BE15" s="17">
        <v>9.4898231571461295E-2</v>
      </c>
      <c r="BF15" s="17">
        <v>0.14429113140643501</v>
      </c>
    </row>
    <row r="16" spans="2:58" ht="43.2" x14ac:dyDescent="0.3">
      <c r="B16" s="18" t="s">
        <v>340</v>
      </c>
      <c r="C16" s="17">
        <v>0.111022167410427</v>
      </c>
      <c r="D16" s="17">
        <v>0.15782587843226401</v>
      </c>
      <c r="E16" s="17">
        <v>6.43949767505409E-2</v>
      </c>
      <c r="F16" s="17"/>
      <c r="G16" s="17">
        <v>0.224937681314373</v>
      </c>
      <c r="H16" s="17">
        <v>0.22652415043195101</v>
      </c>
      <c r="I16" s="17">
        <v>0.114632252423729</v>
      </c>
      <c r="J16" s="17">
        <v>8.7681078717676303E-2</v>
      </c>
      <c r="K16" s="17">
        <v>7.1893943333383406E-2</v>
      </c>
      <c r="L16" s="17">
        <v>0.165657218030484</v>
      </c>
      <c r="M16" s="17"/>
      <c r="N16" s="17">
        <v>0.1103589937083</v>
      </c>
      <c r="O16" s="17">
        <v>0</v>
      </c>
      <c r="P16" s="17">
        <v>3.0287075370590399E-2</v>
      </c>
      <c r="Q16" s="17">
        <v>0.10588299792234</v>
      </c>
      <c r="R16" s="17">
        <v>7.6660843952113894E-2</v>
      </c>
      <c r="S16" s="17">
        <v>7.9092184162735196E-2</v>
      </c>
      <c r="T16" s="17">
        <v>0.13777004835446899</v>
      </c>
      <c r="U16" s="17">
        <v>6.0549390728020999E-2</v>
      </c>
      <c r="V16" s="17">
        <v>0.108589395756319</v>
      </c>
      <c r="W16" s="17">
        <v>7.6385194846065194E-2</v>
      </c>
      <c r="X16" s="17">
        <v>0.10213733464895899</v>
      </c>
      <c r="Y16" s="17">
        <v>7.6449244145851802E-2</v>
      </c>
      <c r="Z16" s="17">
        <v>0.13526668141506701</v>
      </c>
      <c r="AA16" s="17">
        <v>6.8000831718385599E-2</v>
      </c>
      <c r="AB16" s="17">
        <v>0.105110818994772</v>
      </c>
      <c r="AC16" s="17">
        <v>0.25037835915234002</v>
      </c>
      <c r="AD16" s="17"/>
      <c r="AE16" s="17">
        <v>0.23274886133782799</v>
      </c>
      <c r="AF16" s="17">
        <v>5.6092456144043699E-2</v>
      </c>
      <c r="AG16" s="17">
        <v>7.9560958891683298E-2</v>
      </c>
      <c r="AH16" s="17">
        <v>8.2644147591416806E-2</v>
      </c>
      <c r="AI16" s="17">
        <v>0.100742773743563</v>
      </c>
      <c r="AJ16" s="17">
        <v>8.4365170802984599E-2</v>
      </c>
      <c r="AK16" s="17">
        <v>8.4057163724623296E-2</v>
      </c>
      <c r="AL16" s="17">
        <v>0.15272351289377001</v>
      </c>
      <c r="AM16" s="17">
        <v>0.129819675011313</v>
      </c>
      <c r="AN16" s="17">
        <v>5.6030633827765297E-2</v>
      </c>
      <c r="AO16" s="17">
        <v>0.110556318703437</v>
      </c>
      <c r="AP16" s="17">
        <v>0.16866386612327999</v>
      </c>
      <c r="AQ16" s="17"/>
      <c r="AR16" s="17">
        <v>0.103354394634899</v>
      </c>
      <c r="AS16" s="17">
        <v>0.112575147064538</v>
      </c>
      <c r="AT16" s="17">
        <v>0.145699279252717</v>
      </c>
      <c r="AU16" s="17">
        <v>4.1491624731779399E-2</v>
      </c>
      <c r="AV16" s="17">
        <v>4.7851824601724199E-2</v>
      </c>
      <c r="AW16" s="17"/>
      <c r="AX16" s="17">
        <v>7.9926265514928499E-2</v>
      </c>
      <c r="AY16" s="17">
        <v>0.24179778778986799</v>
      </c>
      <c r="AZ16" s="17">
        <v>0.155354288363378</v>
      </c>
      <c r="BA16" s="17"/>
      <c r="BB16" s="17">
        <v>0.13500043139932799</v>
      </c>
      <c r="BC16" s="17">
        <v>5.0677045112265298E-2</v>
      </c>
      <c r="BD16" s="17">
        <v>8.4258889367685399E-2</v>
      </c>
      <c r="BE16" s="17">
        <v>5.7776775701491E-2</v>
      </c>
      <c r="BF16" s="17">
        <v>6.0038892582077001E-2</v>
      </c>
    </row>
    <row r="17" spans="2:58" ht="28.8" x14ac:dyDescent="0.3">
      <c r="B17" s="18" t="s">
        <v>341</v>
      </c>
      <c r="C17" s="17">
        <v>7.07634173590828E-2</v>
      </c>
      <c r="D17" s="17">
        <v>9.1526975828417706E-2</v>
      </c>
      <c r="E17" s="17">
        <v>5.01210828541079E-2</v>
      </c>
      <c r="F17" s="17"/>
      <c r="G17" s="17">
        <v>0.19177967789970701</v>
      </c>
      <c r="H17" s="17">
        <v>0.100797308343089</v>
      </c>
      <c r="I17" s="17">
        <v>8.41226420566836E-2</v>
      </c>
      <c r="J17" s="17">
        <v>5.71898541086341E-2</v>
      </c>
      <c r="K17" s="17">
        <v>5.0709863068221901E-2</v>
      </c>
      <c r="L17" s="17">
        <v>0</v>
      </c>
      <c r="M17" s="17"/>
      <c r="N17" s="17">
        <v>0.118168486553689</v>
      </c>
      <c r="O17" s="17">
        <v>8.3566251961947405E-2</v>
      </c>
      <c r="P17" s="17">
        <v>2.53682030347794E-2</v>
      </c>
      <c r="Q17" s="17">
        <v>6.6823544751427197E-2</v>
      </c>
      <c r="R17" s="17">
        <v>3.9487877869263902E-2</v>
      </c>
      <c r="S17" s="17">
        <v>4.90946063987035E-2</v>
      </c>
      <c r="T17" s="17">
        <v>8.0117953696703603E-2</v>
      </c>
      <c r="U17" s="17">
        <v>7.05685861978569E-2</v>
      </c>
      <c r="V17" s="17">
        <v>6.3366509083893602E-2</v>
      </c>
      <c r="W17" s="17">
        <v>0.101791095464843</v>
      </c>
      <c r="X17" s="17">
        <v>9.2192964990895201E-2</v>
      </c>
      <c r="Y17" s="17">
        <v>5.0125661671521902E-2</v>
      </c>
      <c r="Z17" s="17">
        <v>8.9543788451038303E-2</v>
      </c>
      <c r="AA17" s="17">
        <v>7.12337673577602E-2</v>
      </c>
      <c r="AB17" s="17">
        <v>5.6018005986128598E-2</v>
      </c>
      <c r="AC17" s="17">
        <v>9.6898633276490301E-2</v>
      </c>
      <c r="AD17" s="17"/>
      <c r="AE17" s="17">
        <v>0.110243554888353</v>
      </c>
      <c r="AF17" s="17">
        <v>5.0505150971914103E-2</v>
      </c>
      <c r="AG17" s="17">
        <v>6.4576979705885093E-2</v>
      </c>
      <c r="AH17" s="17">
        <v>5.8550860816626402E-2</v>
      </c>
      <c r="AI17" s="17">
        <v>5.0000024977451499E-2</v>
      </c>
      <c r="AJ17" s="17">
        <v>5.6495485705838899E-2</v>
      </c>
      <c r="AK17" s="17">
        <v>4.3379322198305301E-2</v>
      </c>
      <c r="AL17" s="17">
        <v>8.2197457523863607E-2</v>
      </c>
      <c r="AM17" s="17">
        <v>9.0740691174474405E-2</v>
      </c>
      <c r="AN17" s="17">
        <v>6.9575428470484396E-2</v>
      </c>
      <c r="AO17" s="17">
        <v>8.8604007502351895E-2</v>
      </c>
      <c r="AP17" s="17">
        <v>7.77670440546369E-2</v>
      </c>
      <c r="AQ17" s="17"/>
      <c r="AR17" s="17">
        <v>6.7191243782962706E-2</v>
      </c>
      <c r="AS17" s="17">
        <v>6.1257881031685203E-2</v>
      </c>
      <c r="AT17" s="17">
        <v>0.121261476810106</v>
      </c>
      <c r="AU17" s="17">
        <v>3.7665386104563998E-2</v>
      </c>
      <c r="AV17" s="17">
        <v>0</v>
      </c>
      <c r="AW17" s="17"/>
      <c r="AX17" s="17">
        <v>5.3151264807747199E-2</v>
      </c>
      <c r="AY17" s="17">
        <v>0.142055052424893</v>
      </c>
      <c r="AZ17" s="17">
        <v>8.5185415200153103E-2</v>
      </c>
      <c r="BA17" s="17"/>
      <c r="BB17" s="17">
        <v>8.1978359967807696E-2</v>
      </c>
      <c r="BC17" s="17">
        <v>4.7391685254919998E-2</v>
      </c>
      <c r="BD17" s="17">
        <v>3.6558872570154402E-2</v>
      </c>
      <c r="BE17" s="17">
        <v>3.9066341463479599E-2</v>
      </c>
      <c r="BF17" s="17">
        <v>5.2561227175042503E-2</v>
      </c>
    </row>
    <row r="18" spans="2:58" ht="43.2" x14ac:dyDescent="0.3">
      <c r="B18" s="18" t="s">
        <v>342</v>
      </c>
      <c r="C18" s="17">
        <v>6.19267370093987E-2</v>
      </c>
      <c r="D18" s="17">
        <v>9.4958702306125797E-2</v>
      </c>
      <c r="E18" s="17">
        <v>2.8986578152518198E-2</v>
      </c>
      <c r="F18" s="17"/>
      <c r="G18" s="17">
        <v>0</v>
      </c>
      <c r="H18" s="17">
        <v>0.129755871954296</v>
      </c>
      <c r="I18" s="17">
        <v>6.8179669654491001E-2</v>
      </c>
      <c r="J18" s="17">
        <v>4.3946733153204597E-2</v>
      </c>
      <c r="K18" s="17">
        <v>4.9441533950097698E-2</v>
      </c>
      <c r="L18" s="17">
        <v>6.4083189549343403E-2</v>
      </c>
      <c r="M18" s="17"/>
      <c r="N18" s="17">
        <v>0</v>
      </c>
      <c r="O18" s="17">
        <v>2.53929296313011E-2</v>
      </c>
      <c r="P18" s="17">
        <v>4.5155852218045398E-2</v>
      </c>
      <c r="Q18" s="17">
        <v>5.2703879488464903E-2</v>
      </c>
      <c r="R18" s="17">
        <v>5.59968141348898E-2</v>
      </c>
      <c r="S18" s="17">
        <v>4.9951438920195101E-2</v>
      </c>
      <c r="T18" s="17">
        <v>2.64124186974019E-2</v>
      </c>
      <c r="U18" s="17">
        <v>6.0896213525140998E-2</v>
      </c>
      <c r="V18" s="17">
        <v>3.4080509749553199E-2</v>
      </c>
      <c r="W18" s="17">
        <v>5.6436021251472103E-2</v>
      </c>
      <c r="X18" s="17">
        <v>5.76204584339087E-2</v>
      </c>
      <c r="Y18" s="17">
        <v>3.5176101678270497E-2</v>
      </c>
      <c r="Z18" s="17">
        <v>8.4960601359379898E-2</v>
      </c>
      <c r="AA18" s="17">
        <v>2.5082018931207602E-2</v>
      </c>
      <c r="AB18" s="17">
        <v>0.100591706248949</v>
      </c>
      <c r="AC18" s="17">
        <v>0.13784200493444901</v>
      </c>
      <c r="AD18" s="17"/>
      <c r="AE18" s="17">
        <v>0.14256539737066901</v>
      </c>
      <c r="AF18" s="17">
        <v>3.38524216832621E-2</v>
      </c>
      <c r="AG18" s="17">
        <v>3.0533942106792101E-2</v>
      </c>
      <c r="AH18" s="17">
        <v>3.21541488484769E-2</v>
      </c>
      <c r="AI18" s="17">
        <v>3.7632158077045799E-2</v>
      </c>
      <c r="AJ18" s="17">
        <v>5.0499482287693999E-2</v>
      </c>
      <c r="AK18" s="17">
        <v>3.7724748125217603E-2</v>
      </c>
      <c r="AL18" s="17">
        <v>7.0862408517643097E-2</v>
      </c>
      <c r="AM18" s="17">
        <v>7.3003165747099794E-2</v>
      </c>
      <c r="AN18" s="17">
        <v>4.3214176907862702E-2</v>
      </c>
      <c r="AO18" s="17">
        <v>9.5632344466859906E-2</v>
      </c>
      <c r="AP18" s="17">
        <v>8.4511208349984199E-2</v>
      </c>
      <c r="AQ18" s="17"/>
      <c r="AR18" s="17">
        <v>4.7708223882899803E-2</v>
      </c>
      <c r="AS18" s="17">
        <v>6.6862998748769595E-2</v>
      </c>
      <c r="AT18" s="17">
        <v>7.9442158928266504E-2</v>
      </c>
      <c r="AU18" s="17">
        <v>3.5248488004922598E-2</v>
      </c>
      <c r="AV18" s="17">
        <v>5.9068798470414699E-2</v>
      </c>
      <c r="AW18" s="17"/>
      <c r="AX18" s="17">
        <v>3.6290388616719703E-2</v>
      </c>
      <c r="AY18" s="17">
        <v>0.13850173923956599</v>
      </c>
      <c r="AZ18" s="17">
        <v>0.107773464939935</v>
      </c>
      <c r="BA18" s="17"/>
      <c r="BB18" s="17">
        <v>7.6437553860215293E-2</v>
      </c>
      <c r="BC18" s="17">
        <v>3.1117191521995199E-2</v>
      </c>
      <c r="BD18" s="17">
        <v>2.14898934765228E-2</v>
      </c>
      <c r="BE18" s="17">
        <v>4.9278552146594899E-2</v>
      </c>
      <c r="BF18" s="17">
        <v>1.2765255953709399E-2</v>
      </c>
    </row>
    <row r="19" spans="2:58" x14ac:dyDescent="0.3">
      <c r="B19" s="18" t="s">
        <v>86</v>
      </c>
      <c r="C19" s="17">
        <v>3.7785013592745401E-2</v>
      </c>
      <c r="D19" s="17">
        <v>3.7641911244264803E-2</v>
      </c>
      <c r="E19" s="17">
        <v>3.7006123584112802E-2</v>
      </c>
      <c r="F19" s="17"/>
      <c r="G19" s="17">
        <v>6.0914113303680399E-2</v>
      </c>
      <c r="H19" s="17">
        <v>2.2075322467060898E-2</v>
      </c>
      <c r="I19" s="17">
        <v>4.0637586657895998E-2</v>
      </c>
      <c r="J19" s="17">
        <v>3.4996856021047303E-2</v>
      </c>
      <c r="K19" s="17">
        <v>5.31521424803603E-2</v>
      </c>
      <c r="L19" s="17">
        <v>0</v>
      </c>
      <c r="M19" s="17"/>
      <c r="N19" s="17">
        <v>0</v>
      </c>
      <c r="O19" s="17">
        <v>8.1080696711015102E-2</v>
      </c>
      <c r="P19" s="17">
        <v>2.9491916123756401E-2</v>
      </c>
      <c r="Q19" s="17">
        <v>3.9752184310097499E-2</v>
      </c>
      <c r="R19" s="17">
        <v>6.6942236352682302E-2</v>
      </c>
      <c r="S19" s="17">
        <v>5.15329764865756E-2</v>
      </c>
      <c r="T19" s="17">
        <v>3.7631848092540797E-2</v>
      </c>
      <c r="U19" s="17">
        <v>5.2663470559898298E-2</v>
      </c>
      <c r="V19" s="17">
        <v>2.5069543382006901E-2</v>
      </c>
      <c r="W19" s="17">
        <v>2.84227709942622E-2</v>
      </c>
      <c r="X19" s="17">
        <v>2.0117266205930299E-2</v>
      </c>
      <c r="Y19" s="17">
        <v>2.8479138116941E-2</v>
      </c>
      <c r="Z19" s="17">
        <v>4.3044509747774899E-2</v>
      </c>
      <c r="AA19" s="17">
        <v>4.8549812015964998E-2</v>
      </c>
      <c r="AB19" s="17">
        <v>1.05830253076801E-2</v>
      </c>
      <c r="AC19" s="17">
        <v>6.8464067984246304E-3</v>
      </c>
      <c r="AD19" s="17"/>
      <c r="AE19" s="17">
        <v>2.6466249565839099E-2</v>
      </c>
      <c r="AF19" s="17">
        <v>2.5088570974602702E-2</v>
      </c>
      <c r="AG19" s="17">
        <v>2.4937931284716199E-2</v>
      </c>
      <c r="AH19" s="17">
        <v>5.3161030521739698E-2</v>
      </c>
      <c r="AI19" s="17">
        <v>1.94727170963504E-2</v>
      </c>
      <c r="AJ19" s="17">
        <v>8.1279749362345902E-2</v>
      </c>
      <c r="AK19" s="17">
        <v>5.6042663538841998E-2</v>
      </c>
      <c r="AL19" s="17">
        <v>9.4060116036060494E-3</v>
      </c>
      <c r="AM19" s="17">
        <v>5.4794521463004002E-2</v>
      </c>
      <c r="AN19" s="17">
        <v>3.3273701083895199E-2</v>
      </c>
      <c r="AO19" s="17">
        <v>2.1988409322213898E-2</v>
      </c>
      <c r="AP19" s="17">
        <v>1.2069968653949201E-2</v>
      </c>
      <c r="AQ19" s="17"/>
      <c r="AR19" s="17">
        <v>3.4794555430612203E-2</v>
      </c>
      <c r="AS19" s="17">
        <v>3.0950441416046599E-2</v>
      </c>
      <c r="AT19" s="17">
        <v>6.11911272283234E-2</v>
      </c>
      <c r="AU19" s="17">
        <v>1.90195424378908E-2</v>
      </c>
      <c r="AV19" s="17">
        <v>9.3637039805363101E-2</v>
      </c>
      <c r="AW19" s="17"/>
      <c r="AX19" s="17">
        <v>4.1446258414729598E-2</v>
      </c>
      <c r="AY19" s="17">
        <v>1.97960462759325E-2</v>
      </c>
      <c r="AZ19" s="17">
        <v>3.7833149701672002E-2</v>
      </c>
      <c r="BA19" s="17"/>
      <c r="BB19" s="17">
        <v>3.0000264553553101E-2</v>
      </c>
      <c r="BC19" s="17">
        <v>7.2282420911793793E-2</v>
      </c>
      <c r="BD19" s="17">
        <v>0</v>
      </c>
      <c r="BE19" s="17">
        <v>4.5555210939280201E-2</v>
      </c>
      <c r="BF19" s="17">
        <v>5.6745325201199202E-2</v>
      </c>
    </row>
    <row r="20" spans="2:58" x14ac:dyDescent="0.3">
      <c r="B20" s="18" t="s">
        <v>219</v>
      </c>
      <c r="C20" s="17">
        <v>7.3772202929040104E-3</v>
      </c>
      <c r="D20" s="17">
        <v>9.7559571334457501E-3</v>
      </c>
      <c r="E20" s="17">
        <v>5.0109155649149199E-3</v>
      </c>
      <c r="F20" s="17"/>
      <c r="G20" s="17">
        <v>0</v>
      </c>
      <c r="H20" s="17">
        <v>0</v>
      </c>
      <c r="I20" s="17">
        <v>7.1953377426991301E-3</v>
      </c>
      <c r="J20" s="17">
        <v>9.3182205080872497E-3</v>
      </c>
      <c r="K20" s="17">
        <v>4.7467158310505004E-3</v>
      </c>
      <c r="L20" s="17">
        <v>3.18448709968122E-2</v>
      </c>
      <c r="M20" s="17"/>
      <c r="N20" s="17">
        <v>0</v>
      </c>
      <c r="O20" s="17">
        <v>2.7225178220825499E-2</v>
      </c>
      <c r="P20" s="17">
        <v>0</v>
      </c>
      <c r="Q20" s="17">
        <v>0</v>
      </c>
      <c r="R20" s="17">
        <v>5.8063190296063199E-3</v>
      </c>
      <c r="S20" s="17">
        <v>7.2382854768908199E-3</v>
      </c>
      <c r="T20" s="17">
        <v>5.0718375752779104E-3</v>
      </c>
      <c r="U20" s="17">
        <v>0</v>
      </c>
      <c r="V20" s="17">
        <v>5.5184612547863297E-3</v>
      </c>
      <c r="W20" s="17">
        <v>2.7390653719013801E-2</v>
      </c>
      <c r="X20" s="17">
        <v>1.2924778716611299E-2</v>
      </c>
      <c r="Y20" s="17">
        <v>5.5133570215479596E-3</v>
      </c>
      <c r="Z20" s="17">
        <v>7.8338617515166208E-3</v>
      </c>
      <c r="AA20" s="17">
        <v>1.54302179349629E-2</v>
      </c>
      <c r="AB20" s="17">
        <v>0</v>
      </c>
      <c r="AC20" s="17">
        <v>4.0411413550252902E-3</v>
      </c>
      <c r="AD20" s="17"/>
      <c r="AE20" s="17">
        <v>0</v>
      </c>
      <c r="AF20" s="17">
        <v>8.4282765182689106E-3</v>
      </c>
      <c r="AG20" s="17">
        <v>1.0930369572863601E-2</v>
      </c>
      <c r="AH20" s="17">
        <v>1.6911663551741399E-2</v>
      </c>
      <c r="AI20" s="17">
        <v>4.9396411792691801E-3</v>
      </c>
      <c r="AJ20" s="17">
        <v>2.30887237225176E-2</v>
      </c>
      <c r="AK20" s="17">
        <v>1.24117286114237E-2</v>
      </c>
      <c r="AL20" s="17">
        <v>0</v>
      </c>
      <c r="AM20" s="17">
        <v>0</v>
      </c>
      <c r="AN20" s="17">
        <v>5.1183319700987204E-3</v>
      </c>
      <c r="AO20" s="17">
        <v>0</v>
      </c>
      <c r="AP20" s="17">
        <v>0</v>
      </c>
      <c r="AQ20" s="17"/>
      <c r="AR20" s="17">
        <v>5.7740962296434399E-3</v>
      </c>
      <c r="AS20" s="17">
        <v>9.11816610088261E-3</v>
      </c>
      <c r="AT20" s="17">
        <v>3.4037338253133098E-3</v>
      </c>
      <c r="AU20" s="17">
        <v>0</v>
      </c>
      <c r="AV20" s="17">
        <v>3.9541196102293098E-2</v>
      </c>
      <c r="AW20" s="17"/>
      <c r="AX20" s="17">
        <v>5.70135100757638E-3</v>
      </c>
      <c r="AY20" s="17">
        <v>0</v>
      </c>
      <c r="AZ20" s="17">
        <v>1.47348213688481E-2</v>
      </c>
      <c r="BA20" s="17"/>
      <c r="BB20" s="17">
        <v>7.6248337860522E-3</v>
      </c>
      <c r="BC20" s="17">
        <v>5.3725910971249603E-3</v>
      </c>
      <c r="BD20" s="17">
        <v>0</v>
      </c>
      <c r="BE20" s="17">
        <v>7.0334419105321502E-3</v>
      </c>
      <c r="BF20" s="17">
        <v>1.0205797599458E-2</v>
      </c>
    </row>
    <row r="21" spans="2:58" x14ac:dyDescent="0.3">
      <c r="B21" s="18" t="s">
        <v>150</v>
      </c>
      <c r="C21" s="19">
        <v>1.92914501884573E-2</v>
      </c>
      <c r="D21" s="19">
        <v>2.2394571089481601E-2</v>
      </c>
      <c r="E21" s="19">
        <v>1.6223834544399001E-2</v>
      </c>
      <c r="F21" s="19"/>
      <c r="G21" s="19">
        <v>0</v>
      </c>
      <c r="H21" s="19">
        <v>5.9791087236691999E-2</v>
      </c>
      <c r="I21" s="19">
        <v>1.28555606004293E-2</v>
      </c>
      <c r="J21" s="19">
        <v>1.5015649026271701E-2</v>
      </c>
      <c r="K21" s="19">
        <v>2.31728285381772E-2</v>
      </c>
      <c r="L21" s="19">
        <v>2.04296735733949E-2</v>
      </c>
      <c r="M21" s="19"/>
      <c r="N21" s="19">
        <v>0</v>
      </c>
      <c r="O21" s="19">
        <v>0.21329800921221501</v>
      </c>
      <c r="P21" s="19">
        <v>6.5110948645652894E-2</v>
      </c>
      <c r="Q21" s="19">
        <v>1.5027155707940399E-2</v>
      </c>
      <c r="R21" s="19">
        <v>2.0843089215233299E-2</v>
      </c>
      <c r="S21" s="19">
        <v>3.9577802793323798E-2</v>
      </c>
      <c r="T21" s="19">
        <v>7.9430033939492505E-3</v>
      </c>
      <c r="U21" s="19">
        <v>1.1329493267662701E-2</v>
      </c>
      <c r="V21" s="19">
        <v>7.5588863958096202E-3</v>
      </c>
      <c r="W21" s="19">
        <v>1.6159481572707801E-2</v>
      </c>
      <c r="X21" s="19">
        <v>2.09093047992139E-2</v>
      </c>
      <c r="Y21" s="19">
        <v>1.3968493529102099E-2</v>
      </c>
      <c r="Z21" s="19">
        <v>0</v>
      </c>
      <c r="AA21" s="19">
        <v>1.20459622548047E-2</v>
      </c>
      <c r="AB21" s="19">
        <v>5.7945165670506603E-3</v>
      </c>
      <c r="AC21" s="19">
        <v>7.22520919978381E-3</v>
      </c>
      <c r="AD21" s="19"/>
      <c r="AE21" s="19">
        <v>1.7913750745319899E-2</v>
      </c>
      <c r="AF21" s="19">
        <v>1.6362815960895099E-2</v>
      </c>
      <c r="AG21" s="19">
        <v>2.7598180992475799E-2</v>
      </c>
      <c r="AH21" s="19">
        <v>0</v>
      </c>
      <c r="AI21" s="19">
        <v>9.5934347378120802E-3</v>
      </c>
      <c r="AJ21" s="19">
        <v>2.2508965353793001E-2</v>
      </c>
      <c r="AK21" s="19">
        <v>1.9570034950020802E-2</v>
      </c>
      <c r="AL21" s="19">
        <v>9.4060116036060494E-3</v>
      </c>
      <c r="AM21" s="19">
        <v>2.18285066706485E-2</v>
      </c>
      <c r="AN21" s="19">
        <v>3.6749960709577999E-2</v>
      </c>
      <c r="AO21" s="19">
        <v>3.2644435023494199E-2</v>
      </c>
      <c r="AP21" s="19">
        <v>1.5640290271457101E-2</v>
      </c>
      <c r="AQ21" s="19"/>
      <c r="AR21" s="19">
        <v>1.7724535364311698E-2</v>
      </c>
      <c r="AS21" s="19">
        <v>1.67959875498454E-2</v>
      </c>
      <c r="AT21" s="19">
        <v>1.80694738640566E-2</v>
      </c>
      <c r="AU21" s="19">
        <v>4.4983961060717698E-2</v>
      </c>
      <c r="AV21" s="19">
        <v>5.4847626935579E-2</v>
      </c>
      <c r="AW21" s="19"/>
      <c r="AX21" s="19">
        <v>2.44556350059578E-2</v>
      </c>
      <c r="AY21" s="19">
        <v>6.77807115070987E-3</v>
      </c>
      <c r="AZ21" s="19">
        <v>1.10517196702004E-2</v>
      </c>
      <c r="BA21" s="19"/>
      <c r="BB21" s="19">
        <v>1.4324366299752899E-2</v>
      </c>
      <c r="BC21" s="19">
        <v>2.2970882688142499E-2</v>
      </c>
      <c r="BD21" s="19">
        <v>8.5399793230441903E-2</v>
      </c>
      <c r="BE21" s="19">
        <v>9.6979538349951603E-3</v>
      </c>
      <c r="BF21" s="19">
        <v>4.4173771583178402E-2</v>
      </c>
    </row>
    <row r="22" spans="2:58" x14ac:dyDescent="0.3">
      <c r="B22" s="16"/>
    </row>
    <row r="23" spans="2:58" x14ac:dyDescent="0.3">
      <c r="B23" t="s">
        <v>91</v>
      </c>
    </row>
    <row r="24" spans="2:58" x14ac:dyDescent="0.3">
      <c r="B24" t="s">
        <v>92</v>
      </c>
    </row>
    <row r="26" spans="2:58" x14ac:dyDescent="0.3">
      <c r="B2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L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357</v>
      </c>
      <c r="E2" s="26"/>
      <c r="F2" s="26"/>
      <c r="G2" s="26"/>
      <c r="H2" s="26"/>
      <c r="I2" s="26"/>
      <c r="J2" s="26"/>
      <c r="K2" s="26"/>
      <c r="L2" s="26"/>
    </row>
    <row r="6" spans="2:12" ht="49.95" customHeight="1" x14ac:dyDescent="0.3">
      <c r="B6" s="23" t="s">
        <v>15</v>
      </c>
      <c r="C6" s="23" t="s">
        <v>344</v>
      </c>
      <c r="D6" s="23" t="s">
        <v>345</v>
      </c>
      <c r="E6" s="23" t="s">
        <v>346</v>
      </c>
      <c r="F6" s="23" t="s">
        <v>347</v>
      </c>
      <c r="G6" s="23" t="s">
        <v>348</v>
      </c>
      <c r="H6" s="23" t="s">
        <v>349</v>
      </c>
      <c r="I6" s="23" t="s">
        <v>350</v>
      </c>
      <c r="J6" s="23" t="s">
        <v>351</v>
      </c>
      <c r="K6" s="23" t="s">
        <v>352</v>
      </c>
    </row>
    <row r="7" spans="2:12" x14ac:dyDescent="0.3">
      <c r="B7" s="18" t="s">
        <v>353</v>
      </c>
      <c r="C7" s="17">
        <v>0.44334608025704397</v>
      </c>
      <c r="D7" s="17">
        <v>0.43972648371156398</v>
      </c>
      <c r="E7" s="17">
        <v>0.123899361581133</v>
      </c>
      <c r="F7" s="17">
        <v>0.17182275933538299</v>
      </c>
      <c r="G7" s="17">
        <v>0.150998183573123</v>
      </c>
      <c r="H7" s="17">
        <v>7.32148041932731E-2</v>
      </c>
      <c r="I7" s="17">
        <v>0.102270555490033</v>
      </c>
      <c r="J7" s="17">
        <v>0.338837272530158</v>
      </c>
      <c r="K7" s="17">
        <v>7.8943412491567194E-2</v>
      </c>
    </row>
    <row r="8" spans="2:12" x14ac:dyDescent="0.3">
      <c r="B8" s="18" t="s">
        <v>354</v>
      </c>
      <c r="C8" s="17">
        <v>0.337231723426755</v>
      </c>
      <c r="D8" s="17">
        <v>0.347374140326901</v>
      </c>
      <c r="E8" s="17">
        <v>0.231293320369793</v>
      </c>
      <c r="F8" s="17">
        <v>0.28221972305679199</v>
      </c>
      <c r="G8" s="17">
        <v>0.238242317004528</v>
      </c>
      <c r="H8" s="17">
        <v>0.139430850073124</v>
      </c>
      <c r="I8" s="17">
        <v>0.212178623940078</v>
      </c>
      <c r="J8" s="17">
        <v>0.38599402941834099</v>
      </c>
      <c r="K8" s="17">
        <v>0.128704467486215</v>
      </c>
    </row>
    <row r="9" spans="2:12" x14ac:dyDescent="0.3">
      <c r="B9" s="18" t="s">
        <v>355</v>
      </c>
      <c r="C9" s="17">
        <v>0.13887951061106299</v>
      </c>
      <c r="D9" s="17">
        <v>0.13959256721913599</v>
      </c>
      <c r="E9" s="17">
        <v>0.24409700853236599</v>
      </c>
      <c r="F9" s="17">
        <v>0.33899672800693598</v>
      </c>
      <c r="G9" s="17">
        <v>0.29170658656471399</v>
      </c>
      <c r="H9" s="17">
        <v>0.140497901145335</v>
      </c>
      <c r="I9" s="17">
        <v>0.24898632905374601</v>
      </c>
      <c r="J9" s="17">
        <v>0.17315881803073699</v>
      </c>
      <c r="K9" s="17">
        <v>0.142677606109849</v>
      </c>
    </row>
    <row r="10" spans="2:12" x14ac:dyDescent="0.3">
      <c r="B10" s="18" t="s">
        <v>356</v>
      </c>
      <c r="C10" s="17">
        <v>4.0010598559072498E-2</v>
      </c>
      <c r="D10" s="17">
        <v>3.0719020849935601E-2</v>
      </c>
      <c r="E10" s="17">
        <v>0.34971882316224301</v>
      </c>
      <c r="F10" s="17">
        <v>0.14534158321556501</v>
      </c>
      <c r="G10" s="17">
        <v>0.241174192801523</v>
      </c>
      <c r="H10" s="17">
        <v>0.59718186951206398</v>
      </c>
      <c r="I10" s="17">
        <v>0.37199619648406101</v>
      </c>
      <c r="J10" s="17">
        <v>5.8063244932523697E-2</v>
      </c>
      <c r="K10" s="17">
        <v>0.60247701554507904</v>
      </c>
    </row>
    <row r="11" spans="2:12" x14ac:dyDescent="0.3">
      <c r="B11" s="18" t="s">
        <v>97</v>
      </c>
      <c r="C11" s="17">
        <v>4.05320871460653E-2</v>
      </c>
      <c r="D11" s="17">
        <v>4.2587787892464098E-2</v>
      </c>
      <c r="E11" s="17">
        <v>5.0991486354464502E-2</v>
      </c>
      <c r="F11" s="17">
        <v>6.16192063853232E-2</v>
      </c>
      <c r="G11" s="17">
        <v>7.7878720056112002E-2</v>
      </c>
      <c r="H11" s="17">
        <v>4.9674575076204999E-2</v>
      </c>
      <c r="I11" s="17">
        <v>6.4568295032081599E-2</v>
      </c>
      <c r="J11" s="17">
        <v>4.3946635088239497E-2</v>
      </c>
      <c r="K11" s="17">
        <v>4.7197498367290501E-2</v>
      </c>
    </row>
    <row r="12" spans="2:12" x14ac:dyDescent="0.3">
      <c r="B12" s="16"/>
      <c r="C12" s="16"/>
      <c r="D12" s="16"/>
      <c r="E12" s="16"/>
      <c r="F12" s="16"/>
      <c r="G12" s="16"/>
      <c r="H12" s="16"/>
      <c r="I12" s="16"/>
      <c r="J12" s="16"/>
      <c r="K12" s="16"/>
    </row>
    <row r="13" spans="2:12" x14ac:dyDescent="0.3">
      <c r="B13" t="s">
        <v>91</v>
      </c>
    </row>
    <row r="14" spans="2:12" x14ac:dyDescent="0.3">
      <c r="B14" t="s">
        <v>92</v>
      </c>
    </row>
    <row r="18" spans="2:2" x14ac:dyDescent="0.3">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353</v>
      </c>
      <c r="C9" s="17">
        <v>0.44334608025704397</v>
      </c>
      <c r="D9" s="17">
        <v>0.48064156562111099</v>
      </c>
      <c r="E9" s="17">
        <v>0.405901733494131</v>
      </c>
      <c r="F9" s="17"/>
      <c r="G9" s="17">
        <v>0.67630949650963201</v>
      </c>
      <c r="H9" s="17">
        <v>0.52887822516674698</v>
      </c>
      <c r="I9" s="17">
        <v>0.431466433299943</v>
      </c>
      <c r="J9" s="17">
        <v>0.42193911057043998</v>
      </c>
      <c r="K9" s="17">
        <v>0.45813832912941999</v>
      </c>
      <c r="L9" s="17">
        <v>0.55050366127764405</v>
      </c>
      <c r="M9" s="17"/>
      <c r="N9" s="17">
        <v>0.26179354287614498</v>
      </c>
      <c r="O9" s="17">
        <v>0.25195785009862698</v>
      </c>
      <c r="P9" s="17">
        <v>0.40671321682079697</v>
      </c>
      <c r="Q9" s="17">
        <v>0.45960763336868599</v>
      </c>
      <c r="R9" s="17">
        <v>0.27388284817269398</v>
      </c>
      <c r="S9" s="17">
        <v>0.31437420824686702</v>
      </c>
      <c r="T9" s="17">
        <v>0.431208666725172</v>
      </c>
      <c r="U9" s="17">
        <v>0.48508255850684801</v>
      </c>
      <c r="V9" s="17">
        <v>0.40554372316999798</v>
      </c>
      <c r="W9" s="17">
        <v>0.460894882163701</v>
      </c>
      <c r="X9" s="17">
        <v>0.47469864797936501</v>
      </c>
      <c r="Y9" s="17">
        <v>0.44080480097784402</v>
      </c>
      <c r="Z9" s="17">
        <v>0.52932568209844899</v>
      </c>
      <c r="AA9" s="17">
        <v>0.44171223567816698</v>
      </c>
      <c r="AB9" s="17">
        <v>0.41772344987351501</v>
      </c>
      <c r="AC9" s="17">
        <v>0.60535007172381605</v>
      </c>
      <c r="AD9" s="17"/>
      <c r="AE9" s="17">
        <v>0.53121916398829605</v>
      </c>
      <c r="AF9" s="17">
        <v>0.48660853874419602</v>
      </c>
      <c r="AG9" s="17">
        <v>0.44018404466691802</v>
      </c>
      <c r="AH9" s="17">
        <v>0.42794386154039399</v>
      </c>
      <c r="AI9" s="17">
        <v>0.42890103767885601</v>
      </c>
      <c r="AJ9" s="17">
        <v>0.40978917086387801</v>
      </c>
      <c r="AK9" s="17">
        <v>0.39919066918219598</v>
      </c>
      <c r="AL9" s="17">
        <v>0.39133484293920701</v>
      </c>
      <c r="AM9" s="17">
        <v>0.39555699079774997</v>
      </c>
      <c r="AN9" s="17">
        <v>0.43073216052298102</v>
      </c>
      <c r="AO9" s="17">
        <v>0.39982514674942299</v>
      </c>
      <c r="AP9" s="17">
        <v>0.50818148841358202</v>
      </c>
      <c r="AQ9" s="17"/>
      <c r="AR9" s="17">
        <v>0.42130994114548498</v>
      </c>
      <c r="AS9" s="17">
        <v>0.44306679958440798</v>
      </c>
      <c r="AT9" s="17">
        <v>0.47050759660949198</v>
      </c>
      <c r="AU9" s="17">
        <v>0.49104024583790801</v>
      </c>
      <c r="AV9" s="17">
        <v>0.42681920438714399</v>
      </c>
      <c r="AW9" s="17"/>
      <c r="AX9" s="17">
        <v>0.42735165977512302</v>
      </c>
      <c r="AY9" s="17">
        <v>0.54591717847214705</v>
      </c>
      <c r="AZ9" s="17">
        <v>0.45516904672168601</v>
      </c>
      <c r="BA9" s="17"/>
      <c r="BB9" s="17">
        <v>0.46679831225617102</v>
      </c>
      <c r="BC9" s="17">
        <v>0.35676414580928201</v>
      </c>
      <c r="BD9" s="17">
        <v>0.40441110014860299</v>
      </c>
      <c r="BE9" s="17">
        <v>0.45525345662336603</v>
      </c>
      <c r="BF9" s="17">
        <v>0.37111507437805302</v>
      </c>
    </row>
    <row r="10" spans="2:58" x14ac:dyDescent="0.3">
      <c r="B10" s="18" t="s">
        <v>354</v>
      </c>
      <c r="C10" s="17">
        <v>0.337231723426755</v>
      </c>
      <c r="D10" s="17">
        <v>0.31674704721206798</v>
      </c>
      <c r="E10" s="17">
        <v>0.35840886769202002</v>
      </c>
      <c r="F10" s="17"/>
      <c r="G10" s="17">
        <v>0.167826166284576</v>
      </c>
      <c r="H10" s="17">
        <v>0.27883564269286598</v>
      </c>
      <c r="I10" s="17">
        <v>0.325829289746974</v>
      </c>
      <c r="J10" s="17">
        <v>0.37655106757346501</v>
      </c>
      <c r="K10" s="17">
        <v>0.29367290588651701</v>
      </c>
      <c r="L10" s="17">
        <v>0.40955757931556602</v>
      </c>
      <c r="M10" s="17"/>
      <c r="N10" s="17">
        <v>0.485029637435755</v>
      </c>
      <c r="O10" s="17">
        <v>0.15828872551141901</v>
      </c>
      <c r="P10" s="17">
        <v>0.26316087732139098</v>
      </c>
      <c r="Q10" s="17">
        <v>0.32081597797886502</v>
      </c>
      <c r="R10" s="17">
        <v>0.42396908990839599</v>
      </c>
      <c r="S10" s="17">
        <v>0.40681642524956801</v>
      </c>
      <c r="T10" s="17">
        <v>0.344322683478891</v>
      </c>
      <c r="U10" s="17">
        <v>0.29089251280318301</v>
      </c>
      <c r="V10" s="17">
        <v>0.32726121938243902</v>
      </c>
      <c r="W10" s="17">
        <v>0.30000258200748797</v>
      </c>
      <c r="X10" s="17">
        <v>0.34695035784959699</v>
      </c>
      <c r="Y10" s="17">
        <v>0.35046466829869799</v>
      </c>
      <c r="Z10" s="17">
        <v>0.30701779808999002</v>
      </c>
      <c r="AA10" s="17">
        <v>0.33864540529820197</v>
      </c>
      <c r="AB10" s="17">
        <v>0.44575358910685597</v>
      </c>
      <c r="AC10" s="17">
        <v>0.29076248742827498</v>
      </c>
      <c r="AD10" s="17"/>
      <c r="AE10" s="17">
        <v>0.306308593017311</v>
      </c>
      <c r="AF10" s="17">
        <v>0.31264166245210401</v>
      </c>
      <c r="AG10" s="17">
        <v>0.34713772661914499</v>
      </c>
      <c r="AH10" s="17">
        <v>0.32684921626361402</v>
      </c>
      <c r="AI10" s="17">
        <v>0.35949458208660201</v>
      </c>
      <c r="AJ10" s="17">
        <v>0.33500803601102802</v>
      </c>
      <c r="AK10" s="17">
        <v>0.35364636221385598</v>
      </c>
      <c r="AL10" s="17">
        <v>0.391645991525781</v>
      </c>
      <c r="AM10" s="17">
        <v>0.34319692806813501</v>
      </c>
      <c r="AN10" s="17">
        <v>0.34262284889196698</v>
      </c>
      <c r="AO10" s="17">
        <v>0.36036752258631299</v>
      </c>
      <c r="AP10" s="17">
        <v>0.35475864092092602</v>
      </c>
      <c r="AQ10" s="17"/>
      <c r="AR10" s="17">
        <v>0.34237168356965197</v>
      </c>
      <c r="AS10" s="17">
        <v>0.34925818191638303</v>
      </c>
      <c r="AT10" s="17">
        <v>0.31537998643677201</v>
      </c>
      <c r="AU10" s="17">
        <v>0.25389357850331901</v>
      </c>
      <c r="AV10" s="17">
        <v>0.34745831878061401</v>
      </c>
      <c r="AW10" s="17"/>
      <c r="AX10" s="17">
        <v>0.33975729351929301</v>
      </c>
      <c r="AY10" s="17">
        <v>0.32774189400343101</v>
      </c>
      <c r="AZ10" s="17">
        <v>0.32525113724931498</v>
      </c>
      <c r="BA10" s="17"/>
      <c r="BB10" s="17">
        <v>0.339914076940314</v>
      </c>
      <c r="BC10" s="17">
        <v>0.35752002898716101</v>
      </c>
      <c r="BD10" s="17">
        <v>0.26694503412138898</v>
      </c>
      <c r="BE10" s="17">
        <v>0.29499395489484698</v>
      </c>
      <c r="BF10" s="17">
        <v>0.35026292122153102</v>
      </c>
    </row>
    <row r="11" spans="2:58" x14ac:dyDescent="0.3">
      <c r="B11" s="18" t="s">
        <v>355</v>
      </c>
      <c r="C11" s="17">
        <v>0.13887951061106299</v>
      </c>
      <c r="D11" s="17">
        <v>0.132741853838551</v>
      </c>
      <c r="E11" s="17">
        <v>0.14530013268723099</v>
      </c>
      <c r="F11" s="17"/>
      <c r="G11" s="17">
        <v>9.4950223902111899E-2</v>
      </c>
      <c r="H11" s="17">
        <v>0.10333941385978999</v>
      </c>
      <c r="I11" s="17">
        <v>0.15855425005243201</v>
      </c>
      <c r="J11" s="17">
        <v>0.13265494957157101</v>
      </c>
      <c r="K11" s="17">
        <v>0.137515282444019</v>
      </c>
      <c r="L11" s="17">
        <v>3.99387594067903E-2</v>
      </c>
      <c r="M11" s="17"/>
      <c r="N11" s="17">
        <v>0.25317681968809902</v>
      </c>
      <c r="O11" s="17">
        <v>0.30499303129053701</v>
      </c>
      <c r="P11" s="17">
        <v>0.16469146961714401</v>
      </c>
      <c r="Q11" s="17">
        <v>0.12930526976278001</v>
      </c>
      <c r="R11" s="17">
        <v>0.21685666977439899</v>
      </c>
      <c r="S11" s="17">
        <v>0.15048735101361299</v>
      </c>
      <c r="T11" s="17">
        <v>0.15516975768889901</v>
      </c>
      <c r="U11" s="17">
        <v>0.165821895078551</v>
      </c>
      <c r="V11" s="17">
        <v>0.20796532662992601</v>
      </c>
      <c r="W11" s="17">
        <v>0.17477550055534999</v>
      </c>
      <c r="X11" s="17">
        <v>0.11916815775633199</v>
      </c>
      <c r="Y11" s="17">
        <v>0.136218634908429</v>
      </c>
      <c r="Z11" s="17">
        <v>8.7610638905400606E-2</v>
      </c>
      <c r="AA11" s="17">
        <v>0.111945403182484</v>
      </c>
      <c r="AB11" s="17">
        <v>7.1052246339368394E-2</v>
      </c>
      <c r="AC11" s="17">
        <v>7.0490243534371499E-2</v>
      </c>
      <c r="AD11" s="17"/>
      <c r="AE11" s="17">
        <v>8.7854667331775799E-2</v>
      </c>
      <c r="AF11" s="17">
        <v>0.13097733515964799</v>
      </c>
      <c r="AG11" s="17">
        <v>0.16137908439516499</v>
      </c>
      <c r="AH11" s="17">
        <v>0.15245816819424199</v>
      </c>
      <c r="AI11" s="17">
        <v>0.16292640070012901</v>
      </c>
      <c r="AJ11" s="17">
        <v>0.14578707235614899</v>
      </c>
      <c r="AK11" s="17">
        <v>0.16131642052393499</v>
      </c>
      <c r="AL11" s="17">
        <v>0.146980480031387</v>
      </c>
      <c r="AM11" s="17">
        <v>0.177556917931631</v>
      </c>
      <c r="AN11" s="17">
        <v>0.110995487827172</v>
      </c>
      <c r="AO11" s="17">
        <v>0.157087126166681</v>
      </c>
      <c r="AP11" s="17">
        <v>7.3838171860440699E-2</v>
      </c>
      <c r="AQ11" s="17"/>
      <c r="AR11" s="17">
        <v>0.15099251032674299</v>
      </c>
      <c r="AS11" s="17">
        <v>0.13081242907347099</v>
      </c>
      <c r="AT11" s="17">
        <v>0.13286188819191</v>
      </c>
      <c r="AU11" s="17">
        <v>0.191400518759058</v>
      </c>
      <c r="AV11" s="17">
        <v>9.0014598894318204E-2</v>
      </c>
      <c r="AW11" s="17"/>
      <c r="AX11" s="17">
        <v>0.14807514985848599</v>
      </c>
      <c r="AY11" s="17">
        <v>5.9287918021855499E-2</v>
      </c>
      <c r="AZ11" s="17">
        <v>0.15217041133860701</v>
      </c>
      <c r="BA11" s="17"/>
      <c r="BB11" s="17">
        <v>0.122357398104023</v>
      </c>
      <c r="BC11" s="17">
        <v>0.19779627014190401</v>
      </c>
      <c r="BD11" s="17">
        <v>0.17567969951067999</v>
      </c>
      <c r="BE11" s="17">
        <v>0.15708662725841999</v>
      </c>
      <c r="BF11" s="17">
        <v>0.16305798916511199</v>
      </c>
    </row>
    <row r="12" spans="2:58" x14ac:dyDescent="0.3">
      <c r="B12" s="18" t="s">
        <v>356</v>
      </c>
      <c r="C12" s="17">
        <v>4.0010598559072498E-2</v>
      </c>
      <c r="D12" s="17">
        <v>3.9738379470588198E-2</v>
      </c>
      <c r="E12" s="17">
        <v>4.0362901302949603E-2</v>
      </c>
      <c r="F12" s="17"/>
      <c r="G12" s="17">
        <v>0</v>
      </c>
      <c r="H12" s="17">
        <v>4.7517429254329703E-2</v>
      </c>
      <c r="I12" s="17">
        <v>4.6664884743385503E-2</v>
      </c>
      <c r="J12" s="17">
        <v>3.3015369185414603E-2</v>
      </c>
      <c r="K12" s="17">
        <v>4.2100673846281703E-2</v>
      </c>
      <c r="L12" s="17">
        <v>0</v>
      </c>
      <c r="M12" s="17"/>
      <c r="N12" s="17">
        <v>0</v>
      </c>
      <c r="O12" s="17">
        <v>8.8508666937397201E-2</v>
      </c>
      <c r="P12" s="17">
        <v>7.5183715089504097E-2</v>
      </c>
      <c r="Q12" s="17">
        <v>5.5419470533220098E-2</v>
      </c>
      <c r="R12" s="17">
        <v>2.1456573810618301E-2</v>
      </c>
      <c r="S12" s="17">
        <v>8.1628670380572796E-2</v>
      </c>
      <c r="T12" s="17">
        <v>4.6395124294830899E-2</v>
      </c>
      <c r="U12" s="17">
        <v>1.5891977495527999E-2</v>
      </c>
      <c r="V12" s="17">
        <v>3.90551579508049E-2</v>
      </c>
      <c r="W12" s="17">
        <v>2.71863816392704E-2</v>
      </c>
      <c r="X12" s="17">
        <v>4.16309490552636E-2</v>
      </c>
      <c r="Y12" s="17">
        <v>2.3847853698450099E-2</v>
      </c>
      <c r="Z12" s="17">
        <v>5.0644486603131297E-2</v>
      </c>
      <c r="AA12" s="17">
        <v>5.2802482010577301E-2</v>
      </c>
      <c r="AB12" s="17">
        <v>5.4887689372580303E-2</v>
      </c>
      <c r="AC12" s="17">
        <v>2.2859092747001201E-2</v>
      </c>
      <c r="AD12" s="17"/>
      <c r="AE12" s="17">
        <v>4.9586970333918901E-2</v>
      </c>
      <c r="AF12" s="17">
        <v>3.7540568797904197E-2</v>
      </c>
      <c r="AG12" s="17">
        <v>1.7099714772924102E-2</v>
      </c>
      <c r="AH12" s="17">
        <v>5.5975080594239397E-2</v>
      </c>
      <c r="AI12" s="17">
        <v>3.1099003122553599E-2</v>
      </c>
      <c r="AJ12" s="17">
        <v>3.0275146548237201E-2</v>
      </c>
      <c r="AK12" s="17">
        <v>3.2233376290557503E-2</v>
      </c>
      <c r="AL12" s="17">
        <v>3.9038333064177602E-2</v>
      </c>
      <c r="AM12" s="17">
        <v>2.3267971479043699E-2</v>
      </c>
      <c r="AN12" s="17">
        <v>7.4397572324353095E-2</v>
      </c>
      <c r="AO12" s="17">
        <v>5.5307419996189502E-2</v>
      </c>
      <c r="AP12" s="17">
        <v>2.4139937307898499E-2</v>
      </c>
      <c r="AQ12" s="17"/>
      <c r="AR12" s="17">
        <v>4.2061996480732999E-2</v>
      </c>
      <c r="AS12" s="17">
        <v>3.8989429484659097E-2</v>
      </c>
      <c r="AT12" s="17">
        <v>4.1734209051154998E-2</v>
      </c>
      <c r="AU12" s="17">
        <v>2.3234200455946499E-2</v>
      </c>
      <c r="AV12" s="17">
        <v>5.9900882271273097E-2</v>
      </c>
      <c r="AW12" s="17"/>
      <c r="AX12" s="17">
        <v>3.7126857762702803E-2</v>
      </c>
      <c r="AY12" s="17">
        <v>4.7996080406988703E-2</v>
      </c>
      <c r="AZ12" s="17">
        <v>3.8505680382089999E-2</v>
      </c>
      <c r="BA12" s="17"/>
      <c r="BB12" s="17">
        <v>3.1065666495736399E-2</v>
      </c>
      <c r="BC12" s="17">
        <v>5.4448027898035101E-2</v>
      </c>
      <c r="BD12" s="17">
        <v>0.114036796176069</v>
      </c>
      <c r="BE12" s="17">
        <v>4.0201452708935298E-2</v>
      </c>
      <c r="BF12" s="17">
        <v>7.1091468992408299E-2</v>
      </c>
    </row>
    <row r="13" spans="2:58" x14ac:dyDescent="0.3">
      <c r="B13" s="18" t="s">
        <v>97</v>
      </c>
      <c r="C13" s="19">
        <v>4.05320871460653E-2</v>
      </c>
      <c r="D13" s="19">
        <v>3.01311538576821E-2</v>
      </c>
      <c r="E13" s="19">
        <v>5.0026364823668103E-2</v>
      </c>
      <c r="F13" s="19"/>
      <c r="G13" s="19">
        <v>6.0914113303680399E-2</v>
      </c>
      <c r="H13" s="19">
        <v>4.14292890262681E-2</v>
      </c>
      <c r="I13" s="19">
        <v>3.7485142157266498E-2</v>
      </c>
      <c r="J13" s="19">
        <v>3.5839503099109903E-2</v>
      </c>
      <c r="K13" s="19">
        <v>6.8572808693762893E-2</v>
      </c>
      <c r="L13" s="19">
        <v>0</v>
      </c>
      <c r="M13" s="19"/>
      <c r="N13" s="19">
        <v>0</v>
      </c>
      <c r="O13" s="19">
        <v>0.19625172616202</v>
      </c>
      <c r="P13" s="19">
        <v>9.0250721151163699E-2</v>
      </c>
      <c r="Q13" s="19">
        <v>3.4851648356448502E-2</v>
      </c>
      <c r="R13" s="19">
        <v>6.3834818333892498E-2</v>
      </c>
      <c r="S13" s="19">
        <v>4.6693345109379399E-2</v>
      </c>
      <c r="T13" s="19">
        <v>2.29037678122068E-2</v>
      </c>
      <c r="U13" s="19">
        <v>4.23110561158902E-2</v>
      </c>
      <c r="V13" s="19">
        <v>2.01745728668314E-2</v>
      </c>
      <c r="W13" s="19">
        <v>3.7140653634191299E-2</v>
      </c>
      <c r="X13" s="19">
        <v>1.7551887359442801E-2</v>
      </c>
      <c r="Y13" s="19">
        <v>4.86640421165788E-2</v>
      </c>
      <c r="Z13" s="19">
        <v>2.5401394303029502E-2</v>
      </c>
      <c r="AA13" s="19">
        <v>5.4894473830569203E-2</v>
      </c>
      <c r="AB13" s="19">
        <v>1.05830253076801E-2</v>
      </c>
      <c r="AC13" s="19">
        <v>1.0538104566536E-2</v>
      </c>
      <c r="AD13" s="19"/>
      <c r="AE13" s="19">
        <v>2.5030605328698E-2</v>
      </c>
      <c r="AF13" s="19">
        <v>3.22318948461476E-2</v>
      </c>
      <c r="AG13" s="19">
        <v>3.4199429545848099E-2</v>
      </c>
      <c r="AH13" s="19">
        <v>3.6773673407510497E-2</v>
      </c>
      <c r="AI13" s="19">
        <v>1.75789764118599E-2</v>
      </c>
      <c r="AJ13" s="19">
        <v>7.9140574220707305E-2</v>
      </c>
      <c r="AK13" s="19">
        <v>5.3613171789455197E-2</v>
      </c>
      <c r="AL13" s="19">
        <v>3.10003524394473E-2</v>
      </c>
      <c r="AM13" s="19">
        <v>6.04211917234403E-2</v>
      </c>
      <c r="AN13" s="19">
        <v>4.1251930433526901E-2</v>
      </c>
      <c r="AO13" s="19">
        <v>2.7412784501393801E-2</v>
      </c>
      <c r="AP13" s="19">
        <v>3.9081761497152701E-2</v>
      </c>
      <c r="AQ13" s="19"/>
      <c r="AR13" s="19">
        <v>4.3263868477387502E-2</v>
      </c>
      <c r="AS13" s="19">
        <v>3.78731599410786E-2</v>
      </c>
      <c r="AT13" s="19">
        <v>3.9516319710671502E-2</v>
      </c>
      <c r="AU13" s="19">
        <v>4.0431456443768603E-2</v>
      </c>
      <c r="AV13" s="19">
        <v>7.5806995666649904E-2</v>
      </c>
      <c r="AW13" s="19"/>
      <c r="AX13" s="19">
        <v>4.7689039084394702E-2</v>
      </c>
      <c r="AY13" s="19">
        <v>1.9056929095578299E-2</v>
      </c>
      <c r="AZ13" s="19">
        <v>2.8903724308301602E-2</v>
      </c>
      <c r="BA13" s="19"/>
      <c r="BB13" s="19">
        <v>3.9864546203755499E-2</v>
      </c>
      <c r="BC13" s="19">
        <v>3.3471527163618002E-2</v>
      </c>
      <c r="BD13" s="19">
        <v>3.8927370043259198E-2</v>
      </c>
      <c r="BE13" s="19">
        <v>5.2464508514431199E-2</v>
      </c>
      <c r="BF13" s="19">
        <v>4.4472546242896198E-2</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353</v>
      </c>
      <c r="C9" s="17">
        <v>0.43972648371156398</v>
      </c>
      <c r="D9" s="17">
        <v>0.43080265970883702</v>
      </c>
      <c r="E9" s="17">
        <v>0.44953614696030098</v>
      </c>
      <c r="F9" s="17"/>
      <c r="G9" s="17">
        <v>0.41974383355628597</v>
      </c>
      <c r="H9" s="17">
        <v>0.50720379345128297</v>
      </c>
      <c r="I9" s="17">
        <v>0.457146446454396</v>
      </c>
      <c r="J9" s="17">
        <v>0.41742713059463199</v>
      </c>
      <c r="K9" s="17">
        <v>0.40848813752869201</v>
      </c>
      <c r="L9" s="17">
        <v>0.40073665857651602</v>
      </c>
      <c r="M9" s="17"/>
      <c r="N9" s="17">
        <v>0</v>
      </c>
      <c r="O9" s="17">
        <v>0.23833280688768099</v>
      </c>
      <c r="P9" s="17">
        <v>0.39399763076258998</v>
      </c>
      <c r="Q9" s="17">
        <v>0.44468727001425401</v>
      </c>
      <c r="R9" s="17">
        <v>0.30868953726120801</v>
      </c>
      <c r="S9" s="17">
        <v>0.415814873185194</v>
      </c>
      <c r="T9" s="17">
        <v>0.46194153791025799</v>
      </c>
      <c r="U9" s="17">
        <v>0.37688084781919501</v>
      </c>
      <c r="V9" s="17">
        <v>0.50095068938740706</v>
      </c>
      <c r="W9" s="17">
        <v>0.39397085735764598</v>
      </c>
      <c r="X9" s="17">
        <v>0.40293194570712099</v>
      </c>
      <c r="Y9" s="17">
        <v>0.44619679504539</v>
      </c>
      <c r="Z9" s="17">
        <v>0.49587072607402999</v>
      </c>
      <c r="AA9" s="17">
        <v>0.38177723608223102</v>
      </c>
      <c r="AB9" s="17">
        <v>0.446325940418491</v>
      </c>
      <c r="AC9" s="17">
        <v>0.61752103189693996</v>
      </c>
      <c r="AD9" s="17"/>
      <c r="AE9" s="17">
        <v>0.47301144331843598</v>
      </c>
      <c r="AF9" s="17">
        <v>0.44876895164781999</v>
      </c>
      <c r="AG9" s="17">
        <v>0.439178806935622</v>
      </c>
      <c r="AH9" s="17">
        <v>0.42142384837244201</v>
      </c>
      <c r="AI9" s="17">
        <v>0.37164828257417598</v>
      </c>
      <c r="AJ9" s="17">
        <v>0.400452901142132</v>
      </c>
      <c r="AK9" s="17">
        <v>0.43613248386847597</v>
      </c>
      <c r="AL9" s="17">
        <v>0.43486205408404299</v>
      </c>
      <c r="AM9" s="17">
        <v>0.46894523002657201</v>
      </c>
      <c r="AN9" s="17">
        <v>0.45124555813346801</v>
      </c>
      <c r="AO9" s="17">
        <v>0.42751338263382299</v>
      </c>
      <c r="AP9" s="17">
        <v>0.47376220085464299</v>
      </c>
      <c r="AQ9" s="17"/>
      <c r="AR9" s="17">
        <v>0.41396364396350299</v>
      </c>
      <c r="AS9" s="17">
        <v>0.44772260391273699</v>
      </c>
      <c r="AT9" s="17">
        <v>0.464332764808703</v>
      </c>
      <c r="AU9" s="17">
        <v>0.44011090305081202</v>
      </c>
      <c r="AV9" s="17">
        <v>0.40519549093827101</v>
      </c>
      <c r="AW9" s="17"/>
      <c r="AX9" s="17">
        <v>0.41564547554116699</v>
      </c>
      <c r="AY9" s="17">
        <v>0.55117152985512596</v>
      </c>
      <c r="AZ9" s="17">
        <v>0.47782205974986802</v>
      </c>
      <c r="BA9" s="17"/>
      <c r="BB9" s="17">
        <v>0.46021948866113299</v>
      </c>
      <c r="BC9" s="17">
        <v>0.35598921283561702</v>
      </c>
      <c r="BD9" s="17">
        <v>0.35669806292408501</v>
      </c>
      <c r="BE9" s="17">
        <v>0.45108011110644097</v>
      </c>
      <c r="BF9" s="17">
        <v>0.39771320535586202</v>
      </c>
    </row>
    <row r="10" spans="2:58" x14ac:dyDescent="0.3">
      <c r="B10" s="18" t="s">
        <v>354</v>
      </c>
      <c r="C10" s="17">
        <v>0.347374140326901</v>
      </c>
      <c r="D10" s="17">
        <v>0.35379996913265799</v>
      </c>
      <c r="E10" s="17">
        <v>0.33964013317865699</v>
      </c>
      <c r="F10" s="17"/>
      <c r="G10" s="17">
        <v>0.38038634387561099</v>
      </c>
      <c r="H10" s="17">
        <v>0.33217081954126298</v>
      </c>
      <c r="I10" s="17">
        <v>0.31091127319532602</v>
      </c>
      <c r="J10" s="17">
        <v>0.38259734142374202</v>
      </c>
      <c r="K10" s="17">
        <v>0.35288438971002101</v>
      </c>
      <c r="L10" s="17">
        <v>0.42720191471280999</v>
      </c>
      <c r="M10" s="17"/>
      <c r="N10" s="17">
        <v>0.74907838721156605</v>
      </c>
      <c r="O10" s="17">
        <v>0.23077132151761601</v>
      </c>
      <c r="P10" s="17">
        <v>0.318943477327923</v>
      </c>
      <c r="Q10" s="17">
        <v>0.302707129982974</v>
      </c>
      <c r="R10" s="17">
        <v>0.41813710559363099</v>
      </c>
      <c r="S10" s="17">
        <v>0.33346275883320903</v>
      </c>
      <c r="T10" s="17">
        <v>0.28894357141611499</v>
      </c>
      <c r="U10" s="17">
        <v>0.422948292624579</v>
      </c>
      <c r="V10" s="17">
        <v>0.22338782471594901</v>
      </c>
      <c r="W10" s="17">
        <v>0.410896762148589</v>
      </c>
      <c r="X10" s="17">
        <v>0.36207454656752303</v>
      </c>
      <c r="Y10" s="17">
        <v>0.33270876486384199</v>
      </c>
      <c r="Z10" s="17">
        <v>0.36414188430873801</v>
      </c>
      <c r="AA10" s="17">
        <v>0.371115088510797</v>
      </c>
      <c r="AB10" s="17">
        <v>0.45079253729007801</v>
      </c>
      <c r="AC10" s="17">
        <v>0.29963239017197901</v>
      </c>
      <c r="AD10" s="17"/>
      <c r="AE10" s="17">
        <v>0.35892698203607698</v>
      </c>
      <c r="AF10" s="17">
        <v>0.36568658933501702</v>
      </c>
      <c r="AG10" s="17">
        <v>0.28913858231494599</v>
      </c>
      <c r="AH10" s="17">
        <v>0.33989620209571902</v>
      </c>
      <c r="AI10" s="17">
        <v>0.445194353637685</v>
      </c>
      <c r="AJ10" s="17">
        <v>0.32221868792607</v>
      </c>
      <c r="AK10" s="17">
        <v>0.34533877891386699</v>
      </c>
      <c r="AL10" s="17">
        <v>0.32737771977111801</v>
      </c>
      <c r="AM10" s="17">
        <v>0.30858807173894398</v>
      </c>
      <c r="AN10" s="17">
        <v>0.34577893438773</v>
      </c>
      <c r="AO10" s="17">
        <v>0.36034509941850001</v>
      </c>
      <c r="AP10" s="17">
        <v>0.39662055885741498</v>
      </c>
      <c r="AQ10" s="17"/>
      <c r="AR10" s="17">
        <v>0.357413878784751</v>
      </c>
      <c r="AS10" s="17">
        <v>0.33648134215095499</v>
      </c>
      <c r="AT10" s="17">
        <v>0.35791027356807098</v>
      </c>
      <c r="AU10" s="17">
        <v>0.35465729640543697</v>
      </c>
      <c r="AV10" s="17">
        <v>0.36269190207520602</v>
      </c>
      <c r="AW10" s="17"/>
      <c r="AX10" s="17">
        <v>0.35351379990984999</v>
      </c>
      <c r="AY10" s="17">
        <v>0.32424033226041099</v>
      </c>
      <c r="AZ10" s="17">
        <v>0.34474973838713402</v>
      </c>
      <c r="BA10" s="17"/>
      <c r="BB10" s="17">
        <v>0.339722358605615</v>
      </c>
      <c r="BC10" s="17">
        <v>0.34507046694190102</v>
      </c>
      <c r="BD10" s="17">
        <v>0.411484321453022</v>
      </c>
      <c r="BE10" s="17">
        <v>0.37698062008009597</v>
      </c>
      <c r="BF10" s="17">
        <v>0.36874615664666699</v>
      </c>
    </row>
    <row r="11" spans="2:58" x14ac:dyDescent="0.3">
      <c r="B11" s="18" t="s">
        <v>355</v>
      </c>
      <c r="C11" s="17">
        <v>0.13959256721913599</v>
      </c>
      <c r="D11" s="17">
        <v>0.151000442131596</v>
      </c>
      <c r="E11" s="17">
        <v>0.12845222149529201</v>
      </c>
      <c r="F11" s="17"/>
      <c r="G11" s="17">
        <v>5.7919067752062799E-2</v>
      </c>
      <c r="H11" s="17">
        <v>7.6781920614966706E-2</v>
      </c>
      <c r="I11" s="17">
        <v>0.15828490496391101</v>
      </c>
      <c r="J11" s="17">
        <v>0.133557376721367</v>
      </c>
      <c r="K11" s="17">
        <v>0.146877005623963</v>
      </c>
      <c r="L11" s="17">
        <v>0.17206142671067501</v>
      </c>
      <c r="M11" s="17"/>
      <c r="N11" s="17">
        <v>0.10791820116822499</v>
      </c>
      <c r="O11" s="17">
        <v>0.19199632112453799</v>
      </c>
      <c r="P11" s="17">
        <v>0.160261912910524</v>
      </c>
      <c r="Q11" s="17">
        <v>0.18299108692903299</v>
      </c>
      <c r="R11" s="17">
        <v>0.159096159834306</v>
      </c>
      <c r="S11" s="17">
        <v>0.165414407215422</v>
      </c>
      <c r="T11" s="17">
        <v>0.19652735369805299</v>
      </c>
      <c r="U11" s="17">
        <v>0.167249410106901</v>
      </c>
      <c r="V11" s="17">
        <v>0.19107580465159099</v>
      </c>
      <c r="W11" s="17">
        <v>0.100335103281935</v>
      </c>
      <c r="X11" s="17">
        <v>0.195375196909986</v>
      </c>
      <c r="Y11" s="17">
        <v>0.143693010148295</v>
      </c>
      <c r="Z11" s="17">
        <v>8.4160862780607304E-2</v>
      </c>
      <c r="AA11" s="17">
        <v>0.12499515874400501</v>
      </c>
      <c r="AB11" s="17">
        <v>7.1908498873912097E-2</v>
      </c>
      <c r="AC11" s="17">
        <v>6.5971250731227199E-2</v>
      </c>
      <c r="AD11" s="17"/>
      <c r="AE11" s="17">
        <v>0.108104694113661</v>
      </c>
      <c r="AF11" s="17">
        <v>0.12923360582030699</v>
      </c>
      <c r="AG11" s="17">
        <v>0.21280580040334199</v>
      </c>
      <c r="AH11" s="17">
        <v>0.14221054349020901</v>
      </c>
      <c r="AI11" s="17">
        <v>0.140137457691273</v>
      </c>
      <c r="AJ11" s="17">
        <v>0.162898854583961</v>
      </c>
      <c r="AK11" s="17">
        <v>0.153789995713941</v>
      </c>
      <c r="AL11" s="17">
        <v>0.182692187502078</v>
      </c>
      <c r="AM11" s="17">
        <v>0.12867923830964101</v>
      </c>
      <c r="AN11" s="17">
        <v>0.113839301490303</v>
      </c>
      <c r="AO11" s="17">
        <v>0.13237442653638401</v>
      </c>
      <c r="AP11" s="17">
        <v>9.0535478790789103E-2</v>
      </c>
      <c r="AQ11" s="17"/>
      <c r="AR11" s="17">
        <v>0.15565397582759799</v>
      </c>
      <c r="AS11" s="17">
        <v>0.14631688225178599</v>
      </c>
      <c r="AT11" s="17">
        <v>9.92588484600474E-2</v>
      </c>
      <c r="AU11" s="17">
        <v>0.13873071593531899</v>
      </c>
      <c r="AV11" s="17">
        <v>8.7082378028680699E-2</v>
      </c>
      <c r="AW11" s="17"/>
      <c r="AX11" s="17">
        <v>0.15199114525897101</v>
      </c>
      <c r="AY11" s="17">
        <v>5.8944914486545402E-2</v>
      </c>
      <c r="AZ11" s="17">
        <v>0.13676781249153899</v>
      </c>
      <c r="BA11" s="17"/>
      <c r="BB11" s="17">
        <v>0.13746656816025299</v>
      </c>
      <c r="BC11" s="17">
        <v>0.18331403183880701</v>
      </c>
      <c r="BD11" s="17">
        <v>0.11842074922899599</v>
      </c>
      <c r="BE11" s="17">
        <v>0.115414542190468</v>
      </c>
      <c r="BF11" s="17">
        <v>0.126352058840312</v>
      </c>
    </row>
    <row r="12" spans="2:58" x14ac:dyDescent="0.3">
      <c r="B12" s="18" t="s">
        <v>356</v>
      </c>
      <c r="C12" s="17">
        <v>3.0719020849935601E-2</v>
      </c>
      <c r="D12" s="17">
        <v>3.0619837367036901E-2</v>
      </c>
      <c r="E12" s="17">
        <v>3.08795848085732E-2</v>
      </c>
      <c r="F12" s="17"/>
      <c r="G12" s="17">
        <v>8.1036641512359994E-2</v>
      </c>
      <c r="H12" s="17">
        <v>3.8412572021523997E-2</v>
      </c>
      <c r="I12" s="17">
        <v>3.3220920139102703E-2</v>
      </c>
      <c r="J12" s="17">
        <v>2.8017668976351801E-2</v>
      </c>
      <c r="K12" s="17">
        <v>2.6718557798773801E-2</v>
      </c>
      <c r="L12" s="17">
        <v>0</v>
      </c>
      <c r="M12" s="17"/>
      <c r="N12" s="17">
        <v>0.14300341162020899</v>
      </c>
      <c r="O12" s="17">
        <v>8.8508666937397201E-2</v>
      </c>
      <c r="P12" s="17">
        <v>4.8442461081447903E-2</v>
      </c>
      <c r="Q12" s="17">
        <v>2.7598444540462501E-2</v>
      </c>
      <c r="R12" s="17">
        <v>2.9734079153858301E-2</v>
      </c>
      <c r="S12" s="17">
        <v>4.4335984467485698E-2</v>
      </c>
      <c r="T12" s="17">
        <v>2.89413674850088E-2</v>
      </c>
      <c r="U12" s="17">
        <v>8.2770848074523399E-3</v>
      </c>
      <c r="V12" s="17">
        <v>4.08988239777755E-2</v>
      </c>
      <c r="W12" s="17">
        <v>5.0016221776949303E-2</v>
      </c>
      <c r="X12" s="17">
        <v>2.1557381342029901E-2</v>
      </c>
      <c r="Y12" s="17">
        <v>4.1382811326693497E-2</v>
      </c>
      <c r="Z12" s="17">
        <v>1.7884638320208601E-2</v>
      </c>
      <c r="AA12" s="17">
        <v>5.2802482010577301E-2</v>
      </c>
      <c r="AB12" s="17">
        <v>1.0378278438450199E-2</v>
      </c>
      <c r="AC12" s="17">
        <v>1.18121166707019E-2</v>
      </c>
      <c r="AD12" s="17"/>
      <c r="AE12" s="17">
        <v>3.4166253437576899E-2</v>
      </c>
      <c r="AF12" s="17">
        <v>3.2013497793334997E-2</v>
      </c>
      <c r="AG12" s="17">
        <v>1.2338690400121E-2</v>
      </c>
      <c r="AH12" s="17">
        <v>6.4049624226297702E-2</v>
      </c>
      <c r="AI12" s="17">
        <v>1.6280079584746102E-2</v>
      </c>
      <c r="AJ12" s="17">
        <v>2.7646142204503999E-2</v>
      </c>
      <c r="AK12" s="17">
        <v>9.9822368620368692E-3</v>
      </c>
      <c r="AL12" s="17">
        <v>3.6256015435548503E-2</v>
      </c>
      <c r="AM12" s="17">
        <v>3.9657255213232899E-2</v>
      </c>
      <c r="AN12" s="17">
        <v>2.9669382265143499E-2</v>
      </c>
      <c r="AO12" s="17">
        <v>4.2372856859099702E-2</v>
      </c>
      <c r="AP12" s="17">
        <v>0</v>
      </c>
      <c r="AQ12" s="17"/>
      <c r="AR12" s="17">
        <v>2.7065622476829299E-2</v>
      </c>
      <c r="AS12" s="17">
        <v>3.3167069106166201E-2</v>
      </c>
      <c r="AT12" s="17">
        <v>2.9092660766059E-2</v>
      </c>
      <c r="AU12" s="17">
        <v>1.9047056987408599E-2</v>
      </c>
      <c r="AV12" s="17">
        <v>6.5202566224177999E-2</v>
      </c>
      <c r="AW12" s="17"/>
      <c r="AX12" s="17">
        <v>3.0901744897325001E-2</v>
      </c>
      <c r="AY12" s="17">
        <v>3.5655465694162503E-2</v>
      </c>
      <c r="AZ12" s="17">
        <v>1.2187807102982401E-2</v>
      </c>
      <c r="BA12" s="17"/>
      <c r="BB12" s="17">
        <v>2.38160548888969E-2</v>
      </c>
      <c r="BC12" s="17">
        <v>6.8140976372279394E-2</v>
      </c>
      <c r="BD12" s="17">
        <v>7.4469496350638403E-2</v>
      </c>
      <c r="BE12" s="17">
        <v>0</v>
      </c>
      <c r="BF12" s="17">
        <v>5.2997858136817198E-2</v>
      </c>
    </row>
    <row r="13" spans="2:58" x14ac:dyDescent="0.3">
      <c r="B13" s="18" t="s">
        <v>97</v>
      </c>
      <c r="C13" s="19">
        <v>4.2587787892464098E-2</v>
      </c>
      <c r="D13" s="19">
        <v>3.3777091659871701E-2</v>
      </c>
      <c r="E13" s="19">
        <v>5.1491913557176597E-2</v>
      </c>
      <c r="F13" s="19"/>
      <c r="G13" s="19">
        <v>6.0914113303680399E-2</v>
      </c>
      <c r="H13" s="19">
        <v>4.5430894370963502E-2</v>
      </c>
      <c r="I13" s="19">
        <v>4.0436455247263803E-2</v>
      </c>
      <c r="J13" s="19">
        <v>3.84004822839078E-2</v>
      </c>
      <c r="K13" s="19">
        <v>6.5031909338550603E-2</v>
      </c>
      <c r="L13" s="19">
        <v>0</v>
      </c>
      <c r="M13" s="19"/>
      <c r="N13" s="19">
        <v>0</v>
      </c>
      <c r="O13" s="19">
        <v>0.250390883532768</v>
      </c>
      <c r="P13" s="19">
        <v>7.8354517917514299E-2</v>
      </c>
      <c r="Q13" s="19">
        <v>4.2016068533276101E-2</v>
      </c>
      <c r="R13" s="19">
        <v>8.4343118156996702E-2</v>
      </c>
      <c r="S13" s="19">
        <v>4.0971976298689601E-2</v>
      </c>
      <c r="T13" s="19">
        <v>2.36461694905645E-2</v>
      </c>
      <c r="U13" s="19">
        <v>2.4644364641873501E-2</v>
      </c>
      <c r="V13" s="19">
        <v>4.3686857267278001E-2</v>
      </c>
      <c r="W13" s="19">
        <v>4.478105543488E-2</v>
      </c>
      <c r="X13" s="19">
        <v>1.80609294733407E-2</v>
      </c>
      <c r="Y13" s="19">
        <v>3.60186186157797E-2</v>
      </c>
      <c r="Z13" s="19">
        <v>3.7941888516415702E-2</v>
      </c>
      <c r="AA13" s="19">
        <v>6.9310034652389801E-2</v>
      </c>
      <c r="AB13" s="19">
        <v>2.05947449790682E-2</v>
      </c>
      <c r="AC13" s="19">
        <v>5.0632105291526898E-3</v>
      </c>
      <c r="AD13" s="19"/>
      <c r="AE13" s="19">
        <v>2.57906270942489E-2</v>
      </c>
      <c r="AF13" s="19">
        <v>2.42973554035214E-2</v>
      </c>
      <c r="AG13" s="19">
        <v>4.6538119945969098E-2</v>
      </c>
      <c r="AH13" s="19">
        <v>3.2419781815332997E-2</v>
      </c>
      <c r="AI13" s="19">
        <v>2.67398265121199E-2</v>
      </c>
      <c r="AJ13" s="19">
        <v>8.6783414143332405E-2</v>
      </c>
      <c r="AK13" s="19">
        <v>5.4756504641678597E-2</v>
      </c>
      <c r="AL13" s="19">
        <v>1.8812023207212099E-2</v>
      </c>
      <c r="AM13" s="19">
        <v>5.4130204711610501E-2</v>
      </c>
      <c r="AN13" s="19">
        <v>5.9466823723356002E-2</v>
      </c>
      <c r="AO13" s="19">
        <v>3.73942345521927E-2</v>
      </c>
      <c r="AP13" s="19">
        <v>3.9081761497152701E-2</v>
      </c>
      <c r="AQ13" s="19"/>
      <c r="AR13" s="19">
        <v>4.59028789473198E-2</v>
      </c>
      <c r="AS13" s="19">
        <v>3.63121025783565E-2</v>
      </c>
      <c r="AT13" s="19">
        <v>4.9405452397119201E-2</v>
      </c>
      <c r="AU13" s="19">
        <v>4.7454027621023402E-2</v>
      </c>
      <c r="AV13" s="19">
        <v>7.9827662733663998E-2</v>
      </c>
      <c r="AW13" s="19"/>
      <c r="AX13" s="19">
        <v>4.7947834392688203E-2</v>
      </c>
      <c r="AY13" s="19">
        <v>2.99877577037557E-2</v>
      </c>
      <c r="AZ13" s="19">
        <v>2.8472582268476199E-2</v>
      </c>
      <c r="BA13" s="19"/>
      <c r="BB13" s="19">
        <v>3.8775529684101001E-2</v>
      </c>
      <c r="BC13" s="19">
        <v>4.7485312011395102E-2</v>
      </c>
      <c r="BD13" s="19">
        <v>3.8927370043259198E-2</v>
      </c>
      <c r="BE13" s="19">
        <v>5.6524726622995201E-2</v>
      </c>
      <c r="BF13" s="19">
        <v>5.4190721020341198E-2</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353</v>
      </c>
      <c r="C9" s="17">
        <v>0.123899361581133</v>
      </c>
      <c r="D9" s="17">
        <v>0.14423349041961001</v>
      </c>
      <c r="E9" s="17">
        <v>0.103792876794471</v>
      </c>
      <c r="F9" s="17"/>
      <c r="G9" s="17">
        <v>0.30369653251794598</v>
      </c>
      <c r="H9" s="17">
        <v>0.235193950855768</v>
      </c>
      <c r="I9" s="17">
        <v>0.15908361183918801</v>
      </c>
      <c r="J9" s="17">
        <v>7.8798355377100004E-2</v>
      </c>
      <c r="K9" s="17">
        <v>6.3890403277918201E-2</v>
      </c>
      <c r="L9" s="17">
        <v>8.66799376563364E-2</v>
      </c>
      <c r="M9" s="17"/>
      <c r="N9" s="17">
        <v>0</v>
      </c>
      <c r="O9" s="17">
        <v>2.61493031319464E-2</v>
      </c>
      <c r="P9" s="17">
        <v>5.8285704438991601E-2</v>
      </c>
      <c r="Q9" s="17">
        <v>0.161647405077191</v>
      </c>
      <c r="R9" s="17">
        <v>9.9235927297917401E-2</v>
      </c>
      <c r="S9" s="17">
        <v>0.107125959838225</v>
      </c>
      <c r="T9" s="17">
        <v>0.12554123447482499</v>
      </c>
      <c r="U9" s="17">
        <v>0.153520896169803</v>
      </c>
      <c r="V9" s="17">
        <v>9.2061223142737306E-2</v>
      </c>
      <c r="W9" s="17">
        <v>5.5503501801184699E-2</v>
      </c>
      <c r="X9" s="17">
        <v>0.11786840702277</v>
      </c>
      <c r="Y9" s="17">
        <v>0.10646475783109299</v>
      </c>
      <c r="Z9" s="17">
        <v>8.2128420512271802E-2</v>
      </c>
      <c r="AA9" s="17">
        <v>2.7694845315450901E-2</v>
      </c>
      <c r="AB9" s="17">
        <v>0.21348135789304601</v>
      </c>
      <c r="AC9" s="17">
        <v>0.25254296837010198</v>
      </c>
      <c r="AD9" s="17"/>
      <c r="AE9" s="17">
        <v>0.19901661889417099</v>
      </c>
      <c r="AF9" s="17">
        <v>9.5347763557052295E-2</v>
      </c>
      <c r="AG9" s="17">
        <v>7.5388229818947203E-2</v>
      </c>
      <c r="AH9" s="17">
        <v>0.12941349429447599</v>
      </c>
      <c r="AI9" s="17">
        <v>0.10667231551329601</v>
      </c>
      <c r="AJ9" s="17">
        <v>0.103175544242225</v>
      </c>
      <c r="AK9" s="17">
        <v>0.119372796293942</v>
      </c>
      <c r="AL9" s="17">
        <v>0.14615675701736899</v>
      </c>
      <c r="AM9" s="17">
        <v>0.14706515108394599</v>
      </c>
      <c r="AN9" s="17">
        <v>0.10120705720996399</v>
      </c>
      <c r="AO9" s="17">
        <v>0.115787969225537</v>
      </c>
      <c r="AP9" s="17">
        <v>9.1953838727534307E-2</v>
      </c>
      <c r="AQ9" s="17"/>
      <c r="AR9" s="17">
        <v>0.121185248642297</v>
      </c>
      <c r="AS9" s="17">
        <v>0.117821464777396</v>
      </c>
      <c r="AT9" s="17">
        <v>0.13920708113003699</v>
      </c>
      <c r="AU9" s="17">
        <v>0.12656195741280801</v>
      </c>
      <c r="AV9" s="17">
        <v>0.176594920338244</v>
      </c>
      <c r="AW9" s="17"/>
      <c r="AX9" s="17">
        <v>9.1047193108794097E-2</v>
      </c>
      <c r="AY9" s="17">
        <v>0.27173690191629502</v>
      </c>
      <c r="AZ9" s="17">
        <v>0.123174520701799</v>
      </c>
      <c r="BA9" s="17"/>
      <c r="BB9" s="17">
        <v>0.137358406537952</v>
      </c>
      <c r="BC9" s="17">
        <v>8.8905669459330303E-2</v>
      </c>
      <c r="BD9" s="17">
        <v>4.2680749032609502E-2</v>
      </c>
      <c r="BE9" s="17">
        <v>7.4951744313066698E-2</v>
      </c>
      <c r="BF9" s="17">
        <v>0.130672356070588</v>
      </c>
    </row>
    <row r="10" spans="2:58" x14ac:dyDescent="0.3">
      <c r="B10" s="18" t="s">
        <v>354</v>
      </c>
      <c r="C10" s="17">
        <v>0.231293320369793</v>
      </c>
      <c r="D10" s="17">
        <v>0.25138013709240498</v>
      </c>
      <c r="E10" s="17">
        <v>0.21164863882383</v>
      </c>
      <c r="F10" s="17"/>
      <c r="G10" s="17">
        <v>0.19094374004487299</v>
      </c>
      <c r="H10" s="17">
        <v>0.229938771063432</v>
      </c>
      <c r="I10" s="17">
        <v>0.24921386487572</v>
      </c>
      <c r="J10" s="17">
        <v>0.21912679518875999</v>
      </c>
      <c r="K10" s="17">
        <v>0.23629827751820501</v>
      </c>
      <c r="L10" s="17">
        <v>6.6411572551542397E-2</v>
      </c>
      <c r="M10" s="17"/>
      <c r="N10" s="17">
        <v>0.481889885590498</v>
      </c>
      <c r="O10" s="17">
        <v>0.237306393940415</v>
      </c>
      <c r="P10" s="17">
        <v>0.16611548734385001</v>
      </c>
      <c r="Q10" s="17">
        <v>0.18285169672424501</v>
      </c>
      <c r="R10" s="17">
        <v>0.26114741187429902</v>
      </c>
      <c r="S10" s="17">
        <v>0.25218222543971103</v>
      </c>
      <c r="T10" s="17">
        <v>0.23348073678164499</v>
      </c>
      <c r="U10" s="17">
        <v>0.217017761377474</v>
      </c>
      <c r="V10" s="17">
        <v>0.26800540124668998</v>
      </c>
      <c r="W10" s="17">
        <v>0.18522241050476801</v>
      </c>
      <c r="X10" s="17">
        <v>0.28493520805109002</v>
      </c>
      <c r="Y10" s="17">
        <v>0.21112262611607999</v>
      </c>
      <c r="Z10" s="17">
        <v>0.24749912568718499</v>
      </c>
      <c r="AA10" s="17">
        <v>0.28944261925308001</v>
      </c>
      <c r="AB10" s="17">
        <v>0.20295510221294599</v>
      </c>
      <c r="AC10" s="17">
        <v>0.206855957569792</v>
      </c>
      <c r="AD10" s="17"/>
      <c r="AE10" s="17">
        <v>0.27858694408967399</v>
      </c>
      <c r="AF10" s="17">
        <v>0.22231210248861499</v>
      </c>
      <c r="AG10" s="17">
        <v>0.24556808886458201</v>
      </c>
      <c r="AH10" s="17">
        <v>0.217542723737192</v>
      </c>
      <c r="AI10" s="17">
        <v>0.213105350014862</v>
      </c>
      <c r="AJ10" s="17">
        <v>0.23075106345129801</v>
      </c>
      <c r="AK10" s="17">
        <v>0.189106634315163</v>
      </c>
      <c r="AL10" s="17">
        <v>0.17547792989136601</v>
      </c>
      <c r="AM10" s="17">
        <v>0.27400607312512198</v>
      </c>
      <c r="AN10" s="17">
        <v>0.21552675945606001</v>
      </c>
      <c r="AO10" s="17">
        <v>0.16389853303712401</v>
      </c>
      <c r="AP10" s="17">
        <v>0.28660761669694101</v>
      </c>
      <c r="AQ10" s="17"/>
      <c r="AR10" s="17">
        <v>0.26374227381562698</v>
      </c>
      <c r="AS10" s="17">
        <v>0.22887264560440099</v>
      </c>
      <c r="AT10" s="17">
        <v>0.202381311981184</v>
      </c>
      <c r="AU10" s="17">
        <v>0.20892064030918001</v>
      </c>
      <c r="AV10" s="17">
        <v>0.116836383287692</v>
      </c>
      <c r="AW10" s="17"/>
      <c r="AX10" s="17">
        <v>0.23174706757015701</v>
      </c>
      <c r="AY10" s="17">
        <v>0.242476333254798</v>
      </c>
      <c r="AZ10" s="17">
        <v>0.247203208589824</v>
      </c>
      <c r="BA10" s="17"/>
      <c r="BB10" s="17">
        <v>0.23357562455474801</v>
      </c>
      <c r="BC10" s="17">
        <v>0.24942623371730299</v>
      </c>
      <c r="BD10" s="17">
        <v>0.33486410380014697</v>
      </c>
      <c r="BE10" s="17">
        <v>0.166827792246004</v>
      </c>
      <c r="BF10" s="17">
        <v>0.21899198061748601</v>
      </c>
    </row>
    <row r="11" spans="2:58" x14ac:dyDescent="0.3">
      <c r="B11" s="18" t="s">
        <v>355</v>
      </c>
      <c r="C11" s="17">
        <v>0.24409700853236599</v>
      </c>
      <c r="D11" s="17">
        <v>0.240650684121578</v>
      </c>
      <c r="E11" s="17">
        <v>0.24603859996372701</v>
      </c>
      <c r="F11" s="17"/>
      <c r="G11" s="17">
        <v>9.4950223902111899E-2</v>
      </c>
      <c r="H11" s="17">
        <v>0.27298998032854199</v>
      </c>
      <c r="I11" s="17">
        <v>0.23573843835521299</v>
      </c>
      <c r="J11" s="17">
        <v>0.26345795778787101</v>
      </c>
      <c r="K11" s="17">
        <v>0.19077617623681201</v>
      </c>
      <c r="L11" s="17">
        <v>0.27749126863908002</v>
      </c>
      <c r="M11" s="17"/>
      <c r="N11" s="17">
        <v>0.29669316768771897</v>
      </c>
      <c r="O11" s="17">
        <v>0.13292532275249</v>
      </c>
      <c r="P11" s="17">
        <v>0.23718925398149199</v>
      </c>
      <c r="Q11" s="17">
        <v>0.172174462967253</v>
      </c>
      <c r="R11" s="17">
        <v>0.26627617930127501</v>
      </c>
      <c r="S11" s="17">
        <v>0.180680591259825</v>
      </c>
      <c r="T11" s="17">
        <v>0.294977352485361</v>
      </c>
      <c r="U11" s="17">
        <v>0.26646030054940201</v>
      </c>
      <c r="V11" s="17">
        <v>0.28236940280742401</v>
      </c>
      <c r="W11" s="17">
        <v>0.26188137987571097</v>
      </c>
      <c r="X11" s="17">
        <v>0.221133275893861</v>
      </c>
      <c r="Y11" s="17">
        <v>0.24066682741686199</v>
      </c>
      <c r="Z11" s="17">
        <v>0.24644606637722899</v>
      </c>
      <c r="AA11" s="17">
        <v>0.326493799592253</v>
      </c>
      <c r="AB11" s="17">
        <v>0.21656378419838701</v>
      </c>
      <c r="AC11" s="17">
        <v>0.241128572250701</v>
      </c>
      <c r="AD11" s="17"/>
      <c r="AE11" s="17">
        <v>0.23185862696644099</v>
      </c>
      <c r="AF11" s="17">
        <v>0.236064740324441</v>
      </c>
      <c r="AG11" s="17">
        <v>0.25228735529094198</v>
      </c>
      <c r="AH11" s="17">
        <v>0.22923493840449</v>
      </c>
      <c r="AI11" s="17">
        <v>0.32020910725125201</v>
      </c>
      <c r="AJ11" s="17">
        <v>0.22590425370360701</v>
      </c>
      <c r="AK11" s="17">
        <v>0.26768508334050201</v>
      </c>
      <c r="AL11" s="17">
        <v>0.21060125005173899</v>
      </c>
      <c r="AM11" s="17">
        <v>0.2156980923181</v>
      </c>
      <c r="AN11" s="17">
        <v>0.261304645627226</v>
      </c>
      <c r="AO11" s="17">
        <v>0.30127578731740101</v>
      </c>
      <c r="AP11" s="17">
        <v>0.17398967048188199</v>
      </c>
      <c r="AQ11" s="17"/>
      <c r="AR11" s="17">
        <v>0.22361199876290999</v>
      </c>
      <c r="AS11" s="17">
        <v>0.25908475638494</v>
      </c>
      <c r="AT11" s="17">
        <v>0.24999153257616299</v>
      </c>
      <c r="AU11" s="17">
        <v>0.21150560685164899</v>
      </c>
      <c r="AV11" s="17">
        <v>0.197404594503168</v>
      </c>
      <c r="AW11" s="17"/>
      <c r="AX11" s="17">
        <v>0.25295354095421102</v>
      </c>
      <c r="AY11" s="17">
        <v>0.20604624335556801</v>
      </c>
      <c r="AZ11" s="17">
        <v>0.21730303851826399</v>
      </c>
      <c r="BA11" s="17"/>
      <c r="BB11" s="17">
        <v>0.24628542216926</v>
      </c>
      <c r="BC11" s="17">
        <v>0.24874524191314801</v>
      </c>
      <c r="BD11" s="17">
        <v>0.189963856386868</v>
      </c>
      <c r="BE11" s="17">
        <v>0.21603627884867099</v>
      </c>
      <c r="BF11" s="17">
        <v>0.25921764626710603</v>
      </c>
    </row>
    <row r="12" spans="2:58" x14ac:dyDescent="0.3">
      <c r="B12" s="18" t="s">
        <v>356</v>
      </c>
      <c r="C12" s="17">
        <v>0.34971882316224301</v>
      </c>
      <c r="D12" s="17">
        <v>0.32251068192784899</v>
      </c>
      <c r="E12" s="17">
        <v>0.37765080477000001</v>
      </c>
      <c r="F12" s="17"/>
      <c r="G12" s="17">
        <v>0.34949539023138898</v>
      </c>
      <c r="H12" s="17">
        <v>0.22467342325308101</v>
      </c>
      <c r="I12" s="17">
        <v>0.31137737523709402</v>
      </c>
      <c r="J12" s="17">
        <v>0.38620788667269201</v>
      </c>
      <c r="K12" s="17">
        <v>0.433331600998344</v>
      </c>
      <c r="L12" s="17">
        <v>0.50718253378532296</v>
      </c>
      <c r="M12" s="17"/>
      <c r="N12" s="17">
        <v>0.221416946721783</v>
      </c>
      <c r="O12" s="17">
        <v>0.41323896098260798</v>
      </c>
      <c r="P12" s="17">
        <v>0.47629682404139401</v>
      </c>
      <c r="Q12" s="17">
        <v>0.42775798620496303</v>
      </c>
      <c r="R12" s="17">
        <v>0.28243413588336602</v>
      </c>
      <c r="S12" s="17">
        <v>0.40481326020812403</v>
      </c>
      <c r="T12" s="17">
        <v>0.28499425967429798</v>
      </c>
      <c r="U12" s="17">
        <v>0.31202381596378898</v>
      </c>
      <c r="V12" s="17">
        <v>0.31823391964812198</v>
      </c>
      <c r="W12" s="17">
        <v>0.44592510519877199</v>
      </c>
      <c r="X12" s="17">
        <v>0.34629565027586101</v>
      </c>
      <c r="Y12" s="17">
        <v>0.392871340022312</v>
      </c>
      <c r="Z12" s="17">
        <v>0.38415576099828902</v>
      </c>
      <c r="AA12" s="17">
        <v>0.293887915977738</v>
      </c>
      <c r="AB12" s="17">
        <v>0.34158997784787398</v>
      </c>
      <c r="AC12" s="17">
        <v>0.29154214346930202</v>
      </c>
      <c r="AD12" s="17"/>
      <c r="AE12" s="17">
        <v>0.25340779495462401</v>
      </c>
      <c r="AF12" s="17">
        <v>0.40653818827906202</v>
      </c>
      <c r="AG12" s="17">
        <v>0.37686550253401502</v>
      </c>
      <c r="AH12" s="17">
        <v>0.388323060267525</v>
      </c>
      <c r="AI12" s="17">
        <v>0.340973094761791</v>
      </c>
      <c r="AJ12" s="17">
        <v>0.349807964381741</v>
      </c>
      <c r="AK12" s="17">
        <v>0.33581105895010699</v>
      </c>
      <c r="AL12" s="17">
        <v>0.42735769899647202</v>
      </c>
      <c r="AM12" s="17">
        <v>0.30185132463148601</v>
      </c>
      <c r="AN12" s="17">
        <v>0.36895893018167902</v>
      </c>
      <c r="AO12" s="17">
        <v>0.37394056325275499</v>
      </c>
      <c r="AP12" s="17">
        <v>0.39629714394254101</v>
      </c>
      <c r="AQ12" s="17"/>
      <c r="AR12" s="17">
        <v>0.33091675532276899</v>
      </c>
      <c r="AS12" s="17">
        <v>0.34976292880401399</v>
      </c>
      <c r="AT12" s="17">
        <v>0.353951294053723</v>
      </c>
      <c r="AU12" s="17">
        <v>0.425947583938797</v>
      </c>
      <c r="AV12" s="17">
        <v>0.40953297464822702</v>
      </c>
      <c r="AW12" s="17"/>
      <c r="AX12" s="17">
        <v>0.36321645243220901</v>
      </c>
      <c r="AY12" s="17">
        <v>0.25553275931599101</v>
      </c>
      <c r="AZ12" s="17">
        <v>0.37480376963317202</v>
      </c>
      <c r="BA12" s="17"/>
      <c r="BB12" s="17">
        <v>0.335817665439128</v>
      </c>
      <c r="BC12" s="17">
        <v>0.334169532915635</v>
      </c>
      <c r="BD12" s="17">
        <v>0.43249129078037601</v>
      </c>
      <c r="BE12" s="17">
        <v>0.47704749773529898</v>
      </c>
      <c r="BF12" s="17">
        <v>0.34328716339765503</v>
      </c>
    </row>
    <row r="13" spans="2:58" x14ac:dyDescent="0.3">
      <c r="B13" s="18" t="s">
        <v>97</v>
      </c>
      <c r="C13" s="19">
        <v>5.0991486354464502E-2</v>
      </c>
      <c r="D13" s="19">
        <v>4.1225006438557102E-2</v>
      </c>
      <c r="E13" s="19">
        <v>6.08690796479733E-2</v>
      </c>
      <c r="F13" s="19"/>
      <c r="G13" s="19">
        <v>6.0914113303680399E-2</v>
      </c>
      <c r="H13" s="19">
        <v>3.7203874499176399E-2</v>
      </c>
      <c r="I13" s="19">
        <v>4.4586709692784499E-2</v>
      </c>
      <c r="J13" s="19">
        <v>5.2409004973576499E-2</v>
      </c>
      <c r="K13" s="19">
        <v>7.5703541968721297E-2</v>
      </c>
      <c r="L13" s="19">
        <v>6.22346873677187E-2</v>
      </c>
      <c r="M13" s="19"/>
      <c r="N13" s="19">
        <v>0</v>
      </c>
      <c r="O13" s="19">
        <v>0.19038001919254099</v>
      </c>
      <c r="P13" s="19">
        <v>6.2112730194272103E-2</v>
      </c>
      <c r="Q13" s="19">
        <v>5.5568449026347097E-2</v>
      </c>
      <c r="R13" s="19">
        <v>9.0906345643143593E-2</v>
      </c>
      <c r="S13" s="19">
        <v>5.5197963254115197E-2</v>
      </c>
      <c r="T13" s="19">
        <v>6.1006416583871001E-2</v>
      </c>
      <c r="U13" s="19">
        <v>5.0977225939532099E-2</v>
      </c>
      <c r="V13" s="19">
        <v>3.9330053155026502E-2</v>
      </c>
      <c r="W13" s="19">
        <v>5.1467602619565102E-2</v>
      </c>
      <c r="X13" s="19">
        <v>2.97674587564178E-2</v>
      </c>
      <c r="Y13" s="19">
        <v>4.8874448613652602E-2</v>
      </c>
      <c r="Z13" s="19">
        <v>3.9770626425024699E-2</v>
      </c>
      <c r="AA13" s="19">
        <v>6.2480819861478E-2</v>
      </c>
      <c r="AB13" s="19">
        <v>2.5409777847748099E-2</v>
      </c>
      <c r="AC13" s="19">
        <v>7.9303583401031403E-3</v>
      </c>
      <c r="AD13" s="19"/>
      <c r="AE13" s="19">
        <v>3.7130015095089397E-2</v>
      </c>
      <c r="AF13" s="19">
        <v>3.9737205350830397E-2</v>
      </c>
      <c r="AG13" s="19">
        <v>4.9890823491514802E-2</v>
      </c>
      <c r="AH13" s="19">
        <v>3.5485783296316999E-2</v>
      </c>
      <c r="AI13" s="19">
        <v>1.90401324587984E-2</v>
      </c>
      <c r="AJ13" s="19">
        <v>9.0361174221129506E-2</v>
      </c>
      <c r="AK13" s="19">
        <v>8.8024427100286504E-2</v>
      </c>
      <c r="AL13" s="19">
        <v>4.0406364043053401E-2</v>
      </c>
      <c r="AM13" s="19">
        <v>6.1379358841346099E-2</v>
      </c>
      <c r="AN13" s="19">
        <v>5.3002607525071299E-2</v>
      </c>
      <c r="AO13" s="19">
        <v>4.5097147167182203E-2</v>
      </c>
      <c r="AP13" s="19">
        <v>5.1151730151101901E-2</v>
      </c>
      <c r="AQ13" s="19"/>
      <c r="AR13" s="19">
        <v>6.0543723456396498E-2</v>
      </c>
      <c r="AS13" s="19">
        <v>4.4458204429249103E-2</v>
      </c>
      <c r="AT13" s="19">
        <v>5.4468780258893103E-2</v>
      </c>
      <c r="AU13" s="19">
        <v>2.7064211487565801E-2</v>
      </c>
      <c r="AV13" s="19">
        <v>9.9631127222669605E-2</v>
      </c>
      <c r="AW13" s="19"/>
      <c r="AX13" s="19">
        <v>6.1035745934629203E-2</v>
      </c>
      <c r="AY13" s="19">
        <v>2.4207762157348E-2</v>
      </c>
      <c r="AZ13" s="19">
        <v>3.7515462556941097E-2</v>
      </c>
      <c r="BA13" s="19"/>
      <c r="BB13" s="19">
        <v>4.6962881298911803E-2</v>
      </c>
      <c r="BC13" s="19">
        <v>7.8753321994583403E-2</v>
      </c>
      <c r="BD13" s="19">
        <v>0</v>
      </c>
      <c r="BE13" s="19">
        <v>6.5136686856959905E-2</v>
      </c>
      <c r="BF13" s="19">
        <v>4.78308536471648E-2</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353</v>
      </c>
      <c r="C9" s="17">
        <v>0.17182275933538299</v>
      </c>
      <c r="D9" s="17">
        <v>0.21422058633621999</v>
      </c>
      <c r="E9" s="17">
        <v>0.12872947287119599</v>
      </c>
      <c r="F9" s="17"/>
      <c r="G9" s="17">
        <v>0.28672990180181901</v>
      </c>
      <c r="H9" s="17">
        <v>0.31715045630952199</v>
      </c>
      <c r="I9" s="17">
        <v>0.19932058358350099</v>
      </c>
      <c r="J9" s="17">
        <v>0.12831061178280601</v>
      </c>
      <c r="K9" s="17">
        <v>0.114017451060341</v>
      </c>
      <c r="L9" s="17">
        <v>9.1756127386829894E-2</v>
      </c>
      <c r="M9" s="17"/>
      <c r="N9" s="17">
        <v>0.10791820116822499</v>
      </c>
      <c r="O9" s="17">
        <v>5.6334421014421703E-2</v>
      </c>
      <c r="P9" s="17">
        <v>9.0263438644190994E-2</v>
      </c>
      <c r="Q9" s="17">
        <v>0.23020886975968799</v>
      </c>
      <c r="R9" s="17">
        <v>0.14763913870215001</v>
      </c>
      <c r="S9" s="17">
        <v>0.137901103563734</v>
      </c>
      <c r="T9" s="17">
        <v>0.11599546216763799</v>
      </c>
      <c r="U9" s="17">
        <v>0.170813765504709</v>
      </c>
      <c r="V9" s="17">
        <v>0.11544868854370301</v>
      </c>
      <c r="W9" s="17">
        <v>9.3470304814475894E-2</v>
      </c>
      <c r="X9" s="17">
        <v>0.181589105850572</v>
      </c>
      <c r="Y9" s="17">
        <v>0.123083453486325</v>
      </c>
      <c r="Z9" s="17">
        <v>0.18579344643120099</v>
      </c>
      <c r="AA9" s="17">
        <v>6.6277226683437204E-2</v>
      </c>
      <c r="AB9" s="17">
        <v>0.221404359082151</v>
      </c>
      <c r="AC9" s="17">
        <v>0.36371308822802101</v>
      </c>
      <c r="AD9" s="17"/>
      <c r="AE9" s="17">
        <v>0.30802194480725698</v>
      </c>
      <c r="AF9" s="17">
        <v>0.14154628803342201</v>
      </c>
      <c r="AG9" s="17">
        <v>0.13418398649864999</v>
      </c>
      <c r="AH9" s="17">
        <v>0.142986801336205</v>
      </c>
      <c r="AI9" s="17">
        <v>0.11264052810195101</v>
      </c>
      <c r="AJ9" s="17">
        <v>0.13179107239672599</v>
      </c>
      <c r="AK9" s="17">
        <v>0.132546076118912</v>
      </c>
      <c r="AL9" s="17">
        <v>0.25324562375856402</v>
      </c>
      <c r="AM9" s="17">
        <v>0.203482156416249</v>
      </c>
      <c r="AN9" s="17">
        <v>0.12590225041448</v>
      </c>
      <c r="AO9" s="17">
        <v>0.163392476606737</v>
      </c>
      <c r="AP9" s="17">
        <v>0.146279411556476</v>
      </c>
      <c r="AQ9" s="17"/>
      <c r="AR9" s="17">
        <v>0.13722045080187101</v>
      </c>
      <c r="AS9" s="17">
        <v>0.18101634787145901</v>
      </c>
      <c r="AT9" s="17">
        <v>0.21086282805012899</v>
      </c>
      <c r="AU9" s="17">
        <v>0.16772002800710101</v>
      </c>
      <c r="AV9" s="17">
        <v>0.12289395926431899</v>
      </c>
      <c r="AW9" s="17"/>
      <c r="AX9" s="17">
        <v>0.124674598953389</v>
      </c>
      <c r="AY9" s="17">
        <v>0.39934938832671202</v>
      </c>
      <c r="AZ9" s="17">
        <v>0.18982679013140299</v>
      </c>
      <c r="BA9" s="17"/>
      <c r="BB9" s="17">
        <v>0.19985232200018799</v>
      </c>
      <c r="BC9" s="17">
        <v>8.0015819380559294E-2</v>
      </c>
      <c r="BD9" s="17">
        <v>7.0050048879173807E-2</v>
      </c>
      <c r="BE9" s="17">
        <v>0.112456356260265</v>
      </c>
      <c r="BF9" s="17">
        <v>0.15390239947991999</v>
      </c>
    </row>
    <row r="10" spans="2:58" x14ac:dyDescent="0.3">
      <c r="B10" s="18" t="s">
        <v>354</v>
      </c>
      <c r="C10" s="17">
        <v>0.28221972305679199</v>
      </c>
      <c r="D10" s="17">
        <v>0.28508067329912001</v>
      </c>
      <c r="E10" s="17">
        <v>0.27892154704504402</v>
      </c>
      <c r="F10" s="17"/>
      <c r="G10" s="17">
        <v>0.282322391809877</v>
      </c>
      <c r="H10" s="17">
        <v>0.245779471829011</v>
      </c>
      <c r="I10" s="17">
        <v>0.29589655086151101</v>
      </c>
      <c r="J10" s="17">
        <v>0.279799878402753</v>
      </c>
      <c r="K10" s="17">
        <v>0.28280637851231799</v>
      </c>
      <c r="L10" s="17">
        <v>0.21276797142068399</v>
      </c>
      <c r="M10" s="17"/>
      <c r="N10" s="17">
        <v>0.33888647397028898</v>
      </c>
      <c r="O10" s="17">
        <v>0.13365691779516001</v>
      </c>
      <c r="P10" s="17">
        <v>0.23134779537768899</v>
      </c>
      <c r="Q10" s="17">
        <v>0.24024913781041601</v>
      </c>
      <c r="R10" s="17">
        <v>0.33129854453533297</v>
      </c>
      <c r="S10" s="17">
        <v>0.29296509159032202</v>
      </c>
      <c r="T10" s="17">
        <v>0.25134820189930801</v>
      </c>
      <c r="U10" s="17">
        <v>0.25390243288950398</v>
      </c>
      <c r="V10" s="17">
        <v>0.31522432350764901</v>
      </c>
      <c r="W10" s="17">
        <v>0.29854601658608798</v>
      </c>
      <c r="X10" s="17">
        <v>0.251938129459085</v>
      </c>
      <c r="Y10" s="17">
        <v>0.29442390912081601</v>
      </c>
      <c r="Z10" s="17">
        <v>0.338906432824995</v>
      </c>
      <c r="AA10" s="17">
        <v>0.32935446776293298</v>
      </c>
      <c r="AB10" s="17">
        <v>0.29317963987801299</v>
      </c>
      <c r="AC10" s="17">
        <v>0.26653969803761801</v>
      </c>
      <c r="AD10" s="17"/>
      <c r="AE10" s="17">
        <v>0.34384326782748997</v>
      </c>
      <c r="AF10" s="17">
        <v>0.26222300220488198</v>
      </c>
      <c r="AG10" s="17">
        <v>0.31731965150182401</v>
      </c>
      <c r="AH10" s="17">
        <v>0.30454671503093</v>
      </c>
      <c r="AI10" s="17">
        <v>0.31945200417405101</v>
      </c>
      <c r="AJ10" s="17">
        <v>0.27195835987682299</v>
      </c>
      <c r="AK10" s="17">
        <v>0.28162092041092301</v>
      </c>
      <c r="AL10" s="17">
        <v>0.21229495175065299</v>
      </c>
      <c r="AM10" s="17">
        <v>0.30030913556649103</v>
      </c>
      <c r="AN10" s="17">
        <v>0.228470091309812</v>
      </c>
      <c r="AO10" s="17">
        <v>0.19310800398092601</v>
      </c>
      <c r="AP10" s="17">
        <v>0.20139794226475399</v>
      </c>
      <c r="AQ10" s="17"/>
      <c r="AR10" s="17">
        <v>0.28772891808940299</v>
      </c>
      <c r="AS10" s="17">
        <v>0.28989127101065698</v>
      </c>
      <c r="AT10" s="17">
        <v>0.25746035896505098</v>
      </c>
      <c r="AU10" s="17">
        <v>0.28923171666386299</v>
      </c>
      <c r="AV10" s="17">
        <v>0.20774239821593701</v>
      </c>
      <c r="AW10" s="17"/>
      <c r="AX10" s="17">
        <v>0.28575823044677601</v>
      </c>
      <c r="AY10" s="17">
        <v>0.278433395344865</v>
      </c>
      <c r="AZ10" s="17">
        <v>0.284231320736127</v>
      </c>
      <c r="BA10" s="17"/>
      <c r="BB10" s="17">
        <v>0.282205476270454</v>
      </c>
      <c r="BC10" s="17">
        <v>0.29432686549961701</v>
      </c>
      <c r="BD10" s="17">
        <v>0.27162448814178197</v>
      </c>
      <c r="BE10" s="17">
        <v>0.253499237059579</v>
      </c>
      <c r="BF10" s="17">
        <v>0.29205328412809101</v>
      </c>
    </row>
    <row r="11" spans="2:58" x14ac:dyDescent="0.3">
      <c r="B11" s="18" t="s">
        <v>355</v>
      </c>
      <c r="C11" s="17">
        <v>0.33899672800693598</v>
      </c>
      <c r="D11" s="17">
        <v>0.32310245414952998</v>
      </c>
      <c r="E11" s="17">
        <v>0.355582580438214</v>
      </c>
      <c r="F11" s="17"/>
      <c r="G11" s="17">
        <v>0.23700892079181399</v>
      </c>
      <c r="H11" s="17">
        <v>0.27743950241159698</v>
      </c>
      <c r="I11" s="17">
        <v>0.323233064644323</v>
      </c>
      <c r="J11" s="17">
        <v>0.36687451205975302</v>
      </c>
      <c r="K11" s="17">
        <v>0.34412177147853501</v>
      </c>
      <c r="L11" s="17">
        <v>0.415218607878375</v>
      </c>
      <c r="M11" s="17"/>
      <c r="N11" s="17">
        <v>0.25650215717376601</v>
      </c>
      <c r="O11" s="17">
        <v>0.43146157926786499</v>
      </c>
      <c r="P11" s="17">
        <v>0.37197345484437699</v>
      </c>
      <c r="Q11" s="17">
        <v>0.28237274695493297</v>
      </c>
      <c r="R11" s="17">
        <v>0.27407775133169199</v>
      </c>
      <c r="S11" s="17">
        <v>0.25390526795238699</v>
      </c>
      <c r="T11" s="17">
        <v>0.41143650400406301</v>
      </c>
      <c r="U11" s="17">
        <v>0.40617705757524403</v>
      </c>
      <c r="V11" s="17">
        <v>0.37264835220209702</v>
      </c>
      <c r="W11" s="17">
        <v>0.37420461799154198</v>
      </c>
      <c r="X11" s="17">
        <v>0.37023474094054198</v>
      </c>
      <c r="Y11" s="17">
        <v>0.36219417072431598</v>
      </c>
      <c r="Z11" s="17">
        <v>0.309467071820757</v>
      </c>
      <c r="AA11" s="17">
        <v>0.43712836391293503</v>
      </c>
      <c r="AB11" s="17">
        <v>0.29460768265248599</v>
      </c>
      <c r="AC11" s="17">
        <v>0.27264927333324401</v>
      </c>
      <c r="AD11" s="17"/>
      <c r="AE11" s="17">
        <v>0.217725464872185</v>
      </c>
      <c r="AF11" s="17">
        <v>0.405182300985169</v>
      </c>
      <c r="AG11" s="17">
        <v>0.39395025638485598</v>
      </c>
      <c r="AH11" s="17">
        <v>0.38414627214796299</v>
      </c>
      <c r="AI11" s="17">
        <v>0.37463916697851701</v>
      </c>
      <c r="AJ11" s="17">
        <v>0.29489283965739599</v>
      </c>
      <c r="AK11" s="17">
        <v>0.30743716538294302</v>
      </c>
      <c r="AL11" s="17">
        <v>0.382502696512455</v>
      </c>
      <c r="AM11" s="17">
        <v>0.27946565372911703</v>
      </c>
      <c r="AN11" s="17">
        <v>0.398350297443607</v>
      </c>
      <c r="AO11" s="17">
        <v>0.32145383524389098</v>
      </c>
      <c r="AP11" s="17">
        <v>0.480808352292525</v>
      </c>
      <c r="AQ11" s="17"/>
      <c r="AR11" s="17">
        <v>0.34674355091624198</v>
      </c>
      <c r="AS11" s="17">
        <v>0.34317033773383199</v>
      </c>
      <c r="AT11" s="17">
        <v>0.32785242546047899</v>
      </c>
      <c r="AU11" s="17">
        <v>0.29724864682461699</v>
      </c>
      <c r="AV11" s="17">
        <v>0.31571726451925702</v>
      </c>
      <c r="AW11" s="17"/>
      <c r="AX11" s="17">
        <v>0.35646163476993797</v>
      </c>
      <c r="AY11" s="17">
        <v>0.228922427982236</v>
      </c>
      <c r="AZ11" s="17">
        <v>0.32927323248491902</v>
      </c>
      <c r="BA11" s="17"/>
      <c r="BB11" s="17">
        <v>0.33724411163455398</v>
      </c>
      <c r="BC11" s="17">
        <v>0.37635104650400403</v>
      </c>
      <c r="BD11" s="17">
        <v>0.40672224033530002</v>
      </c>
      <c r="BE11" s="17">
        <v>0.37746770566282301</v>
      </c>
      <c r="BF11" s="17">
        <v>0.25504345744330198</v>
      </c>
    </row>
    <row r="12" spans="2:58" x14ac:dyDescent="0.3">
      <c r="B12" s="18" t="s">
        <v>356</v>
      </c>
      <c r="C12" s="17">
        <v>0.14534158321556501</v>
      </c>
      <c r="D12" s="17">
        <v>0.12491665799868</v>
      </c>
      <c r="E12" s="17">
        <v>0.166076093691465</v>
      </c>
      <c r="F12" s="17"/>
      <c r="G12" s="17">
        <v>0.13302467229281001</v>
      </c>
      <c r="H12" s="17">
        <v>0.10267268889103399</v>
      </c>
      <c r="I12" s="17">
        <v>0.120744854929108</v>
      </c>
      <c r="J12" s="17">
        <v>0.16342399510605601</v>
      </c>
      <c r="K12" s="17">
        <v>0.188030841191341</v>
      </c>
      <c r="L12" s="17">
        <v>0.24294481867484499</v>
      </c>
      <c r="M12" s="17"/>
      <c r="N12" s="17">
        <v>0.29669316768771897</v>
      </c>
      <c r="O12" s="17">
        <v>0.26839701972407698</v>
      </c>
      <c r="P12" s="17">
        <v>0.18801432735281201</v>
      </c>
      <c r="Q12" s="17">
        <v>0.169810182882114</v>
      </c>
      <c r="R12" s="17">
        <v>0.13199279467200201</v>
      </c>
      <c r="S12" s="17">
        <v>0.231268550128504</v>
      </c>
      <c r="T12" s="17">
        <v>0.15485968380980999</v>
      </c>
      <c r="U12" s="17">
        <v>0.117529261403141</v>
      </c>
      <c r="V12" s="17">
        <v>0.14779510603457399</v>
      </c>
      <c r="W12" s="17">
        <v>0.16924734197824001</v>
      </c>
      <c r="X12" s="17">
        <v>0.135642476392173</v>
      </c>
      <c r="Y12" s="17">
        <v>0.173911985097459</v>
      </c>
      <c r="Z12" s="17">
        <v>0.140431654620017</v>
      </c>
      <c r="AA12" s="17">
        <v>9.7929906988305296E-2</v>
      </c>
      <c r="AB12" s="17">
        <v>0.139499977809424</v>
      </c>
      <c r="AC12" s="17">
        <v>8.2732593856748401E-2</v>
      </c>
      <c r="AD12" s="17"/>
      <c r="AE12" s="17">
        <v>9.6383679089364599E-2</v>
      </c>
      <c r="AF12" s="17">
        <v>0.15030915596948499</v>
      </c>
      <c r="AG12" s="17">
        <v>0.120346676068821</v>
      </c>
      <c r="AH12" s="17">
        <v>0.135900429669569</v>
      </c>
      <c r="AI12" s="17">
        <v>0.14400985664223201</v>
      </c>
      <c r="AJ12" s="17">
        <v>0.16994444250691601</v>
      </c>
      <c r="AK12" s="17">
        <v>0.178470626891849</v>
      </c>
      <c r="AL12" s="17">
        <v>0.111550363935275</v>
      </c>
      <c r="AM12" s="17">
        <v>0.124004984596415</v>
      </c>
      <c r="AN12" s="17">
        <v>0.17770193236161699</v>
      </c>
      <c r="AO12" s="17">
        <v>0.24972847715694901</v>
      </c>
      <c r="AP12" s="17">
        <v>0.140630192283</v>
      </c>
      <c r="AQ12" s="17"/>
      <c r="AR12" s="17">
        <v>0.16374468282121499</v>
      </c>
      <c r="AS12" s="17">
        <v>0.127677044345301</v>
      </c>
      <c r="AT12" s="17">
        <v>0.13579021746594799</v>
      </c>
      <c r="AU12" s="17">
        <v>0.206560753757701</v>
      </c>
      <c r="AV12" s="17">
        <v>0.254015250777818</v>
      </c>
      <c r="AW12" s="17"/>
      <c r="AX12" s="17">
        <v>0.16200954358589101</v>
      </c>
      <c r="AY12" s="17">
        <v>6.2028884632663199E-2</v>
      </c>
      <c r="AZ12" s="17">
        <v>0.14490079875672901</v>
      </c>
      <c r="BA12" s="17"/>
      <c r="BB12" s="17">
        <v>0.12637226604837101</v>
      </c>
      <c r="BC12" s="17">
        <v>0.18247926976304199</v>
      </c>
      <c r="BD12" s="17">
        <v>0.17479997774445299</v>
      </c>
      <c r="BE12" s="17">
        <v>0.18836168677625101</v>
      </c>
      <c r="BF12" s="17">
        <v>0.198067822800685</v>
      </c>
    </row>
    <row r="13" spans="2:58" x14ac:dyDescent="0.3">
      <c r="B13" s="18" t="s">
        <v>97</v>
      </c>
      <c r="C13" s="19">
        <v>6.16192063853232E-2</v>
      </c>
      <c r="D13" s="19">
        <v>5.2679628216450197E-2</v>
      </c>
      <c r="E13" s="19">
        <v>7.0690305954081295E-2</v>
      </c>
      <c r="F13" s="19"/>
      <c r="G13" s="19">
        <v>6.0914113303680399E-2</v>
      </c>
      <c r="H13" s="19">
        <v>5.6957880558836597E-2</v>
      </c>
      <c r="I13" s="19">
        <v>6.0804945981557203E-2</v>
      </c>
      <c r="J13" s="19">
        <v>6.15910026486323E-2</v>
      </c>
      <c r="K13" s="19">
        <v>7.1023557757464204E-2</v>
      </c>
      <c r="L13" s="19">
        <v>3.7312474639265597E-2</v>
      </c>
      <c r="M13" s="19"/>
      <c r="N13" s="19">
        <v>0</v>
      </c>
      <c r="O13" s="19">
        <v>0.11015006219847701</v>
      </c>
      <c r="P13" s="19">
        <v>0.118400983780931</v>
      </c>
      <c r="Q13" s="19">
        <v>7.7359062592848901E-2</v>
      </c>
      <c r="R13" s="19">
        <v>0.114991770758822</v>
      </c>
      <c r="S13" s="19">
        <v>8.3959986765052494E-2</v>
      </c>
      <c r="T13" s="19">
        <v>6.6360148119180395E-2</v>
      </c>
      <c r="U13" s="19">
        <v>5.1577482627402603E-2</v>
      </c>
      <c r="V13" s="19">
        <v>4.88835297119775E-2</v>
      </c>
      <c r="W13" s="19">
        <v>6.4531718629653401E-2</v>
      </c>
      <c r="X13" s="19">
        <v>6.05955473576264E-2</v>
      </c>
      <c r="Y13" s="19">
        <v>4.63864815710835E-2</v>
      </c>
      <c r="Z13" s="19">
        <v>2.5401394303029502E-2</v>
      </c>
      <c r="AA13" s="19">
        <v>6.9310034652389801E-2</v>
      </c>
      <c r="AB13" s="19">
        <v>5.1308340577926097E-2</v>
      </c>
      <c r="AC13" s="19">
        <v>1.4365346544368799E-2</v>
      </c>
      <c r="AD13" s="19"/>
      <c r="AE13" s="19">
        <v>3.4025643403703502E-2</v>
      </c>
      <c r="AF13" s="19">
        <v>4.0739252807042603E-2</v>
      </c>
      <c r="AG13" s="19">
        <v>3.4199429545848099E-2</v>
      </c>
      <c r="AH13" s="19">
        <v>3.2419781815332997E-2</v>
      </c>
      <c r="AI13" s="19">
        <v>4.9258444103248998E-2</v>
      </c>
      <c r="AJ13" s="19">
        <v>0.13141328556213999</v>
      </c>
      <c r="AK13" s="19">
        <v>9.9925211195373204E-2</v>
      </c>
      <c r="AL13" s="19">
        <v>4.0406364043053401E-2</v>
      </c>
      <c r="AM13" s="19">
        <v>9.2738069691727806E-2</v>
      </c>
      <c r="AN13" s="19">
        <v>6.9575428470484396E-2</v>
      </c>
      <c r="AO13" s="19">
        <v>7.2317207011496396E-2</v>
      </c>
      <c r="AP13" s="19">
        <v>3.0884101603245701E-2</v>
      </c>
      <c r="AQ13" s="19"/>
      <c r="AR13" s="19">
        <v>6.4562397371269301E-2</v>
      </c>
      <c r="AS13" s="19">
        <v>5.8244999038750599E-2</v>
      </c>
      <c r="AT13" s="19">
        <v>6.8034170058392393E-2</v>
      </c>
      <c r="AU13" s="19">
        <v>3.9238854746717601E-2</v>
      </c>
      <c r="AV13" s="19">
        <v>9.9631127222669605E-2</v>
      </c>
      <c r="AW13" s="19"/>
      <c r="AX13" s="19">
        <v>7.1095992244006798E-2</v>
      </c>
      <c r="AY13" s="19">
        <v>3.1265903713523897E-2</v>
      </c>
      <c r="AZ13" s="19">
        <v>5.1767857890822701E-2</v>
      </c>
      <c r="BA13" s="19"/>
      <c r="BB13" s="19">
        <v>5.4325824046433699E-2</v>
      </c>
      <c r="BC13" s="19">
        <v>6.6826998852777902E-2</v>
      </c>
      <c r="BD13" s="19">
        <v>7.6803244899290399E-2</v>
      </c>
      <c r="BE13" s="19">
        <v>6.8215014241081395E-2</v>
      </c>
      <c r="BF13" s="19">
        <v>0.100933036148002</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353</v>
      </c>
      <c r="C9" s="17">
        <v>0.150998183573123</v>
      </c>
      <c r="D9" s="17">
        <v>0.18817283371774499</v>
      </c>
      <c r="E9" s="17">
        <v>0.113091547148816</v>
      </c>
      <c r="F9" s="17"/>
      <c r="G9" s="17">
        <v>0.19177967789970701</v>
      </c>
      <c r="H9" s="17">
        <v>0.32279742899430403</v>
      </c>
      <c r="I9" s="17">
        <v>0.18939910032526</v>
      </c>
      <c r="J9" s="17">
        <v>9.7567354069559298E-2</v>
      </c>
      <c r="K9" s="17">
        <v>7.4139189160557201E-2</v>
      </c>
      <c r="L9" s="17">
        <v>6.1635269074350699E-2</v>
      </c>
      <c r="M9" s="17"/>
      <c r="N9" s="17">
        <v>0.1103589937083</v>
      </c>
      <c r="O9" s="17">
        <v>7.5426844205277496E-2</v>
      </c>
      <c r="P9" s="17">
        <v>6.8327598158683195E-2</v>
      </c>
      <c r="Q9" s="17">
        <v>0.21191494435376501</v>
      </c>
      <c r="R9" s="17">
        <v>0.14301656055291001</v>
      </c>
      <c r="S9" s="17">
        <v>7.7641899709140205E-2</v>
      </c>
      <c r="T9" s="17">
        <v>9.9632310633787399E-2</v>
      </c>
      <c r="U9" s="17">
        <v>7.9227572398534896E-2</v>
      </c>
      <c r="V9" s="17">
        <v>0.10699666114675201</v>
      </c>
      <c r="W9" s="17">
        <v>0.111253458970931</v>
      </c>
      <c r="X9" s="17">
        <v>0.14581257480934501</v>
      </c>
      <c r="Y9" s="17">
        <v>0.110176900838981</v>
      </c>
      <c r="Z9" s="17">
        <v>0.204660873252234</v>
      </c>
      <c r="AA9" s="17">
        <v>8.5810381247513098E-2</v>
      </c>
      <c r="AB9" s="17">
        <v>0.22844129208758099</v>
      </c>
      <c r="AC9" s="17">
        <v>0.31685416117290899</v>
      </c>
      <c r="AD9" s="17"/>
      <c r="AE9" s="17">
        <v>0.303727052871343</v>
      </c>
      <c r="AF9" s="17">
        <v>0.11143895643481901</v>
      </c>
      <c r="AG9" s="17">
        <v>9.3449401143734401E-2</v>
      </c>
      <c r="AH9" s="17">
        <v>0.10981711740556301</v>
      </c>
      <c r="AI9" s="17">
        <v>0.121220913633376</v>
      </c>
      <c r="AJ9" s="17">
        <v>7.8771576855368106E-2</v>
      </c>
      <c r="AK9" s="17">
        <v>0.161596128504647</v>
      </c>
      <c r="AL9" s="17">
        <v>0.188771573512198</v>
      </c>
      <c r="AM9" s="17">
        <v>0.20472324558976099</v>
      </c>
      <c r="AN9" s="17">
        <v>0.100774907603377</v>
      </c>
      <c r="AO9" s="17">
        <v>0.11401548822011499</v>
      </c>
      <c r="AP9" s="17">
        <v>0.110767971676831</v>
      </c>
      <c r="AQ9" s="17"/>
      <c r="AR9" s="17">
        <v>0.120879571044224</v>
      </c>
      <c r="AS9" s="17">
        <v>0.15722431172998999</v>
      </c>
      <c r="AT9" s="17">
        <v>0.18980013017354699</v>
      </c>
      <c r="AU9" s="17">
        <v>0.14492455568757101</v>
      </c>
      <c r="AV9" s="17">
        <v>0.116813427087893</v>
      </c>
      <c r="AW9" s="17"/>
      <c r="AX9" s="17">
        <v>0.10208781354587999</v>
      </c>
      <c r="AY9" s="17">
        <v>0.39456272317319102</v>
      </c>
      <c r="AZ9" s="17">
        <v>0.172520179854392</v>
      </c>
      <c r="BA9" s="17"/>
      <c r="BB9" s="17">
        <v>0.17661915384353699</v>
      </c>
      <c r="BC9" s="17">
        <v>8.8563550994183005E-2</v>
      </c>
      <c r="BD9" s="17">
        <v>4.1016307660026299E-2</v>
      </c>
      <c r="BE9" s="17">
        <v>7.1670411975147202E-2</v>
      </c>
      <c r="BF9" s="17">
        <v>0.12842664391575101</v>
      </c>
    </row>
    <row r="10" spans="2:58" x14ac:dyDescent="0.3">
      <c r="B10" s="18" t="s">
        <v>354</v>
      </c>
      <c r="C10" s="17">
        <v>0.238242317004528</v>
      </c>
      <c r="D10" s="17">
        <v>0.25016354195392998</v>
      </c>
      <c r="E10" s="17">
        <v>0.226784936579633</v>
      </c>
      <c r="F10" s="17"/>
      <c r="G10" s="17">
        <v>0.26478614627241398</v>
      </c>
      <c r="H10" s="17">
        <v>0.26143530478550298</v>
      </c>
      <c r="I10" s="17">
        <v>0.24519109442362999</v>
      </c>
      <c r="J10" s="17">
        <v>0.24314582608787499</v>
      </c>
      <c r="K10" s="17">
        <v>0.19904823766310001</v>
      </c>
      <c r="L10" s="17">
        <v>9.9111381604835597E-2</v>
      </c>
      <c r="M10" s="17"/>
      <c r="N10" s="17">
        <v>0.14300341162020899</v>
      </c>
      <c r="O10" s="17">
        <v>0.12866675298115801</v>
      </c>
      <c r="P10" s="17">
        <v>0.21458741164412801</v>
      </c>
      <c r="Q10" s="17">
        <v>0.16898141195034</v>
      </c>
      <c r="R10" s="17">
        <v>0.22772440528867299</v>
      </c>
      <c r="S10" s="17">
        <v>0.23386489857411399</v>
      </c>
      <c r="T10" s="17">
        <v>0.21727783099293399</v>
      </c>
      <c r="U10" s="17">
        <v>0.24230586305754701</v>
      </c>
      <c r="V10" s="17">
        <v>0.216456697404625</v>
      </c>
      <c r="W10" s="17">
        <v>0.217593283577216</v>
      </c>
      <c r="X10" s="17">
        <v>0.29194772206396702</v>
      </c>
      <c r="Y10" s="17">
        <v>0.21802926335412101</v>
      </c>
      <c r="Z10" s="17">
        <v>0.192956148071564</v>
      </c>
      <c r="AA10" s="17">
        <v>0.25977065102740299</v>
      </c>
      <c r="AB10" s="17">
        <v>0.25055279981424899</v>
      </c>
      <c r="AC10" s="17">
        <v>0.30830241450395002</v>
      </c>
      <c r="AD10" s="17"/>
      <c r="AE10" s="17">
        <v>0.291406740780147</v>
      </c>
      <c r="AF10" s="17">
        <v>0.22280212262455501</v>
      </c>
      <c r="AG10" s="17">
        <v>0.276809445731242</v>
      </c>
      <c r="AH10" s="17">
        <v>0.26021013025655798</v>
      </c>
      <c r="AI10" s="17">
        <v>0.199993616411339</v>
      </c>
      <c r="AJ10" s="17">
        <v>0.26557178773483497</v>
      </c>
      <c r="AK10" s="17">
        <v>0.231069628706741</v>
      </c>
      <c r="AL10" s="17">
        <v>0.238892921420014</v>
      </c>
      <c r="AM10" s="17">
        <v>0.180999511827975</v>
      </c>
      <c r="AN10" s="17">
        <v>0.24199998649534901</v>
      </c>
      <c r="AO10" s="17">
        <v>0.19314410210205499</v>
      </c>
      <c r="AP10" s="17">
        <v>0.187154584157703</v>
      </c>
      <c r="AQ10" s="17"/>
      <c r="AR10" s="17">
        <v>0.22501641596646399</v>
      </c>
      <c r="AS10" s="17">
        <v>0.236369303481101</v>
      </c>
      <c r="AT10" s="17">
        <v>0.248018531428219</v>
      </c>
      <c r="AU10" s="17">
        <v>0.31802834236644301</v>
      </c>
      <c r="AV10" s="17">
        <v>0.206909454104657</v>
      </c>
      <c r="AW10" s="17"/>
      <c r="AX10" s="17">
        <v>0.226814883784277</v>
      </c>
      <c r="AY10" s="17">
        <v>0.28798135141710501</v>
      </c>
      <c r="AZ10" s="17">
        <v>0.24648762148397699</v>
      </c>
      <c r="BA10" s="17"/>
      <c r="BB10" s="17">
        <v>0.25454037319955303</v>
      </c>
      <c r="BC10" s="17">
        <v>0.212220247681358</v>
      </c>
      <c r="BD10" s="17">
        <v>0.17588745814718501</v>
      </c>
      <c r="BE10" s="17">
        <v>0.19816790559626499</v>
      </c>
      <c r="BF10" s="17">
        <v>0.201175323049857</v>
      </c>
    </row>
    <row r="11" spans="2:58" x14ac:dyDescent="0.3">
      <c r="B11" s="18" t="s">
        <v>355</v>
      </c>
      <c r="C11" s="17">
        <v>0.29170658656471399</v>
      </c>
      <c r="D11" s="17">
        <v>0.27211756639777601</v>
      </c>
      <c r="E11" s="17">
        <v>0.31189639046078499</v>
      </c>
      <c r="F11" s="17"/>
      <c r="G11" s="17">
        <v>0.25144217870399799</v>
      </c>
      <c r="H11" s="17">
        <v>0.24157163866534501</v>
      </c>
      <c r="I11" s="17">
        <v>0.28967168302642898</v>
      </c>
      <c r="J11" s="17">
        <v>0.31022379627900998</v>
      </c>
      <c r="K11" s="17">
        <v>0.29101854172868002</v>
      </c>
      <c r="L11" s="17">
        <v>0.20687504431192399</v>
      </c>
      <c r="M11" s="17"/>
      <c r="N11" s="17">
        <v>0.34202622581554698</v>
      </c>
      <c r="O11" s="17">
        <v>0.34580769386945998</v>
      </c>
      <c r="P11" s="17">
        <v>0.24969806602018599</v>
      </c>
      <c r="Q11" s="17">
        <v>0.19262331587213499</v>
      </c>
      <c r="R11" s="17">
        <v>0.33496121961470299</v>
      </c>
      <c r="S11" s="17">
        <v>0.29422682596368999</v>
      </c>
      <c r="T11" s="17">
        <v>0.38169375188263799</v>
      </c>
      <c r="U11" s="17">
        <v>0.32242983127735297</v>
      </c>
      <c r="V11" s="17">
        <v>0.31956881906807</v>
      </c>
      <c r="W11" s="17">
        <v>0.22936982130515701</v>
      </c>
      <c r="X11" s="17">
        <v>0.28868222820108802</v>
      </c>
      <c r="Y11" s="17">
        <v>0.30755330562917499</v>
      </c>
      <c r="Z11" s="17">
        <v>0.30610860821300201</v>
      </c>
      <c r="AA11" s="17">
        <v>0.33558165115431599</v>
      </c>
      <c r="AB11" s="17">
        <v>0.24307045346662801</v>
      </c>
      <c r="AC11" s="17">
        <v>0.232387155808679</v>
      </c>
      <c r="AD11" s="17"/>
      <c r="AE11" s="17">
        <v>0.25840927582624101</v>
      </c>
      <c r="AF11" s="17">
        <v>0.326932584165333</v>
      </c>
      <c r="AG11" s="17">
        <v>0.27250804338228801</v>
      </c>
      <c r="AH11" s="17">
        <v>0.29495374088579401</v>
      </c>
      <c r="AI11" s="17">
        <v>0.33430959853078202</v>
      </c>
      <c r="AJ11" s="17">
        <v>0.29802351394991</v>
      </c>
      <c r="AK11" s="17">
        <v>0.24361646430499401</v>
      </c>
      <c r="AL11" s="17">
        <v>0.28589559855146501</v>
      </c>
      <c r="AM11" s="17">
        <v>0.32492684769299501</v>
      </c>
      <c r="AN11" s="17">
        <v>0.29037256510340198</v>
      </c>
      <c r="AO11" s="17">
        <v>0.23797454610072799</v>
      </c>
      <c r="AP11" s="17">
        <v>0.32496948433955097</v>
      </c>
      <c r="AQ11" s="17"/>
      <c r="AR11" s="17">
        <v>0.32888634515488502</v>
      </c>
      <c r="AS11" s="17">
        <v>0.28949717107766199</v>
      </c>
      <c r="AT11" s="17">
        <v>0.26398136749016199</v>
      </c>
      <c r="AU11" s="17">
        <v>0.22671632056640001</v>
      </c>
      <c r="AV11" s="17">
        <v>0.19243357751658999</v>
      </c>
      <c r="AW11" s="17"/>
      <c r="AX11" s="17">
        <v>0.317887013421842</v>
      </c>
      <c r="AY11" s="17">
        <v>0.19185792625301301</v>
      </c>
      <c r="AZ11" s="17">
        <v>0.26568399026345502</v>
      </c>
      <c r="BA11" s="17"/>
      <c r="BB11" s="17">
        <v>0.27767327913595002</v>
      </c>
      <c r="BC11" s="17">
        <v>0.32502748199371201</v>
      </c>
      <c r="BD11" s="17">
        <v>0.38170700689604398</v>
      </c>
      <c r="BE11" s="17">
        <v>0.34406153508899201</v>
      </c>
      <c r="BF11" s="17">
        <v>0.286638150183117</v>
      </c>
    </row>
    <row r="12" spans="2:58" x14ac:dyDescent="0.3">
      <c r="B12" s="18" t="s">
        <v>356</v>
      </c>
      <c r="C12" s="17">
        <v>0.241174192801523</v>
      </c>
      <c r="D12" s="17">
        <v>0.22345929806828399</v>
      </c>
      <c r="E12" s="17">
        <v>0.25838974532528602</v>
      </c>
      <c r="F12" s="17"/>
      <c r="G12" s="17">
        <v>0.231077883820201</v>
      </c>
      <c r="H12" s="17">
        <v>0.12614257075559099</v>
      </c>
      <c r="I12" s="17">
        <v>0.20303821368594999</v>
      </c>
      <c r="J12" s="17">
        <v>0.275970425885042</v>
      </c>
      <c r="K12" s="17">
        <v>0.305121099359488</v>
      </c>
      <c r="L12" s="17">
        <v>0.53355301714880599</v>
      </c>
      <c r="M12" s="17"/>
      <c r="N12" s="17">
        <v>0.29669316768771897</v>
      </c>
      <c r="O12" s="17">
        <v>0.23354550829569601</v>
      </c>
      <c r="P12" s="17">
        <v>0.33158604394945701</v>
      </c>
      <c r="Q12" s="17">
        <v>0.30501599503764298</v>
      </c>
      <c r="R12" s="17">
        <v>0.19778853877393399</v>
      </c>
      <c r="S12" s="17">
        <v>0.28909114212480302</v>
      </c>
      <c r="T12" s="17">
        <v>0.239860674984192</v>
      </c>
      <c r="U12" s="17">
        <v>0.29312663092913499</v>
      </c>
      <c r="V12" s="17">
        <v>0.29771461291026202</v>
      </c>
      <c r="W12" s="17">
        <v>0.33653925267011298</v>
      </c>
      <c r="X12" s="17">
        <v>0.19383916880913099</v>
      </c>
      <c r="Y12" s="17">
        <v>0.29653066115241</v>
      </c>
      <c r="Z12" s="17">
        <v>0.24308116198426899</v>
      </c>
      <c r="AA12" s="17">
        <v>0.22011341451190999</v>
      </c>
      <c r="AB12" s="17">
        <v>0.22908516447056701</v>
      </c>
      <c r="AC12" s="17">
        <v>0.128487402294549</v>
      </c>
      <c r="AD12" s="17"/>
      <c r="AE12" s="17">
        <v>8.7549365713011001E-2</v>
      </c>
      <c r="AF12" s="17">
        <v>0.28058991307820103</v>
      </c>
      <c r="AG12" s="17">
        <v>0.28156936851723102</v>
      </c>
      <c r="AH12" s="17">
        <v>0.27019312937979101</v>
      </c>
      <c r="AI12" s="17">
        <v>0.29781522097548202</v>
      </c>
      <c r="AJ12" s="17">
        <v>0.225016634600916</v>
      </c>
      <c r="AK12" s="17">
        <v>0.24282758675688801</v>
      </c>
      <c r="AL12" s="17">
        <v>0.26762788330911103</v>
      </c>
      <c r="AM12" s="17">
        <v>0.20444475179722801</v>
      </c>
      <c r="AN12" s="17">
        <v>0.27242987391611301</v>
      </c>
      <c r="AO12" s="17">
        <v>0.37214565907952002</v>
      </c>
      <c r="AP12" s="17">
        <v>0.29189828539372797</v>
      </c>
      <c r="AQ12" s="17"/>
      <c r="AR12" s="17">
        <v>0.23737483340259899</v>
      </c>
      <c r="AS12" s="17">
        <v>0.24454593237003899</v>
      </c>
      <c r="AT12" s="17">
        <v>0.225238316972594</v>
      </c>
      <c r="AU12" s="17">
        <v>0.24600834323579601</v>
      </c>
      <c r="AV12" s="17">
        <v>0.34030423377432201</v>
      </c>
      <c r="AW12" s="17"/>
      <c r="AX12" s="17">
        <v>0.26561795365487001</v>
      </c>
      <c r="AY12" s="17">
        <v>9.7198742717002795E-2</v>
      </c>
      <c r="AZ12" s="17">
        <v>0.24659731013262401</v>
      </c>
      <c r="BA12" s="17"/>
      <c r="BB12" s="17">
        <v>0.22380003225467601</v>
      </c>
      <c r="BC12" s="17">
        <v>0.28600119205208302</v>
      </c>
      <c r="BD12" s="17">
        <v>0.36828492950207598</v>
      </c>
      <c r="BE12" s="17">
        <v>0.287961686475247</v>
      </c>
      <c r="BF12" s="17">
        <v>0.24558786335591001</v>
      </c>
    </row>
    <row r="13" spans="2:58" x14ac:dyDescent="0.3">
      <c r="B13" s="18" t="s">
        <v>97</v>
      </c>
      <c r="C13" s="19">
        <v>7.7878720056112002E-2</v>
      </c>
      <c r="D13" s="19">
        <v>6.6086759862264602E-2</v>
      </c>
      <c r="E13" s="19">
        <v>8.9837380485480803E-2</v>
      </c>
      <c r="F13" s="19"/>
      <c r="G13" s="19">
        <v>6.0914113303680399E-2</v>
      </c>
      <c r="H13" s="19">
        <v>4.8053056799256602E-2</v>
      </c>
      <c r="I13" s="19">
        <v>7.2699908538730804E-2</v>
      </c>
      <c r="J13" s="19">
        <v>7.3092597678514296E-2</v>
      </c>
      <c r="K13" s="19">
        <v>0.13067293208817399</v>
      </c>
      <c r="L13" s="19">
        <v>9.8825287860083696E-2</v>
      </c>
      <c r="M13" s="19"/>
      <c r="N13" s="19">
        <v>0.10791820116822499</v>
      </c>
      <c r="O13" s="19">
        <v>0.21655320064840899</v>
      </c>
      <c r="P13" s="19">
        <v>0.13580088022754599</v>
      </c>
      <c r="Q13" s="19">
        <v>0.121464332786118</v>
      </c>
      <c r="R13" s="19">
        <v>9.6509275769779607E-2</v>
      </c>
      <c r="S13" s="19">
        <v>0.105175233628253</v>
      </c>
      <c r="T13" s="19">
        <v>6.15354315064486E-2</v>
      </c>
      <c r="U13" s="19">
        <v>6.2910102337430496E-2</v>
      </c>
      <c r="V13" s="19">
        <v>5.9263209470289901E-2</v>
      </c>
      <c r="W13" s="19">
        <v>0.105244183476582</v>
      </c>
      <c r="X13" s="19">
        <v>7.9718306116470197E-2</v>
      </c>
      <c r="Y13" s="19">
        <v>6.77098690253123E-2</v>
      </c>
      <c r="Z13" s="19">
        <v>5.3193208478930797E-2</v>
      </c>
      <c r="AA13" s="19">
        <v>9.8723902058857796E-2</v>
      </c>
      <c r="AB13" s="19">
        <v>4.8850290160975099E-2</v>
      </c>
      <c r="AC13" s="19">
        <v>1.3968866219913501E-2</v>
      </c>
      <c r="AD13" s="19"/>
      <c r="AE13" s="19">
        <v>5.89075648092586E-2</v>
      </c>
      <c r="AF13" s="19">
        <v>5.8236423697091401E-2</v>
      </c>
      <c r="AG13" s="19">
        <v>7.5663741225503803E-2</v>
      </c>
      <c r="AH13" s="19">
        <v>6.48258820722942E-2</v>
      </c>
      <c r="AI13" s="19">
        <v>4.6660650449021401E-2</v>
      </c>
      <c r="AJ13" s="19">
        <v>0.13261648685897101</v>
      </c>
      <c r="AK13" s="19">
        <v>0.12089019172673</v>
      </c>
      <c r="AL13" s="19">
        <v>1.8812023207212099E-2</v>
      </c>
      <c r="AM13" s="19">
        <v>8.4905643092040503E-2</v>
      </c>
      <c r="AN13" s="19">
        <v>9.4422666881759196E-2</v>
      </c>
      <c r="AO13" s="19">
        <v>8.27202044975833E-2</v>
      </c>
      <c r="AP13" s="19">
        <v>8.5209674432187105E-2</v>
      </c>
      <c r="AQ13" s="19"/>
      <c r="AR13" s="19">
        <v>8.7842834431827194E-2</v>
      </c>
      <c r="AS13" s="19">
        <v>7.2363281341208396E-2</v>
      </c>
      <c r="AT13" s="19">
        <v>7.2961653935478099E-2</v>
      </c>
      <c r="AU13" s="19">
        <v>6.4322438143789407E-2</v>
      </c>
      <c r="AV13" s="19">
        <v>0.14353930751653801</v>
      </c>
      <c r="AW13" s="19"/>
      <c r="AX13" s="19">
        <v>8.7592335593130594E-2</v>
      </c>
      <c r="AY13" s="19">
        <v>2.83992564396887E-2</v>
      </c>
      <c r="AZ13" s="19">
        <v>6.8710898265552101E-2</v>
      </c>
      <c r="BA13" s="19"/>
      <c r="BB13" s="19">
        <v>6.7367161566284195E-2</v>
      </c>
      <c r="BC13" s="19">
        <v>8.8187527278663802E-2</v>
      </c>
      <c r="BD13" s="19">
        <v>3.3104297794669099E-2</v>
      </c>
      <c r="BE13" s="19">
        <v>9.8138460864349006E-2</v>
      </c>
      <c r="BF13" s="19">
        <v>0.13817201949536601</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353</v>
      </c>
      <c r="C9" s="17">
        <v>7.32148041932731E-2</v>
      </c>
      <c r="D9" s="17">
        <v>9.5421262408798405E-2</v>
      </c>
      <c r="E9" s="17">
        <v>5.1133074102160003E-2</v>
      </c>
      <c r="F9" s="17"/>
      <c r="G9" s="17">
        <v>0</v>
      </c>
      <c r="H9" s="17">
        <v>0.13998698007944399</v>
      </c>
      <c r="I9" s="17">
        <v>9.3938877270068097E-2</v>
      </c>
      <c r="J9" s="17">
        <v>4.1590708000865402E-2</v>
      </c>
      <c r="K9" s="17">
        <v>6.5207090217874603E-2</v>
      </c>
      <c r="L9" s="17">
        <v>2.5044668581985698E-2</v>
      </c>
      <c r="M9" s="17"/>
      <c r="N9" s="17">
        <v>0</v>
      </c>
      <c r="O9" s="17">
        <v>2.61493031319464E-2</v>
      </c>
      <c r="P9" s="17">
        <v>3.38906005267317E-2</v>
      </c>
      <c r="Q9" s="17">
        <v>2.1804137120271499E-2</v>
      </c>
      <c r="R9" s="17">
        <v>4.5358146028638899E-2</v>
      </c>
      <c r="S9" s="17">
        <v>8.0085492950405096E-2</v>
      </c>
      <c r="T9" s="17">
        <v>5.1667777248430198E-2</v>
      </c>
      <c r="U9" s="17">
        <v>8.1950451675429706E-2</v>
      </c>
      <c r="V9" s="17">
        <v>4.9289558793684102E-2</v>
      </c>
      <c r="W9" s="17">
        <v>3.6236888513266299E-2</v>
      </c>
      <c r="X9" s="17">
        <v>8.5750209887126699E-2</v>
      </c>
      <c r="Y9" s="17">
        <v>3.9954060344303301E-2</v>
      </c>
      <c r="Z9" s="17">
        <v>7.9110424195056303E-2</v>
      </c>
      <c r="AA9" s="17">
        <v>5.9663709862760601E-2</v>
      </c>
      <c r="AB9" s="17">
        <v>0.124041122981235</v>
      </c>
      <c r="AC9" s="17">
        <v>0.152744563395637</v>
      </c>
      <c r="AD9" s="17"/>
      <c r="AE9" s="17">
        <v>0.15647355013709099</v>
      </c>
      <c r="AF9" s="17">
        <v>2.7699863160545499E-2</v>
      </c>
      <c r="AG9" s="17">
        <v>5.8132123099267997E-2</v>
      </c>
      <c r="AH9" s="17">
        <v>6.8546534112174998E-2</v>
      </c>
      <c r="AI9" s="17">
        <v>5.7699719030772999E-2</v>
      </c>
      <c r="AJ9" s="17">
        <v>3.4699892446782302E-2</v>
      </c>
      <c r="AK9" s="17">
        <v>0.109118570509304</v>
      </c>
      <c r="AL9" s="17">
        <v>4.8444344667783697E-2</v>
      </c>
      <c r="AM9" s="17">
        <v>8.2639772969368294E-2</v>
      </c>
      <c r="AN9" s="17">
        <v>5.16567232968854E-2</v>
      </c>
      <c r="AO9" s="17">
        <v>6.7085556489396098E-2</v>
      </c>
      <c r="AP9" s="17">
        <v>6.5697075400687699E-2</v>
      </c>
      <c r="AQ9" s="17"/>
      <c r="AR9" s="17">
        <v>6.3336369512664706E-2</v>
      </c>
      <c r="AS9" s="17">
        <v>8.0816574403114599E-2</v>
      </c>
      <c r="AT9" s="17">
        <v>7.9436315414441294E-2</v>
      </c>
      <c r="AU9" s="17">
        <v>3.6894666356538298E-2</v>
      </c>
      <c r="AV9" s="17">
        <v>6.0608227799683299E-2</v>
      </c>
      <c r="AW9" s="17"/>
      <c r="AX9" s="17">
        <v>4.63490113353743E-2</v>
      </c>
      <c r="AY9" s="17">
        <v>0.19706982168617701</v>
      </c>
      <c r="AZ9" s="17">
        <v>8.51781950842595E-2</v>
      </c>
      <c r="BA9" s="17"/>
      <c r="BB9" s="17">
        <v>8.7217053144323306E-2</v>
      </c>
      <c r="BC9" s="17">
        <v>3.2791367486247197E-2</v>
      </c>
      <c r="BD9" s="17">
        <v>2.14898934765228E-2</v>
      </c>
      <c r="BE9" s="17">
        <v>3.2825603085514701E-2</v>
      </c>
      <c r="BF9" s="17">
        <v>6.1061279993214999E-2</v>
      </c>
    </row>
    <row r="10" spans="2:58" x14ac:dyDescent="0.3">
      <c r="B10" s="18" t="s">
        <v>354</v>
      </c>
      <c r="C10" s="17">
        <v>0.139430850073124</v>
      </c>
      <c r="D10" s="17">
        <v>0.170484025001676</v>
      </c>
      <c r="E10" s="17">
        <v>0.107628493599196</v>
      </c>
      <c r="F10" s="17"/>
      <c r="G10" s="17">
        <v>0.29101744819633202</v>
      </c>
      <c r="H10" s="17">
        <v>0.23962864839719999</v>
      </c>
      <c r="I10" s="17">
        <v>0.15996725482459001</v>
      </c>
      <c r="J10" s="17">
        <v>0.11111443966963799</v>
      </c>
      <c r="K10" s="17">
        <v>9.1216708504995594E-2</v>
      </c>
      <c r="L10" s="17">
        <v>3.99387594067903E-2</v>
      </c>
      <c r="M10" s="17"/>
      <c r="N10" s="17">
        <v>0.1103589937083</v>
      </c>
      <c r="O10" s="17">
        <v>0.151172316923563</v>
      </c>
      <c r="P10" s="17">
        <v>0.116677966073667</v>
      </c>
      <c r="Q10" s="17">
        <v>0.13594398803573801</v>
      </c>
      <c r="R10" s="17">
        <v>0.16025920611996999</v>
      </c>
      <c r="S10" s="17">
        <v>0.13085342147308199</v>
      </c>
      <c r="T10" s="17">
        <v>0.116567807314352</v>
      </c>
      <c r="U10" s="17">
        <v>0.199302650800526</v>
      </c>
      <c r="V10" s="17">
        <v>0.16714118516245699</v>
      </c>
      <c r="W10" s="17">
        <v>0.13428890281322101</v>
      </c>
      <c r="X10" s="17">
        <v>0.12619372858257599</v>
      </c>
      <c r="Y10" s="17">
        <v>0.13868476087878701</v>
      </c>
      <c r="Z10" s="17">
        <v>8.5562442270339795E-2</v>
      </c>
      <c r="AA10" s="17">
        <v>0.145799985961961</v>
      </c>
      <c r="AB10" s="17">
        <v>0.130659910369014</v>
      </c>
      <c r="AC10" s="17">
        <v>0.15396259181676999</v>
      </c>
      <c r="AD10" s="17"/>
      <c r="AE10" s="17">
        <v>0.168187225876996</v>
      </c>
      <c r="AF10" s="17">
        <v>0.126811007046886</v>
      </c>
      <c r="AG10" s="17">
        <v>0.11712154421268001</v>
      </c>
      <c r="AH10" s="17">
        <v>0.17245623684751099</v>
      </c>
      <c r="AI10" s="17">
        <v>8.16794926688406E-2</v>
      </c>
      <c r="AJ10" s="17">
        <v>0.17247512751496699</v>
      </c>
      <c r="AK10" s="17">
        <v>0.12311577327505099</v>
      </c>
      <c r="AL10" s="17">
        <v>0.155842183670136</v>
      </c>
      <c r="AM10" s="17">
        <v>0.159257050532326</v>
      </c>
      <c r="AN10" s="17">
        <v>8.9905797700627704E-2</v>
      </c>
      <c r="AO10" s="17">
        <v>0.14798665137675901</v>
      </c>
      <c r="AP10" s="17">
        <v>0.139931726200797</v>
      </c>
      <c r="AQ10" s="17"/>
      <c r="AR10" s="17">
        <v>0.140443501330758</v>
      </c>
      <c r="AS10" s="17">
        <v>0.135308505600539</v>
      </c>
      <c r="AT10" s="17">
        <v>0.159691989853778</v>
      </c>
      <c r="AU10" s="17">
        <v>0.12797709646444799</v>
      </c>
      <c r="AV10" s="17">
        <v>7.8278835341865402E-2</v>
      </c>
      <c r="AW10" s="17"/>
      <c r="AX10" s="17">
        <v>0.13768118555106401</v>
      </c>
      <c r="AY10" s="17">
        <v>0.16677608978517999</v>
      </c>
      <c r="AZ10" s="17">
        <v>0.120769347416107</v>
      </c>
      <c r="BA10" s="17"/>
      <c r="BB10" s="17">
        <v>0.146337422454584</v>
      </c>
      <c r="BC10" s="17">
        <v>0.17843838887718699</v>
      </c>
      <c r="BD10" s="17">
        <v>0.16303777615381801</v>
      </c>
      <c r="BE10" s="17">
        <v>8.6842110329035202E-2</v>
      </c>
      <c r="BF10" s="17">
        <v>8.1465130976048794E-2</v>
      </c>
    </row>
    <row r="11" spans="2:58" x14ac:dyDescent="0.3">
      <c r="B11" s="18" t="s">
        <v>355</v>
      </c>
      <c r="C11" s="17">
        <v>0.140497901145335</v>
      </c>
      <c r="D11" s="17">
        <v>0.15337032046867599</v>
      </c>
      <c r="E11" s="17">
        <v>0.12789340996110801</v>
      </c>
      <c r="F11" s="17"/>
      <c r="G11" s="17">
        <v>5.7919067752062799E-2</v>
      </c>
      <c r="H11" s="17">
        <v>0.12001134149966</v>
      </c>
      <c r="I11" s="17">
        <v>0.15061063739885</v>
      </c>
      <c r="J11" s="17">
        <v>0.152196417712265</v>
      </c>
      <c r="K11" s="17">
        <v>0.103878306805537</v>
      </c>
      <c r="L11" s="17">
        <v>3.9038520967357701E-2</v>
      </c>
      <c r="M11" s="17"/>
      <c r="N11" s="17">
        <v>0.26117189817389702</v>
      </c>
      <c r="O11" s="17">
        <v>0.13750661408244499</v>
      </c>
      <c r="P11" s="17">
        <v>0.11165889797489099</v>
      </c>
      <c r="Q11" s="17">
        <v>0.116887921085332</v>
      </c>
      <c r="R11" s="17">
        <v>0.23622497093498801</v>
      </c>
      <c r="S11" s="17">
        <v>0.13112527900722701</v>
      </c>
      <c r="T11" s="17">
        <v>0.200717514894175</v>
      </c>
      <c r="U11" s="17">
        <v>0.12093956327685899</v>
      </c>
      <c r="V11" s="17">
        <v>0.14726600280484201</v>
      </c>
      <c r="W11" s="17">
        <v>0.137745786020638</v>
      </c>
      <c r="X11" s="17">
        <v>0.155156731437777</v>
      </c>
      <c r="Y11" s="17">
        <v>0.14658723370606999</v>
      </c>
      <c r="Z11" s="17">
        <v>7.3298782658779996E-2</v>
      </c>
      <c r="AA11" s="17">
        <v>0.100026022941934</v>
      </c>
      <c r="AB11" s="17">
        <v>0.118861906427649</v>
      </c>
      <c r="AC11" s="17">
        <v>0.13417803132439199</v>
      </c>
      <c r="AD11" s="17"/>
      <c r="AE11" s="17">
        <v>0.123983503554941</v>
      </c>
      <c r="AF11" s="17">
        <v>0.15755468252886101</v>
      </c>
      <c r="AG11" s="17">
        <v>0.13362451145593399</v>
      </c>
      <c r="AH11" s="17">
        <v>0.13734501963283399</v>
      </c>
      <c r="AI11" s="17">
        <v>0.16904135030561099</v>
      </c>
      <c r="AJ11" s="17">
        <v>9.8515414704352405E-2</v>
      </c>
      <c r="AK11" s="17">
        <v>0.132287750363591</v>
      </c>
      <c r="AL11" s="17">
        <v>0.12871276478903301</v>
      </c>
      <c r="AM11" s="17">
        <v>0.16308396843325401</v>
      </c>
      <c r="AN11" s="17">
        <v>0.18764449758219601</v>
      </c>
      <c r="AO11" s="17">
        <v>9.9476963297696799E-2</v>
      </c>
      <c r="AP11" s="17">
        <v>0.11186291669870201</v>
      </c>
      <c r="AQ11" s="17"/>
      <c r="AR11" s="17">
        <v>0.12729376676135701</v>
      </c>
      <c r="AS11" s="17">
        <v>0.157225992391721</v>
      </c>
      <c r="AT11" s="17">
        <v>0.113151741486125</v>
      </c>
      <c r="AU11" s="17">
        <v>0.14729410192429099</v>
      </c>
      <c r="AV11" s="17">
        <v>0.138985345093176</v>
      </c>
      <c r="AW11" s="17"/>
      <c r="AX11" s="17">
        <v>0.140948049699162</v>
      </c>
      <c r="AY11" s="17">
        <v>0.10311791446079201</v>
      </c>
      <c r="AZ11" s="17">
        <v>0.15752620535540801</v>
      </c>
      <c r="BA11" s="17"/>
      <c r="BB11" s="17">
        <v>0.134083286621933</v>
      </c>
      <c r="BC11" s="17">
        <v>0.130877882653929</v>
      </c>
      <c r="BD11" s="17">
        <v>0.25296109208053502</v>
      </c>
      <c r="BE11" s="17">
        <v>0.14586707900043699</v>
      </c>
      <c r="BF11" s="17">
        <v>0.16552996959865099</v>
      </c>
    </row>
    <row r="12" spans="2:58" x14ac:dyDescent="0.3">
      <c r="B12" s="18" t="s">
        <v>356</v>
      </c>
      <c r="C12" s="17">
        <v>0.59718186951206398</v>
      </c>
      <c r="D12" s="17">
        <v>0.53717408063066696</v>
      </c>
      <c r="E12" s="17">
        <v>0.65744119720206895</v>
      </c>
      <c r="F12" s="17"/>
      <c r="G12" s="17">
        <v>0.59014937074792395</v>
      </c>
      <c r="H12" s="17">
        <v>0.46548095725302502</v>
      </c>
      <c r="I12" s="17">
        <v>0.54957705900343801</v>
      </c>
      <c r="J12" s="17">
        <v>0.64667808760933698</v>
      </c>
      <c r="K12" s="17">
        <v>0.66004800782469997</v>
      </c>
      <c r="L12" s="17">
        <v>0.871055838315413</v>
      </c>
      <c r="M12" s="17"/>
      <c r="N12" s="17">
        <v>0.62846910811780199</v>
      </c>
      <c r="O12" s="17">
        <v>0.63357593239904297</v>
      </c>
      <c r="P12" s="17">
        <v>0.68437593556640897</v>
      </c>
      <c r="Q12" s="17">
        <v>0.63193258159989596</v>
      </c>
      <c r="R12" s="17">
        <v>0.49432285858251102</v>
      </c>
      <c r="S12" s="17">
        <v>0.61010996427253195</v>
      </c>
      <c r="T12" s="17">
        <v>0.59332677998695604</v>
      </c>
      <c r="U12" s="17">
        <v>0.54965126873339798</v>
      </c>
      <c r="V12" s="17">
        <v>0.57779384938438005</v>
      </c>
      <c r="W12" s="17">
        <v>0.63549501765844596</v>
      </c>
      <c r="X12" s="17">
        <v>0.58595451734961501</v>
      </c>
      <c r="Y12" s="17">
        <v>0.61490626413289295</v>
      </c>
      <c r="Z12" s="17">
        <v>0.73662695657279398</v>
      </c>
      <c r="AA12" s="17">
        <v>0.60675698088555396</v>
      </c>
      <c r="AB12" s="17">
        <v>0.604600319410456</v>
      </c>
      <c r="AC12" s="17">
        <v>0.54609940312550198</v>
      </c>
      <c r="AD12" s="17"/>
      <c r="AE12" s="17">
        <v>0.50658191220405702</v>
      </c>
      <c r="AF12" s="17">
        <v>0.640330501805493</v>
      </c>
      <c r="AG12" s="17">
        <v>0.63857074803284297</v>
      </c>
      <c r="AH12" s="17">
        <v>0.59206015922301802</v>
      </c>
      <c r="AI12" s="17">
        <v>0.65946738566583496</v>
      </c>
      <c r="AJ12" s="17">
        <v>0.610155155534299</v>
      </c>
      <c r="AK12" s="17">
        <v>0.57814908341604798</v>
      </c>
      <c r="AL12" s="17">
        <v>0.64540636603720603</v>
      </c>
      <c r="AM12" s="17">
        <v>0.53488168787435597</v>
      </c>
      <c r="AN12" s="17">
        <v>0.60031990204460906</v>
      </c>
      <c r="AO12" s="17">
        <v>0.65463917837619101</v>
      </c>
      <c r="AP12" s="17">
        <v>0.66369414875051702</v>
      </c>
      <c r="AQ12" s="17"/>
      <c r="AR12" s="17">
        <v>0.61824835688634805</v>
      </c>
      <c r="AS12" s="17">
        <v>0.57203527055583703</v>
      </c>
      <c r="AT12" s="17">
        <v>0.60908823996568795</v>
      </c>
      <c r="AU12" s="17">
        <v>0.66881459281683198</v>
      </c>
      <c r="AV12" s="17">
        <v>0.64229992903161104</v>
      </c>
      <c r="AW12" s="17"/>
      <c r="AX12" s="17">
        <v>0.61700933341850395</v>
      </c>
      <c r="AY12" s="17">
        <v>0.51118852552276595</v>
      </c>
      <c r="AZ12" s="17">
        <v>0.589936454650963</v>
      </c>
      <c r="BA12" s="17"/>
      <c r="BB12" s="17">
        <v>0.58483249617355204</v>
      </c>
      <c r="BC12" s="17">
        <v>0.59348871739406395</v>
      </c>
      <c r="BD12" s="17">
        <v>0.54744225919549305</v>
      </c>
      <c r="BE12" s="17">
        <v>0.68318947613284797</v>
      </c>
      <c r="BF12" s="17">
        <v>0.63656552114549703</v>
      </c>
    </row>
    <row r="13" spans="2:58" x14ac:dyDescent="0.3">
      <c r="B13" s="18" t="s">
        <v>97</v>
      </c>
      <c r="C13" s="19">
        <v>4.9674575076204999E-2</v>
      </c>
      <c r="D13" s="19">
        <v>4.3550311490182798E-2</v>
      </c>
      <c r="E13" s="19">
        <v>5.5903825135467503E-2</v>
      </c>
      <c r="F13" s="19"/>
      <c r="G13" s="19">
        <v>6.0914113303680399E-2</v>
      </c>
      <c r="H13" s="19">
        <v>3.4892072770671197E-2</v>
      </c>
      <c r="I13" s="19">
        <v>4.5906171503053803E-2</v>
      </c>
      <c r="J13" s="19">
        <v>4.8420347007894403E-2</v>
      </c>
      <c r="K13" s="19">
        <v>7.9649886646892695E-2</v>
      </c>
      <c r="L13" s="19">
        <v>2.49222127284532E-2</v>
      </c>
      <c r="M13" s="19"/>
      <c r="N13" s="19">
        <v>0</v>
      </c>
      <c r="O13" s="19">
        <v>5.1595833463001901E-2</v>
      </c>
      <c r="P13" s="19">
        <v>5.3396599858301703E-2</v>
      </c>
      <c r="Q13" s="19">
        <v>9.3431372158763001E-2</v>
      </c>
      <c r="R13" s="19">
        <v>6.3834818333892498E-2</v>
      </c>
      <c r="S13" s="19">
        <v>4.7825842296752998E-2</v>
      </c>
      <c r="T13" s="19">
        <v>3.7720120556087498E-2</v>
      </c>
      <c r="U13" s="19">
        <v>4.8156065513787899E-2</v>
      </c>
      <c r="V13" s="19">
        <v>5.8509403854636099E-2</v>
      </c>
      <c r="W13" s="19">
        <v>5.6233404994429498E-2</v>
      </c>
      <c r="X13" s="19">
        <v>4.6944812742906003E-2</v>
      </c>
      <c r="Y13" s="19">
        <v>5.9867680937947497E-2</v>
      </c>
      <c r="Z13" s="19">
        <v>2.5401394303029502E-2</v>
      </c>
      <c r="AA13" s="19">
        <v>8.7753300347790802E-2</v>
      </c>
      <c r="AB13" s="19">
        <v>2.1836740811646299E-2</v>
      </c>
      <c r="AC13" s="19">
        <v>1.3015410337699301E-2</v>
      </c>
      <c r="AD13" s="19"/>
      <c r="AE13" s="19">
        <v>4.4773808226914701E-2</v>
      </c>
      <c r="AF13" s="19">
        <v>4.7603945458214399E-2</v>
      </c>
      <c r="AG13" s="19">
        <v>5.2551073199274399E-2</v>
      </c>
      <c r="AH13" s="19">
        <v>2.95920501844616E-2</v>
      </c>
      <c r="AI13" s="19">
        <v>3.2112052328941099E-2</v>
      </c>
      <c r="AJ13" s="19">
        <v>8.4154409799599206E-2</v>
      </c>
      <c r="AK13" s="19">
        <v>5.73288224360054E-2</v>
      </c>
      <c r="AL13" s="19">
        <v>2.1594340835841299E-2</v>
      </c>
      <c r="AM13" s="19">
        <v>6.0137520190696098E-2</v>
      </c>
      <c r="AN13" s="19">
        <v>7.0473079375681605E-2</v>
      </c>
      <c r="AO13" s="19">
        <v>3.08116504599577E-2</v>
      </c>
      <c r="AP13" s="19">
        <v>1.88141329492965E-2</v>
      </c>
      <c r="AQ13" s="19"/>
      <c r="AR13" s="19">
        <v>5.0678005508872803E-2</v>
      </c>
      <c r="AS13" s="19">
        <v>5.4613657048787602E-2</v>
      </c>
      <c r="AT13" s="19">
        <v>3.8631713279967797E-2</v>
      </c>
      <c r="AU13" s="19">
        <v>1.90195424378908E-2</v>
      </c>
      <c r="AV13" s="19">
        <v>7.9827662733663998E-2</v>
      </c>
      <c r="AW13" s="19"/>
      <c r="AX13" s="19">
        <v>5.8012419995895702E-2</v>
      </c>
      <c r="AY13" s="19">
        <v>2.1847648545084902E-2</v>
      </c>
      <c r="AZ13" s="19">
        <v>4.6589797493263203E-2</v>
      </c>
      <c r="BA13" s="19"/>
      <c r="BB13" s="19">
        <v>4.7529741605607301E-2</v>
      </c>
      <c r="BC13" s="19">
        <v>6.4403643588573298E-2</v>
      </c>
      <c r="BD13" s="19">
        <v>1.50689790936316E-2</v>
      </c>
      <c r="BE13" s="19">
        <v>5.1275731452165102E-2</v>
      </c>
      <c r="BF13" s="19">
        <v>5.5378098286587997E-2</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353</v>
      </c>
      <c r="C9" s="17">
        <v>0.102270555490033</v>
      </c>
      <c r="D9" s="17">
        <v>0.13520955324367501</v>
      </c>
      <c r="E9" s="17">
        <v>6.9503940378857001E-2</v>
      </c>
      <c r="F9" s="17"/>
      <c r="G9" s="17">
        <v>0.26789987443603502</v>
      </c>
      <c r="H9" s="17">
        <v>0.23512378752048699</v>
      </c>
      <c r="I9" s="17">
        <v>0.123240413289012</v>
      </c>
      <c r="J9" s="17">
        <v>6.4412350037653707E-2</v>
      </c>
      <c r="K9" s="17">
        <v>5.42121610510823E-2</v>
      </c>
      <c r="L9" s="17">
        <v>2.5044668581985698E-2</v>
      </c>
      <c r="M9" s="17"/>
      <c r="N9" s="17">
        <v>0</v>
      </c>
      <c r="O9" s="17">
        <v>0</v>
      </c>
      <c r="P9" s="17">
        <v>8.3698978306279107E-2</v>
      </c>
      <c r="Q9" s="17">
        <v>0.16376735024862901</v>
      </c>
      <c r="R9" s="17">
        <v>0.107695641716475</v>
      </c>
      <c r="S9" s="17">
        <v>7.5561873396257598E-2</v>
      </c>
      <c r="T9" s="17">
        <v>7.6406245748431495E-2</v>
      </c>
      <c r="U9" s="17">
        <v>6.6480905547072602E-2</v>
      </c>
      <c r="V9" s="17">
        <v>7.0352685602113205E-2</v>
      </c>
      <c r="W9" s="17">
        <v>7.7873635705829794E-2</v>
      </c>
      <c r="X9" s="17">
        <v>8.3291837666094201E-2</v>
      </c>
      <c r="Y9" s="17">
        <v>5.2286213379912697E-2</v>
      </c>
      <c r="Z9" s="17">
        <v>0.14380730722274501</v>
      </c>
      <c r="AA9" s="17">
        <v>6.3692211483781097E-2</v>
      </c>
      <c r="AB9" s="17">
        <v>9.0676641595593105E-2</v>
      </c>
      <c r="AC9" s="17">
        <v>0.23249922405117701</v>
      </c>
      <c r="AD9" s="17"/>
      <c r="AE9" s="17">
        <v>0.202590529417917</v>
      </c>
      <c r="AF9" s="17">
        <v>6.22714271095079E-2</v>
      </c>
      <c r="AG9" s="17">
        <v>5.9384051979770203E-2</v>
      </c>
      <c r="AH9" s="17">
        <v>8.3168454028928904E-2</v>
      </c>
      <c r="AI9" s="17">
        <v>5.08818593700123E-2</v>
      </c>
      <c r="AJ9" s="17">
        <v>7.8369167384839705E-2</v>
      </c>
      <c r="AK9" s="17">
        <v>0.14840146645428601</v>
      </c>
      <c r="AL9" s="17">
        <v>9.7403440088428397E-2</v>
      </c>
      <c r="AM9" s="17">
        <v>0.12753862496131499</v>
      </c>
      <c r="AN9" s="17">
        <v>6.0852777681634003E-2</v>
      </c>
      <c r="AO9" s="17">
        <v>9.1352503247419503E-2</v>
      </c>
      <c r="AP9" s="17">
        <v>0.10477883689784</v>
      </c>
      <c r="AQ9" s="17"/>
      <c r="AR9" s="17">
        <v>7.8310240328036296E-2</v>
      </c>
      <c r="AS9" s="17">
        <v>0.11769245291500301</v>
      </c>
      <c r="AT9" s="17">
        <v>9.9492676042119504E-2</v>
      </c>
      <c r="AU9" s="17">
        <v>0.111897110539072</v>
      </c>
      <c r="AV9" s="17">
        <v>7.1817291761539198E-2</v>
      </c>
      <c r="AW9" s="17"/>
      <c r="AX9" s="17">
        <v>6.8763539357641998E-2</v>
      </c>
      <c r="AY9" s="17">
        <v>0.273950038960391</v>
      </c>
      <c r="AZ9" s="17">
        <v>0.118275337903009</v>
      </c>
      <c r="BA9" s="17"/>
      <c r="BB9" s="17">
        <v>0.120122944550991</v>
      </c>
      <c r="BC9" s="17">
        <v>4.1585777339424E-2</v>
      </c>
      <c r="BD9" s="17">
        <v>6.5838513997200102E-2</v>
      </c>
      <c r="BE9" s="17">
        <v>5.83477986856464E-2</v>
      </c>
      <c r="BF9" s="17">
        <v>8.5707385970640301E-2</v>
      </c>
    </row>
    <row r="10" spans="2:58" x14ac:dyDescent="0.3">
      <c r="B10" s="18" t="s">
        <v>354</v>
      </c>
      <c r="C10" s="17">
        <v>0.212178623940078</v>
      </c>
      <c r="D10" s="17">
        <v>0.250295563089592</v>
      </c>
      <c r="E10" s="17">
        <v>0.17345084953867501</v>
      </c>
      <c r="F10" s="17"/>
      <c r="G10" s="17">
        <v>0.128737125898297</v>
      </c>
      <c r="H10" s="17">
        <v>0.28036181050452103</v>
      </c>
      <c r="I10" s="17">
        <v>0.21758139917152</v>
      </c>
      <c r="J10" s="17">
        <v>0.192233511895326</v>
      </c>
      <c r="K10" s="17">
        <v>0.214977134416274</v>
      </c>
      <c r="L10" s="17">
        <v>0.17073340776097801</v>
      </c>
      <c r="M10" s="17"/>
      <c r="N10" s="17">
        <v>0.1103589937083</v>
      </c>
      <c r="O10" s="17">
        <v>0.280645370907259</v>
      </c>
      <c r="P10" s="17">
        <v>0.100296591357455</v>
      </c>
      <c r="Q10" s="17">
        <v>0.155744693996514</v>
      </c>
      <c r="R10" s="17">
        <v>0.15291049357098299</v>
      </c>
      <c r="S10" s="17">
        <v>0.19593552696393701</v>
      </c>
      <c r="T10" s="17">
        <v>0.21629263912626601</v>
      </c>
      <c r="U10" s="17">
        <v>0.244675982633523</v>
      </c>
      <c r="V10" s="17">
        <v>0.201148548926632</v>
      </c>
      <c r="W10" s="17">
        <v>0.21955019098154999</v>
      </c>
      <c r="X10" s="17">
        <v>0.246596448603355</v>
      </c>
      <c r="Y10" s="17">
        <v>0.19744018689429399</v>
      </c>
      <c r="Z10" s="17">
        <v>0.166776122047504</v>
      </c>
      <c r="AA10" s="17">
        <v>0.17879189580458699</v>
      </c>
      <c r="AB10" s="17">
        <v>0.23508142904955301</v>
      </c>
      <c r="AC10" s="17">
        <v>0.27723220610966998</v>
      </c>
      <c r="AD10" s="17"/>
      <c r="AE10" s="17">
        <v>0.27773563811706797</v>
      </c>
      <c r="AF10" s="17">
        <v>0.20309801584679299</v>
      </c>
      <c r="AG10" s="17">
        <v>0.19820994339142201</v>
      </c>
      <c r="AH10" s="17">
        <v>0.21728405026653599</v>
      </c>
      <c r="AI10" s="17">
        <v>0.19258853930612599</v>
      </c>
      <c r="AJ10" s="17">
        <v>0.24154865846000401</v>
      </c>
      <c r="AK10" s="17">
        <v>0.161731235491476</v>
      </c>
      <c r="AL10" s="17">
        <v>0.194571544473156</v>
      </c>
      <c r="AM10" s="17">
        <v>0.22920344534194201</v>
      </c>
      <c r="AN10" s="17">
        <v>0.18330275448412101</v>
      </c>
      <c r="AO10" s="17">
        <v>0.150710941684841</v>
      </c>
      <c r="AP10" s="17">
        <v>0.209862453639381</v>
      </c>
      <c r="AQ10" s="17"/>
      <c r="AR10" s="17">
        <v>0.207314755952237</v>
      </c>
      <c r="AS10" s="17">
        <v>0.21178080344458899</v>
      </c>
      <c r="AT10" s="17">
        <v>0.22508433558718599</v>
      </c>
      <c r="AU10" s="17">
        <v>0.236908478048447</v>
      </c>
      <c r="AV10" s="17">
        <v>0.12317236899078</v>
      </c>
      <c r="AW10" s="17"/>
      <c r="AX10" s="17">
        <v>0.201667943930399</v>
      </c>
      <c r="AY10" s="17">
        <v>0.26435498976106597</v>
      </c>
      <c r="AZ10" s="17">
        <v>0.23658062103392699</v>
      </c>
      <c r="BA10" s="17"/>
      <c r="BB10" s="17">
        <v>0.23101307233559301</v>
      </c>
      <c r="BC10" s="17">
        <v>0.18838108612518401</v>
      </c>
      <c r="BD10" s="17">
        <v>9.3183613599407203E-2</v>
      </c>
      <c r="BE10" s="17">
        <v>0.157210121426721</v>
      </c>
      <c r="BF10" s="17">
        <v>0.18042800794946101</v>
      </c>
    </row>
    <row r="11" spans="2:58" x14ac:dyDescent="0.3">
      <c r="B11" s="18" t="s">
        <v>355</v>
      </c>
      <c r="C11" s="17">
        <v>0.24898632905374601</v>
      </c>
      <c r="D11" s="17">
        <v>0.253777599820948</v>
      </c>
      <c r="E11" s="17">
        <v>0.244687188208977</v>
      </c>
      <c r="F11" s="17"/>
      <c r="G11" s="17">
        <v>0.22957154713896999</v>
      </c>
      <c r="H11" s="17">
        <v>0.20595597942503499</v>
      </c>
      <c r="I11" s="17">
        <v>0.25264850532145799</v>
      </c>
      <c r="J11" s="17">
        <v>0.244631714163214</v>
      </c>
      <c r="K11" s="17">
        <v>0.26832061422757603</v>
      </c>
      <c r="L11" s="17">
        <v>0.38003142760019698</v>
      </c>
      <c r="M11" s="17"/>
      <c r="N11" s="17">
        <v>0.34202622581554698</v>
      </c>
      <c r="O11" s="17">
        <v>0.100465061299761</v>
      </c>
      <c r="P11" s="17">
        <v>0.210079756339282</v>
      </c>
      <c r="Q11" s="17">
        <v>0.17745836656980299</v>
      </c>
      <c r="R11" s="17">
        <v>0.273518748950215</v>
      </c>
      <c r="S11" s="17">
        <v>0.23813394933454299</v>
      </c>
      <c r="T11" s="17">
        <v>0.26588359908223802</v>
      </c>
      <c r="U11" s="17">
        <v>0.27005939620962699</v>
      </c>
      <c r="V11" s="17">
        <v>0.22268667861994901</v>
      </c>
      <c r="W11" s="17">
        <v>0.27895588956018103</v>
      </c>
      <c r="X11" s="17">
        <v>0.25134553411695099</v>
      </c>
      <c r="Y11" s="17">
        <v>0.26470030687350798</v>
      </c>
      <c r="Z11" s="17">
        <v>0.23784419165366799</v>
      </c>
      <c r="AA11" s="17">
        <v>0.332426795397398</v>
      </c>
      <c r="AB11" s="17">
        <v>0.245250158005999</v>
      </c>
      <c r="AC11" s="17">
        <v>0.24504032328786801</v>
      </c>
      <c r="AD11" s="17"/>
      <c r="AE11" s="17">
        <v>0.24877927272910599</v>
      </c>
      <c r="AF11" s="17">
        <v>0.26331968718124299</v>
      </c>
      <c r="AG11" s="17">
        <v>0.238868088879156</v>
      </c>
      <c r="AH11" s="17">
        <v>0.233943762409793</v>
      </c>
      <c r="AI11" s="17">
        <v>0.26714765957602299</v>
      </c>
      <c r="AJ11" s="17">
        <v>0.22920348742506999</v>
      </c>
      <c r="AK11" s="17">
        <v>0.26049273764113801</v>
      </c>
      <c r="AL11" s="17">
        <v>0.27514893685556302</v>
      </c>
      <c r="AM11" s="17">
        <v>0.27764554370207301</v>
      </c>
      <c r="AN11" s="17">
        <v>0.215358630532899</v>
      </c>
      <c r="AO11" s="17">
        <v>0.22866767170041</v>
      </c>
      <c r="AP11" s="17">
        <v>0.241121606409956</v>
      </c>
      <c r="AQ11" s="17"/>
      <c r="AR11" s="17">
        <v>0.25826688946814902</v>
      </c>
      <c r="AS11" s="17">
        <v>0.23926741514302799</v>
      </c>
      <c r="AT11" s="17">
        <v>0.24902424241648999</v>
      </c>
      <c r="AU11" s="17">
        <v>0.26069545560032598</v>
      </c>
      <c r="AV11" s="17">
        <v>0.32711625415718198</v>
      </c>
      <c r="AW11" s="17"/>
      <c r="AX11" s="17">
        <v>0.241872600081706</v>
      </c>
      <c r="AY11" s="17">
        <v>0.184215537601261</v>
      </c>
      <c r="AZ11" s="17">
        <v>0.29733434699987998</v>
      </c>
      <c r="BA11" s="17"/>
      <c r="BB11" s="17">
        <v>0.247941048262181</v>
      </c>
      <c r="BC11" s="17">
        <v>0.26034284475925701</v>
      </c>
      <c r="BD11" s="17">
        <v>0.38414194853543199</v>
      </c>
      <c r="BE11" s="17">
        <v>0.18810701936459001</v>
      </c>
      <c r="BF11" s="17">
        <v>0.26179405791871002</v>
      </c>
    </row>
    <row r="12" spans="2:58" x14ac:dyDescent="0.3">
      <c r="B12" s="18" t="s">
        <v>356</v>
      </c>
      <c r="C12" s="17">
        <v>0.37199619648406101</v>
      </c>
      <c r="D12" s="17">
        <v>0.306153875783505</v>
      </c>
      <c r="E12" s="17">
        <v>0.43764641136459898</v>
      </c>
      <c r="F12" s="17"/>
      <c r="G12" s="17">
        <v>0.23184069771065799</v>
      </c>
      <c r="H12" s="17">
        <v>0.245375796422758</v>
      </c>
      <c r="I12" s="17">
        <v>0.34523952012418702</v>
      </c>
      <c r="J12" s="17">
        <v>0.42829308161131402</v>
      </c>
      <c r="K12" s="17">
        <v>0.37749374249747703</v>
      </c>
      <c r="L12" s="17">
        <v>0.42419049605683901</v>
      </c>
      <c r="M12" s="17"/>
      <c r="N12" s="17">
        <v>0.54761478047615297</v>
      </c>
      <c r="O12" s="17">
        <v>0.52129430937168098</v>
      </c>
      <c r="P12" s="17">
        <v>0.52707769570980101</v>
      </c>
      <c r="Q12" s="17">
        <v>0.40115767367861999</v>
      </c>
      <c r="R12" s="17">
        <v>0.36278389071908701</v>
      </c>
      <c r="S12" s="17">
        <v>0.39440913653272303</v>
      </c>
      <c r="T12" s="17">
        <v>0.38436950014226501</v>
      </c>
      <c r="U12" s="17">
        <v>0.34964508737970701</v>
      </c>
      <c r="V12" s="17">
        <v>0.44150109699869899</v>
      </c>
      <c r="W12" s="17">
        <v>0.36306965956397502</v>
      </c>
      <c r="X12" s="17">
        <v>0.36147533131141601</v>
      </c>
      <c r="Y12" s="17">
        <v>0.43894926442816001</v>
      </c>
      <c r="Z12" s="17">
        <v>0.39912531133352103</v>
      </c>
      <c r="AA12" s="17">
        <v>0.323459760227986</v>
      </c>
      <c r="AB12" s="17">
        <v>0.40088847985324</v>
      </c>
      <c r="AC12" s="17">
        <v>0.22419921160214501</v>
      </c>
      <c r="AD12" s="17"/>
      <c r="AE12" s="17">
        <v>0.22439581331483699</v>
      </c>
      <c r="AF12" s="17">
        <v>0.42369935923656099</v>
      </c>
      <c r="AG12" s="17">
        <v>0.42898467237997701</v>
      </c>
      <c r="AH12" s="17">
        <v>0.428973078180931</v>
      </c>
      <c r="AI12" s="17">
        <v>0.45130167683024203</v>
      </c>
      <c r="AJ12" s="17">
        <v>0.33273775657844201</v>
      </c>
      <c r="AK12" s="17">
        <v>0.352081264253021</v>
      </c>
      <c r="AL12" s="17">
        <v>0.37502572231146297</v>
      </c>
      <c r="AM12" s="17">
        <v>0.276777850222239</v>
      </c>
      <c r="AN12" s="17">
        <v>0.444717286191401</v>
      </c>
      <c r="AO12" s="17">
        <v>0.513863058137351</v>
      </c>
      <c r="AP12" s="17">
        <v>0.38991153022388197</v>
      </c>
      <c r="AQ12" s="17"/>
      <c r="AR12" s="17">
        <v>0.37569775123892002</v>
      </c>
      <c r="AS12" s="17">
        <v>0.37865912808291602</v>
      </c>
      <c r="AT12" s="17">
        <v>0.35320208352717503</v>
      </c>
      <c r="AU12" s="17">
        <v>0.34671584901799102</v>
      </c>
      <c r="AV12" s="17">
        <v>0.37389597367625399</v>
      </c>
      <c r="AW12" s="17"/>
      <c r="AX12" s="17">
        <v>0.41405139897128201</v>
      </c>
      <c r="AY12" s="17">
        <v>0.24049994011039399</v>
      </c>
      <c r="AZ12" s="17">
        <v>0.28871605815072099</v>
      </c>
      <c r="BA12" s="17"/>
      <c r="BB12" s="17">
        <v>0.33739052167226702</v>
      </c>
      <c r="BC12" s="17">
        <v>0.44612221207568897</v>
      </c>
      <c r="BD12" s="17">
        <v>0.428172219840598</v>
      </c>
      <c r="BE12" s="17">
        <v>0.51019880503486004</v>
      </c>
      <c r="BF12" s="17">
        <v>0.40795361366862498</v>
      </c>
    </row>
    <row r="13" spans="2:58" x14ac:dyDescent="0.3">
      <c r="B13" s="18" t="s">
        <v>97</v>
      </c>
      <c r="C13" s="19">
        <v>6.4568295032081599E-2</v>
      </c>
      <c r="D13" s="19">
        <v>5.4563408062280001E-2</v>
      </c>
      <c r="E13" s="19">
        <v>7.4711610508891593E-2</v>
      </c>
      <c r="F13" s="19"/>
      <c r="G13" s="19">
        <v>0.14195075481604</v>
      </c>
      <c r="H13" s="19">
        <v>3.31826261271988E-2</v>
      </c>
      <c r="I13" s="19">
        <v>6.1290162093823403E-2</v>
      </c>
      <c r="J13" s="19">
        <v>7.04293422924923E-2</v>
      </c>
      <c r="K13" s="19">
        <v>8.4996347807591202E-2</v>
      </c>
      <c r="L13" s="19">
        <v>0</v>
      </c>
      <c r="M13" s="19"/>
      <c r="N13" s="19">
        <v>0</v>
      </c>
      <c r="O13" s="19">
        <v>9.7595258421299597E-2</v>
      </c>
      <c r="P13" s="19">
        <v>7.8846978287183206E-2</v>
      </c>
      <c r="Q13" s="19">
        <v>0.101871915506434</v>
      </c>
      <c r="R13" s="19">
        <v>0.103091225043239</v>
      </c>
      <c r="S13" s="19">
        <v>9.5959513772539695E-2</v>
      </c>
      <c r="T13" s="19">
        <v>5.70480159007992E-2</v>
      </c>
      <c r="U13" s="19">
        <v>6.9138628230070207E-2</v>
      </c>
      <c r="V13" s="19">
        <v>6.4310989852607206E-2</v>
      </c>
      <c r="W13" s="19">
        <v>6.0550624188464602E-2</v>
      </c>
      <c r="X13" s="19">
        <v>5.7290848302183298E-2</v>
      </c>
      <c r="Y13" s="19">
        <v>4.6624028424125802E-2</v>
      </c>
      <c r="Z13" s="19">
        <v>5.24470677425617E-2</v>
      </c>
      <c r="AA13" s="19">
        <v>0.101629337086247</v>
      </c>
      <c r="AB13" s="19">
        <v>2.8103291495614999E-2</v>
      </c>
      <c r="AC13" s="19">
        <v>2.1029034949140501E-2</v>
      </c>
      <c r="AD13" s="19"/>
      <c r="AE13" s="19">
        <v>4.6498746421072101E-2</v>
      </c>
      <c r="AF13" s="19">
        <v>4.7611510625896303E-2</v>
      </c>
      <c r="AG13" s="19">
        <v>7.4553243369674296E-2</v>
      </c>
      <c r="AH13" s="19">
        <v>3.6630655113810702E-2</v>
      </c>
      <c r="AI13" s="19">
        <v>3.80802649175968E-2</v>
      </c>
      <c r="AJ13" s="19">
        <v>0.11814093015164499</v>
      </c>
      <c r="AK13" s="19">
        <v>7.7293296160079197E-2</v>
      </c>
      <c r="AL13" s="19">
        <v>5.7850356271389701E-2</v>
      </c>
      <c r="AM13" s="19">
        <v>8.8834535772430903E-2</v>
      </c>
      <c r="AN13" s="19">
        <v>9.5768551109945199E-2</v>
      </c>
      <c r="AO13" s="19">
        <v>1.54058252299788E-2</v>
      </c>
      <c r="AP13" s="19">
        <v>5.43255728289413E-2</v>
      </c>
      <c r="AQ13" s="19"/>
      <c r="AR13" s="19">
        <v>8.0410363012658095E-2</v>
      </c>
      <c r="AS13" s="19">
        <v>5.2600200414463699E-2</v>
      </c>
      <c r="AT13" s="19">
        <v>7.3196662427028797E-2</v>
      </c>
      <c r="AU13" s="19">
        <v>4.3783106794163897E-2</v>
      </c>
      <c r="AV13" s="19">
        <v>0.103998111414245</v>
      </c>
      <c r="AW13" s="19"/>
      <c r="AX13" s="19">
        <v>7.3644517658969996E-2</v>
      </c>
      <c r="AY13" s="19">
        <v>3.69794935668879E-2</v>
      </c>
      <c r="AZ13" s="19">
        <v>5.9093635912463201E-2</v>
      </c>
      <c r="BA13" s="19"/>
      <c r="BB13" s="19">
        <v>6.35324131789686E-2</v>
      </c>
      <c r="BC13" s="19">
        <v>6.3568079700446201E-2</v>
      </c>
      <c r="BD13" s="19">
        <v>2.8663704027362701E-2</v>
      </c>
      <c r="BE13" s="19">
        <v>8.6136255488182295E-2</v>
      </c>
      <c r="BF13" s="19">
        <v>6.4116934492564795E-2</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353</v>
      </c>
      <c r="C9" s="17">
        <v>0.338837272530158</v>
      </c>
      <c r="D9" s="17">
        <v>0.34673912985823302</v>
      </c>
      <c r="E9" s="17">
        <v>0.33160381107022402</v>
      </c>
      <c r="F9" s="17"/>
      <c r="G9" s="17">
        <v>0.59527285499727201</v>
      </c>
      <c r="H9" s="17">
        <v>0.40810744932464399</v>
      </c>
      <c r="I9" s="17">
        <v>0.33465464434484898</v>
      </c>
      <c r="J9" s="17">
        <v>0.329682712491005</v>
      </c>
      <c r="K9" s="17">
        <v>0.31565752356337101</v>
      </c>
      <c r="L9" s="17">
        <v>0.33513881770175502</v>
      </c>
      <c r="M9" s="17"/>
      <c r="N9" s="17">
        <v>0.26179354287614498</v>
      </c>
      <c r="O9" s="17">
        <v>0.31100198329769202</v>
      </c>
      <c r="P9" s="17">
        <v>0.378456575948101</v>
      </c>
      <c r="Q9" s="17">
        <v>0.35546784628241801</v>
      </c>
      <c r="R9" s="17">
        <v>0.28767240526788201</v>
      </c>
      <c r="S9" s="17">
        <v>0.33661920942075602</v>
      </c>
      <c r="T9" s="17">
        <v>0.32695526188670698</v>
      </c>
      <c r="U9" s="17">
        <v>0.36408010270586799</v>
      </c>
      <c r="V9" s="17">
        <v>0.35207691299557398</v>
      </c>
      <c r="W9" s="17">
        <v>0.29548438827309098</v>
      </c>
      <c r="X9" s="17">
        <v>0.32413008002676202</v>
      </c>
      <c r="Y9" s="17">
        <v>0.38674754589056798</v>
      </c>
      <c r="Z9" s="17">
        <v>0.31420722015945401</v>
      </c>
      <c r="AA9" s="17">
        <v>0.30504584945422403</v>
      </c>
      <c r="AB9" s="17">
        <v>0.28048925149514498</v>
      </c>
      <c r="AC9" s="17">
        <v>0.41365968094577499</v>
      </c>
      <c r="AD9" s="17"/>
      <c r="AE9" s="17">
        <v>0.37685688055993599</v>
      </c>
      <c r="AF9" s="17">
        <v>0.31702309642013599</v>
      </c>
      <c r="AG9" s="17">
        <v>0.32428560907738901</v>
      </c>
      <c r="AH9" s="17">
        <v>0.34696989959003999</v>
      </c>
      <c r="AI9" s="17">
        <v>0.36249620180129899</v>
      </c>
      <c r="AJ9" s="17">
        <v>0.29800351088389998</v>
      </c>
      <c r="AK9" s="17">
        <v>0.32483009022972897</v>
      </c>
      <c r="AL9" s="17">
        <v>0.34096363719422601</v>
      </c>
      <c r="AM9" s="17">
        <v>0.34323671727941601</v>
      </c>
      <c r="AN9" s="17">
        <v>0.26824807832208403</v>
      </c>
      <c r="AO9" s="17">
        <v>0.39914878882976901</v>
      </c>
      <c r="AP9" s="17">
        <v>0.46873838363857601</v>
      </c>
      <c r="AQ9" s="17"/>
      <c r="AR9" s="17">
        <v>0.34077278476697598</v>
      </c>
      <c r="AS9" s="17">
        <v>0.329846552636132</v>
      </c>
      <c r="AT9" s="17">
        <v>0.338472170373121</v>
      </c>
      <c r="AU9" s="17">
        <v>0.381399502761536</v>
      </c>
      <c r="AV9" s="17">
        <v>0.43790314411866799</v>
      </c>
      <c r="AW9" s="17"/>
      <c r="AX9" s="17">
        <v>0.33226092480251102</v>
      </c>
      <c r="AY9" s="17">
        <v>0.37270255602580199</v>
      </c>
      <c r="AZ9" s="17">
        <v>0.36533045247162799</v>
      </c>
      <c r="BA9" s="17"/>
      <c r="BB9" s="17">
        <v>0.34739480127043798</v>
      </c>
      <c r="BC9" s="17">
        <v>0.26261682452490698</v>
      </c>
      <c r="BD9" s="17">
        <v>0.32280317798692798</v>
      </c>
      <c r="BE9" s="17">
        <v>0.36769126521607798</v>
      </c>
      <c r="BF9" s="17">
        <v>0.34399965080778999</v>
      </c>
    </row>
    <row r="10" spans="2:58" x14ac:dyDescent="0.3">
      <c r="B10" s="18" t="s">
        <v>354</v>
      </c>
      <c r="C10" s="17">
        <v>0.38599402941834099</v>
      </c>
      <c r="D10" s="17">
        <v>0.373347688201973</v>
      </c>
      <c r="E10" s="17">
        <v>0.39942258915285</v>
      </c>
      <c r="F10" s="17"/>
      <c r="G10" s="17">
        <v>0.167826166284576</v>
      </c>
      <c r="H10" s="17">
        <v>0.37065938430217898</v>
      </c>
      <c r="I10" s="17">
        <v>0.38465819396976603</v>
      </c>
      <c r="J10" s="17">
        <v>0.39083365448943702</v>
      </c>
      <c r="K10" s="17">
        <v>0.38428235788180598</v>
      </c>
      <c r="L10" s="17">
        <v>0.49118604358396301</v>
      </c>
      <c r="M10" s="17"/>
      <c r="N10" s="17">
        <v>0.50653922501660797</v>
      </c>
      <c r="O10" s="17">
        <v>0.224664743337155</v>
      </c>
      <c r="P10" s="17">
        <v>0.361099472808872</v>
      </c>
      <c r="Q10" s="17">
        <v>0.369379077287595</v>
      </c>
      <c r="R10" s="17">
        <v>0.40641609079791402</v>
      </c>
      <c r="S10" s="17">
        <v>0.389431878485269</v>
      </c>
      <c r="T10" s="17">
        <v>0.34903323891059201</v>
      </c>
      <c r="U10" s="17">
        <v>0.35239560761941902</v>
      </c>
      <c r="V10" s="17">
        <v>0.38039260184623702</v>
      </c>
      <c r="W10" s="17">
        <v>0.40300627805324701</v>
      </c>
      <c r="X10" s="17">
        <v>0.40654482048682899</v>
      </c>
      <c r="Y10" s="17">
        <v>0.362630980217649</v>
      </c>
      <c r="Z10" s="17">
        <v>0.470036511584001</v>
      </c>
      <c r="AA10" s="17">
        <v>0.36750375444108202</v>
      </c>
      <c r="AB10" s="17">
        <v>0.40815622323447998</v>
      </c>
      <c r="AC10" s="17">
        <v>0.3970176202456</v>
      </c>
      <c r="AD10" s="17"/>
      <c r="AE10" s="17">
        <v>0.36302445871011702</v>
      </c>
      <c r="AF10" s="17">
        <v>0.42213290991407998</v>
      </c>
      <c r="AG10" s="17">
        <v>0.391157027882027</v>
      </c>
      <c r="AH10" s="17">
        <v>0.37322258587843299</v>
      </c>
      <c r="AI10" s="17">
        <v>0.355830689118522</v>
      </c>
      <c r="AJ10" s="17">
        <v>0.40559824031216701</v>
      </c>
      <c r="AK10" s="17">
        <v>0.38590011469790098</v>
      </c>
      <c r="AL10" s="17">
        <v>0.37976445822928601</v>
      </c>
      <c r="AM10" s="17">
        <v>0.38599642676336599</v>
      </c>
      <c r="AN10" s="17">
        <v>0.45873666868923801</v>
      </c>
      <c r="AO10" s="17">
        <v>0.31029175311222401</v>
      </c>
      <c r="AP10" s="17">
        <v>0.28806111229550102</v>
      </c>
      <c r="AQ10" s="17"/>
      <c r="AR10" s="17">
        <v>0.406349788681241</v>
      </c>
      <c r="AS10" s="17">
        <v>0.39030124808054101</v>
      </c>
      <c r="AT10" s="17">
        <v>0.36116345499757102</v>
      </c>
      <c r="AU10" s="17">
        <v>0.380126721141132</v>
      </c>
      <c r="AV10" s="17">
        <v>0.20730331268993901</v>
      </c>
      <c r="AW10" s="17"/>
      <c r="AX10" s="17">
        <v>0.388748230288186</v>
      </c>
      <c r="AY10" s="17">
        <v>0.36984405046380803</v>
      </c>
      <c r="AZ10" s="17">
        <v>0.38391708534837299</v>
      </c>
      <c r="BA10" s="17"/>
      <c r="BB10" s="17">
        <v>0.37657393780411902</v>
      </c>
      <c r="BC10" s="17">
        <v>0.42243225325886602</v>
      </c>
      <c r="BD10" s="17">
        <v>0.29956475461597099</v>
      </c>
      <c r="BE10" s="17">
        <v>0.40892038358871002</v>
      </c>
      <c r="BF10" s="17">
        <v>0.41693812818224701</v>
      </c>
    </row>
    <row r="11" spans="2:58" x14ac:dyDescent="0.3">
      <c r="B11" s="18" t="s">
        <v>355</v>
      </c>
      <c r="C11" s="17">
        <v>0.17315881803073699</v>
      </c>
      <c r="D11" s="17">
        <v>0.18094667627872801</v>
      </c>
      <c r="E11" s="17">
        <v>0.16471142088664101</v>
      </c>
      <c r="F11" s="17"/>
      <c r="G11" s="17">
        <v>0.175986865414472</v>
      </c>
      <c r="H11" s="17">
        <v>0.14290492106181399</v>
      </c>
      <c r="I11" s="17">
        <v>0.17415297207059299</v>
      </c>
      <c r="J11" s="17">
        <v>0.181076839990408</v>
      </c>
      <c r="K11" s="17">
        <v>0.17599218185187701</v>
      </c>
      <c r="L11" s="17">
        <v>0.110617036401202</v>
      </c>
      <c r="M11" s="17"/>
      <c r="N11" s="17">
        <v>0.113498745553558</v>
      </c>
      <c r="O11" s="17">
        <v>0.167619615749452</v>
      </c>
      <c r="P11" s="17">
        <v>0.12504029573129999</v>
      </c>
      <c r="Q11" s="17">
        <v>0.18349522635916901</v>
      </c>
      <c r="R11" s="17">
        <v>0.171130712961826</v>
      </c>
      <c r="S11" s="17">
        <v>0.17902974964752999</v>
      </c>
      <c r="T11" s="17">
        <v>0.21647042115056001</v>
      </c>
      <c r="U11" s="17">
        <v>0.21686184472600001</v>
      </c>
      <c r="V11" s="17">
        <v>0.16555533189312499</v>
      </c>
      <c r="W11" s="17">
        <v>0.155692562568123</v>
      </c>
      <c r="X11" s="17">
        <v>0.17503445517487001</v>
      </c>
      <c r="Y11" s="17">
        <v>0.178413028582143</v>
      </c>
      <c r="Z11" s="17">
        <v>0.170905732436965</v>
      </c>
      <c r="AA11" s="17">
        <v>0.182235035168342</v>
      </c>
      <c r="AB11" s="17">
        <v>0.23997532888085299</v>
      </c>
      <c r="AC11" s="17">
        <v>0.1133588426372</v>
      </c>
      <c r="AD11" s="17"/>
      <c r="AE11" s="17">
        <v>0.16252097433312299</v>
      </c>
      <c r="AF11" s="17">
        <v>0.176114135042682</v>
      </c>
      <c r="AG11" s="17">
        <v>0.17778634533030299</v>
      </c>
      <c r="AH11" s="17">
        <v>0.17234058167055399</v>
      </c>
      <c r="AI11" s="17">
        <v>0.20930120352842399</v>
      </c>
      <c r="AJ11" s="17">
        <v>0.153708438635108</v>
      </c>
      <c r="AK11" s="17">
        <v>0.179233184137299</v>
      </c>
      <c r="AL11" s="17">
        <v>0.17269778858815399</v>
      </c>
      <c r="AM11" s="17">
        <v>0.17413100291688899</v>
      </c>
      <c r="AN11" s="17">
        <v>0.15751779543755701</v>
      </c>
      <c r="AO11" s="17">
        <v>0.20351100146701301</v>
      </c>
      <c r="AP11" s="17">
        <v>0.15124666533838901</v>
      </c>
      <c r="AQ11" s="17"/>
      <c r="AR11" s="17">
        <v>0.16002274736646199</v>
      </c>
      <c r="AS11" s="17">
        <v>0.174658267070296</v>
      </c>
      <c r="AT11" s="17">
        <v>0.18642715325523501</v>
      </c>
      <c r="AU11" s="17">
        <v>0.17814848461906099</v>
      </c>
      <c r="AV11" s="17">
        <v>0.202476801819957</v>
      </c>
      <c r="AW11" s="17"/>
      <c r="AX11" s="17">
        <v>0.17589488307112799</v>
      </c>
      <c r="AY11" s="17">
        <v>0.15993812327027901</v>
      </c>
      <c r="AZ11" s="17">
        <v>0.15450857081000699</v>
      </c>
      <c r="BA11" s="17"/>
      <c r="BB11" s="17">
        <v>0.17874936876111899</v>
      </c>
      <c r="BC11" s="17">
        <v>0.19057354662564599</v>
      </c>
      <c r="BD11" s="17">
        <v>0.24238405408920399</v>
      </c>
      <c r="BE11" s="17">
        <v>0.14316230699804999</v>
      </c>
      <c r="BF11" s="17">
        <v>0.117169799156953</v>
      </c>
    </row>
    <row r="12" spans="2:58" x14ac:dyDescent="0.3">
      <c r="B12" s="18" t="s">
        <v>356</v>
      </c>
      <c r="C12" s="17">
        <v>5.8063244932523697E-2</v>
      </c>
      <c r="D12" s="17">
        <v>6.1282901626582897E-2</v>
      </c>
      <c r="E12" s="17">
        <v>5.4956332171475497E-2</v>
      </c>
      <c r="F12" s="17"/>
      <c r="G12" s="17">
        <v>0</v>
      </c>
      <c r="H12" s="17">
        <v>5.0288251853161901E-2</v>
      </c>
      <c r="I12" s="17">
        <v>7.3296368476163706E-2</v>
      </c>
      <c r="J12" s="17">
        <v>4.6791650338059099E-2</v>
      </c>
      <c r="K12" s="17">
        <v>5.6230093947514999E-2</v>
      </c>
      <c r="L12" s="17">
        <v>3.8135889584627103E-2</v>
      </c>
      <c r="M12" s="17"/>
      <c r="N12" s="17">
        <v>0.118168486553689</v>
      </c>
      <c r="O12" s="17">
        <v>0.206566269218319</v>
      </c>
      <c r="P12" s="17">
        <v>9.5226664328032007E-2</v>
      </c>
      <c r="Q12" s="17">
        <v>4.0293797488332998E-2</v>
      </c>
      <c r="R12" s="17">
        <v>5.9875375713036499E-2</v>
      </c>
      <c r="S12" s="17">
        <v>5.8781871924788197E-2</v>
      </c>
      <c r="T12" s="17">
        <v>5.5126839154769902E-2</v>
      </c>
      <c r="U12" s="17">
        <v>2.03037352826075E-2</v>
      </c>
      <c r="V12" s="17">
        <v>7.0690598327585702E-2</v>
      </c>
      <c r="W12" s="17">
        <v>6.5727426129384606E-2</v>
      </c>
      <c r="X12" s="17">
        <v>5.9031060359206397E-2</v>
      </c>
      <c r="Y12" s="17">
        <v>2.9693473572399601E-2</v>
      </c>
      <c r="Z12" s="17">
        <v>1.9449141516550899E-2</v>
      </c>
      <c r="AA12" s="17">
        <v>7.8274924850979102E-2</v>
      </c>
      <c r="AB12" s="17">
        <v>4.8343601455869099E-2</v>
      </c>
      <c r="AC12" s="17">
        <v>6.8688002295903799E-2</v>
      </c>
      <c r="AD12" s="17"/>
      <c r="AE12" s="17">
        <v>6.6901424012339797E-2</v>
      </c>
      <c r="AF12" s="17">
        <v>6.2489824162320497E-2</v>
      </c>
      <c r="AG12" s="17">
        <v>5.5628265338263497E-2</v>
      </c>
      <c r="AH12" s="17">
        <v>6.3525317788785493E-2</v>
      </c>
      <c r="AI12" s="17">
        <v>4.5632079039634899E-2</v>
      </c>
      <c r="AJ12" s="17">
        <v>5.0868479653033302E-2</v>
      </c>
      <c r="AK12" s="17">
        <v>6.0771478128052198E-2</v>
      </c>
      <c r="AL12" s="17">
        <v>9.7168104384727894E-2</v>
      </c>
      <c r="AM12" s="17">
        <v>3.94538784847926E-2</v>
      </c>
      <c r="AN12" s="17">
        <v>6.9127195147495601E-2</v>
      </c>
      <c r="AO12" s="17">
        <v>4.3976818644427797E-2</v>
      </c>
      <c r="AP12" s="17">
        <v>3.7628265898593E-2</v>
      </c>
      <c r="AQ12" s="17"/>
      <c r="AR12" s="17">
        <v>4.3741069340761503E-2</v>
      </c>
      <c r="AS12" s="17">
        <v>6.7432294641072602E-2</v>
      </c>
      <c r="AT12" s="17">
        <v>5.4830901231311499E-2</v>
      </c>
      <c r="AU12" s="17">
        <v>5.0202517532198197E-2</v>
      </c>
      <c r="AV12" s="17">
        <v>8.1970259081403804E-2</v>
      </c>
      <c r="AW12" s="17"/>
      <c r="AX12" s="17">
        <v>5.5632426574178002E-2</v>
      </c>
      <c r="AY12" s="17">
        <v>7.6454364424555804E-2</v>
      </c>
      <c r="AZ12" s="17">
        <v>5.11438407763233E-2</v>
      </c>
      <c r="BA12" s="17"/>
      <c r="BB12" s="17">
        <v>5.54530317177662E-2</v>
      </c>
      <c r="BC12" s="17">
        <v>6.4167879329450297E-2</v>
      </c>
      <c r="BD12" s="17">
        <v>0.13524801330789701</v>
      </c>
      <c r="BE12" s="17">
        <v>2.1598358669356301E-2</v>
      </c>
      <c r="BF12" s="17">
        <v>8.3610285090423203E-2</v>
      </c>
    </row>
    <row r="13" spans="2:58" x14ac:dyDescent="0.3">
      <c r="B13" s="18" t="s">
        <v>97</v>
      </c>
      <c r="C13" s="19">
        <v>4.3946635088239497E-2</v>
      </c>
      <c r="D13" s="19">
        <v>3.7683604034483703E-2</v>
      </c>
      <c r="E13" s="19">
        <v>4.9305846718809401E-2</v>
      </c>
      <c r="F13" s="19"/>
      <c r="G13" s="19">
        <v>6.0914113303680399E-2</v>
      </c>
      <c r="H13" s="19">
        <v>2.8039993458201001E-2</v>
      </c>
      <c r="I13" s="19">
        <v>3.3237821138628797E-2</v>
      </c>
      <c r="J13" s="19">
        <v>5.1615142691091097E-2</v>
      </c>
      <c r="K13" s="19">
        <v>6.7837842755430894E-2</v>
      </c>
      <c r="L13" s="19">
        <v>2.49222127284532E-2</v>
      </c>
      <c r="M13" s="19"/>
      <c r="N13" s="19">
        <v>0</v>
      </c>
      <c r="O13" s="19">
        <v>9.0147388397381803E-2</v>
      </c>
      <c r="P13" s="19">
        <v>4.0176991183694999E-2</v>
      </c>
      <c r="Q13" s="19">
        <v>5.1364052582485303E-2</v>
      </c>
      <c r="R13" s="19">
        <v>7.4905415259342398E-2</v>
      </c>
      <c r="S13" s="19">
        <v>3.6137290521656998E-2</v>
      </c>
      <c r="T13" s="19">
        <v>5.2414238897371901E-2</v>
      </c>
      <c r="U13" s="19">
        <v>4.6358709666105502E-2</v>
      </c>
      <c r="V13" s="19">
        <v>3.1284554937477803E-2</v>
      </c>
      <c r="W13" s="19">
        <v>8.0089344976154705E-2</v>
      </c>
      <c r="X13" s="19">
        <v>3.5259583952333501E-2</v>
      </c>
      <c r="Y13" s="19">
        <v>4.2514971737239997E-2</v>
      </c>
      <c r="Z13" s="19">
        <v>2.5401394303029502E-2</v>
      </c>
      <c r="AA13" s="19">
        <v>6.6940436085373894E-2</v>
      </c>
      <c r="AB13" s="19">
        <v>2.3035594933654001E-2</v>
      </c>
      <c r="AC13" s="19">
        <v>7.27585387552117E-3</v>
      </c>
      <c r="AD13" s="19"/>
      <c r="AE13" s="19">
        <v>3.0696262384483499E-2</v>
      </c>
      <c r="AF13" s="19">
        <v>2.2240034460781599E-2</v>
      </c>
      <c r="AG13" s="19">
        <v>5.1142752372017E-2</v>
      </c>
      <c r="AH13" s="19">
        <v>4.3941615072187697E-2</v>
      </c>
      <c r="AI13" s="19">
        <v>2.67398265121199E-2</v>
      </c>
      <c r="AJ13" s="19">
        <v>9.1821330515791194E-2</v>
      </c>
      <c r="AK13" s="19">
        <v>4.92651328070184E-2</v>
      </c>
      <c r="AL13" s="19">
        <v>9.4060116036060494E-3</v>
      </c>
      <c r="AM13" s="19">
        <v>5.7181974555536898E-2</v>
      </c>
      <c r="AN13" s="19">
        <v>4.6370262403625601E-2</v>
      </c>
      <c r="AO13" s="19">
        <v>4.3071637946566099E-2</v>
      </c>
      <c r="AP13" s="19">
        <v>5.43255728289413E-2</v>
      </c>
      <c r="AQ13" s="19"/>
      <c r="AR13" s="19">
        <v>4.9113609844559501E-2</v>
      </c>
      <c r="AS13" s="19">
        <v>3.7761637571958599E-2</v>
      </c>
      <c r="AT13" s="19">
        <v>5.9106320142761001E-2</v>
      </c>
      <c r="AU13" s="19">
        <v>1.0122773946073299E-2</v>
      </c>
      <c r="AV13" s="19">
        <v>7.0346482290032195E-2</v>
      </c>
      <c r="AW13" s="19"/>
      <c r="AX13" s="19">
        <v>4.7463535263997297E-2</v>
      </c>
      <c r="AY13" s="19">
        <v>2.10609058155556E-2</v>
      </c>
      <c r="AZ13" s="19">
        <v>4.5100050593669103E-2</v>
      </c>
      <c r="BA13" s="19"/>
      <c r="BB13" s="19">
        <v>4.1828860446557301E-2</v>
      </c>
      <c r="BC13" s="19">
        <v>6.0209496261130598E-2</v>
      </c>
      <c r="BD13" s="19">
        <v>0</v>
      </c>
      <c r="BE13" s="19">
        <v>5.8627685527805201E-2</v>
      </c>
      <c r="BF13" s="19">
        <v>3.8282136762586703E-2</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x14ac:dyDescent="0.3">
      <c r="B9" s="18" t="s">
        <v>353</v>
      </c>
      <c r="C9" s="17">
        <v>7.8943412491567194E-2</v>
      </c>
      <c r="D9" s="17">
        <v>0.101867811087324</v>
      </c>
      <c r="E9" s="17">
        <v>5.51569690388155E-2</v>
      </c>
      <c r="F9" s="17"/>
      <c r="G9" s="17">
        <v>0.30369653251794598</v>
      </c>
      <c r="H9" s="17">
        <v>0.23478790541029401</v>
      </c>
      <c r="I9" s="17">
        <v>9.10037690151803E-2</v>
      </c>
      <c r="J9" s="17">
        <v>4.2310674735541197E-2</v>
      </c>
      <c r="K9" s="17">
        <v>3.2013484602990402E-2</v>
      </c>
      <c r="L9" s="17">
        <v>2.5044668581985698E-2</v>
      </c>
      <c r="M9" s="17"/>
      <c r="N9" s="17">
        <v>0</v>
      </c>
      <c r="O9" s="17">
        <v>0</v>
      </c>
      <c r="P9" s="17">
        <v>1.9725571814403899E-2</v>
      </c>
      <c r="Q9" s="17">
        <v>6.3923266031312903E-2</v>
      </c>
      <c r="R9" s="17">
        <v>8.1826387494666294E-2</v>
      </c>
      <c r="S9" s="17">
        <v>6.2377480525425098E-2</v>
      </c>
      <c r="T9" s="17">
        <v>5.4287426501090898E-2</v>
      </c>
      <c r="U9" s="17">
        <v>0.106395806941573</v>
      </c>
      <c r="V9" s="17">
        <v>3.9545626255754598E-2</v>
      </c>
      <c r="W9" s="17">
        <v>2.47439980768367E-2</v>
      </c>
      <c r="X9" s="17">
        <v>7.1512756700991498E-2</v>
      </c>
      <c r="Y9" s="17">
        <v>7.4016144256551106E-2</v>
      </c>
      <c r="Z9" s="17">
        <v>8.9051732839537795E-2</v>
      </c>
      <c r="AA9" s="17">
        <v>5.0008571734537197E-2</v>
      </c>
      <c r="AB9" s="17">
        <v>9.2352282002673397E-2</v>
      </c>
      <c r="AC9" s="17">
        <v>0.177807709791411</v>
      </c>
      <c r="AD9" s="17"/>
      <c r="AE9" s="17">
        <v>0.18966681325679199</v>
      </c>
      <c r="AF9" s="17">
        <v>5.4555284719694203E-2</v>
      </c>
      <c r="AG9" s="17">
        <v>3.3335622839224498E-2</v>
      </c>
      <c r="AH9" s="17">
        <v>6.3429058846316097E-2</v>
      </c>
      <c r="AI9" s="17">
        <v>3.2274311548765901E-2</v>
      </c>
      <c r="AJ9" s="17">
        <v>5.7465812798405999E-2</v>
      </c>
      <c r="AK9" s="17">
        <v>8.8534365584720498E-2</v>
      </c>
      <c r="AL9" s="17">
        <v>0.122089070814056</v>
      </c>
      <c r="AM9" s="17">
        <v>8.1894411936533101E-2</v>
      </c>
      <c r="AN9" s="17">
        <v>4.27659435848739E-2</v>
      </c>
      <c r="AO9" s="17">
        <v>6.8665312837739106E-2</v>
      </c>
      <c r="AP9" s="17">
        <v>4.2255604174992099E-2</v>
      </c>
      <c r="AQ9" s="17"/>
      <c r="AR9" s="17">
        <v>6.7486121109096603E-2</v>
      </c>
      <c r="AS9" s="17">
        <v>8.0530542008057496E-2</v>
      </c>
      <c r="AT9" s="17">
        <v>9.4777474406159801E-2</v>
      </c>
      <c r="AU9" s="17">
        <v>9.9944332359100704E-2</v>
      </c>
      <c r="AV9" s="17">
        <v>2.1035588643284801E-2</v>
      </c>
      <c r="AW9" s="17"/>
      <c r="AX9" s="17">
        <v>4.9320762703089702E-2</v>
      </c>
      <c r="AY9" s="17">
        <v>0.21818030303702499</v>
      </c>
      <c r="AZ9" s="17">
        <v>9.4140185352299705E-2</v>
      </c>
      <c r="BA9" s="17"/>
      <c r="BB9" s="17">
        <v>9.5791506062709794E-2</v>
      </c>
      <c r="BC9" s="17">
        <v>3.74494782004395E-2</v>
      </c>
      <c r="BD9" s="17">
        <v>0</v>
      </c>
      <c r="BE9" s="17">
        <v>3.6173046889347402E-2</v>
      </c>
      <c r="BF9" s="17">
        <v>6.1808160069041398E-2</v>
      </c>
    </row>
    <row r="10" spans="2:58" x14ac:dyDescent="0.3">
      <c r="B10" s="18" t="s">
        <v>354</v>
      </c>
      <c r="C10" s="17">
        <v>0.128704467486215</v>
      </c>
      <c r="D10" s="17">
        <v>0.17072641365441199</v>
      </c>
      <c r="E10" s="17">
        <v>8.6898912861840899E-2</v>
      </c>
      <c r="F10" s="17"/>
      <c r="G10" s="17">
        <v>0.13895570926442299</v>
      </c>
      <c r="H10" s="17">
        <v>0.156717463800432</v>
      </c>
      <c r="I10" s="17">
        <v>0.141622500969737</v>
      </c>
      <c r="J10" s="17">
        <v>0.1129697580282</v>
      </c>
      <c r="K10" s="17">
        <v>0.121533331619583</v>
      </c>
      <c r="L10" s="17">
        <v>7.7174410551984804E-2</v>
      </c>
      <c r="M10" s="17"/>
      <c r="N10" s="17">
        <v>0.1103589937083</v>
      </c>
      <c r="O10" s="17">
        <v>6.4107120218423103E-2</v>
      </c>
      <c r="P10" s="17">
        <v>6.8412690725589601E-2</v>
      </c>
      <c r="Q10" s="17">
        <v>0.146597778614102</v>
      </c>
      <c r="R10" s="17">
        <v>9.7102449249641704E-2</v>
      </c>
      <c r="S10" s="17">
        <v>0.106041434807689</v>
      </c>
      <c r="T10" s="17">
        <v>0.13728767813427101</v>
      </c>
      <c r="U10" s="17">
        <v>0.15167578265780601</v>
      </c>
      <c r="V10" s="17">
        <v>0.159478933401804</v>
      </c>
      <c r="W10" s="17">
        <v>0.14271333647298001</v>
      </c>
      <c r="X10" s="17">
        <v>0.156466241595698</v>
      </c>
      <c r="Y10" s="17">
        <v>7.0045375787810796E-2</v>
      </c>
      <c r="Z10" s="17">
        <v>0.14754975456243699</v>
      </c>
      <c r="AA10" s="17">
        <v>0.10873470579526701</v>
      </c>
      <c r="AB10" s="17">
        <v>0.167248583761615</v>
      </c>
      <c r="AC10" s="17">
        <v>0.151703477385358</v>
      </c>
      <c r="AD10" s="17"/>
      <c r="AE10" s="17">
        <v>0.193660370460181</v>
      </c>
      <c r="AF10" s="17">
        <v>0.10546808318738</v>
      </c>
      <c r="AG10" s="17">
        <v>0.103246961295897</v>
      </c>
      <c r="AH10" s="17">
        <v>0.11261748591969099</v>
      </c>
      <c r="AI10" s="17">
        <v>0.11029868057691</v>
      </c>
      <c r="AJ10" s="17">
        <v>0.117402935420967</v>
      </c>
      <c r="AK10" s="17">
        <v>0.118482082202734</v>
      </c>
      <c r="AL10" s="17">
        <v>0.13617688023690899</v>
      </c>
      <c r="AM10" s="17">
        <v>0.16164450362485899</v>
      </c>
      <c r="AN10" s="17">
        <v>9.1868044174963401E-2</v>
      </c>
      <c r="AO10" s="17">
        <v>0.13758365389067201</v>
      </c>
      <c r="AP10" s="17">
        <v>0.11222146727538999</v>
      </c>
      <c r="AQ10" s="17"/>
      <c r="AR10" s="17">
        <v>0.11856578782476</v>
      </c>
      <c r="AS10" s="17">
        <v>0.12639216321395699</v>
      </c>
      <c r="AT10" s="17">
        <v>0.15462153973203099</v>
      </c>
      <c r="AU10" s="17">
        <v>0.12723707374823401</v>
      </c>
      <c r="AV10" s="17">
        <v>0.11424000288336</v>
      </c>
      <c r="AW10" s="17"/>
      <c r="AX10" s="17">
        <v>0.11688421295658601</v>
      </c>
      <c r="AY10" s="17">
        <v>0.17980750190846501</v>
      </c>
      <c r="AZ10" s="17">
        <v>0.15432182268493799</v>
      </c>
      <c r="BA10" s="17"/>
      <c r="BB10" s="17">
        <v>0.13753891114862599</v>
      </c>
      <c r="BC10" s="17">
        <v>0.114482669829756</v>
      </c>
      <c r="BD10" s="17">
        <v>6.2750423174455394E-2</v>
      </c>
      <c r="BE10" s="17">
        <v>8.5555362510884803E-2</v>
      </c>
      <c r="BF10" s="17">
        <v>0.129645726935983</v>
      </c>
    </row>
    <row r="11" spans="2:58" x14ac:dyDescent="0.3">
      <c r="B11" s="18" t="s">
        <v>355</v>
      </c>
      <c r="C11" s="17">
        <v>0.142677606109849</v>
      </c>
      <c r="D11" s="17">
        <v>0.17424935374938599</v>
      </c>
      <c r="E11" s="17">
        <v>0.111360167863474</v>
      </c>
      <c r="F11" s="17"/>
      <c r="G11" s="17">
        <v>0.109907098532513</v>
      </c>
      <c r="H11" s="17">
        <v>0.188146395694331</v>
      </c>
      <c r="I11" s="17">
        <v>0.17325688248753701</v>
      </c>
      <c r="J11" s="17">
        <v>0.109941031507735</v>
      </c>
      <c r="K11" s="17">
        <v>0.123199037189011</v>
      </c>
      <c r="L11" s="17">
        <v>7.6529359899155297E-2</v>
      </c>
      <c r="M11" s="17"/>
      <c r="N11" s="17">
        <v>0.118168486553689</v>
      </c>
      <c r="O11" s="17">
        <v>0.204817319675135</v>
      </c>
      <c r="P11" s="17">
        <v>0.14228974295288599</v>
      </c>
      <c r="Q11" s="17">
        <v>0.11113325744152699</v>
      </c>
      <c r="R11" s="17">
        <v>0.15266222527053899</v>
      </c>
      <c r="S11" s="17">
        <v>0.13724221801334999</v>
      </c>
      <c r="T11" s="17">
        <v>0.151341408814924</v>
      </c>
      <c r="U11" s="17">
        <v>0.16758548245436</v>
      </c>
      <c r="V11" s="17">
        <v>0.17837619097014301</v>
      </c>
      <c r="W11" s="17">
        <v>0.146610528900458</v>
      </c>
      <c r="X11" s="17">
        <v>0.116379225432682</v>
      </c>
      <c r="Y11" s="17">
        <v>0.108706720515615</v>
      </c>
      <c r="Z11" s="17">
        <v>0.11384629408972601</v>
      </c>
      <c r="AA11" s="17">
        <v>0.193731901288451</v>
      </c>
      <c r="AB11" s="17">
        <v>0.12521986786679501</v>
      </c>
      <c r="AC11" s="17">
        <v>0.15538970255781001</v>
      </c>
      <c r="AD11" s="17"/>
      <c r="AE11" s="17">
        <v>0.16676362241536399</v>
      </c>
      <c r="AF11" s="17">
        <v>0.122263419283761</v>
      </c>
      <c r="AG11" s="17">
        <v>0.162094951384637</v>
      </c>
      <c r="AH11" s="17">
        <v>0.16567059071270199</v>
      </c>
      <c r="AI11" s="17">
        <v>0.15362643999596901</v>
      </c>
      <c r="AJ11" s="17">
        <v>0.15905386705414101</v>
      </c>
      <c r="AK11" s="17">
        <v>0.13190697475681801</v>
      </c>
      <c r="AL11" s="17">
        <v>9.4106371706938197E-2</v>
      </c>
      <c r="AM11" s="17">
        <v>0.135431914821562</v>
      </c>
      <c r="AN11" s="17">
        <v>0.140520727182845</v>
      </c>
      <c r="AO11" s="17">
        <v>9.76802768552891E-2</v>
      </c>
      <c r="AP11" s="17">
        <v>0.123932885352651</v>
      </c>
      <c r="AQ11" s="17"/>
      <c r="AR11" s="17">
        <v>0.14270309673618201</v>
      </c>
      <c r="AS11" s="17">
        <v>0.15700382539678701</v>
      </c>
      <c r="AT11" s="17">
        <v>0.104615047005077</v>
      </c>
      <c r="AU11" s="17">
        <v>0.16066439939229801</v>
      </c>
      <c r="AV11" s="17">
        <v>7.2575739233791195E-2</v>
      </c>
      <c r="AW11" s="17"/>
      <c r="AX11" s="17">
        <v>0.13823591480045699</v>
      </c>
      <c r="AY11" s="17">
        <v>0.158893006611181</v>
      </c>
      <c r="AZ11" s="17">
        <v>0.14243020872450901</v>
      </c>
      <c r="BA11" s="17"/>
      <c r="BB11" s="17">
        <v>0.147430781959935</v>
      </c>
      <c r="BC11" s="17">
        <v>0.15163361826073599</v>
      </c>
      <c r="BD11" s="17">
        <v>0.18400979104212201</v>
      </c>
      <c r="BE11" s="17">
        <v>9.8356885300071695E-2</v>
      </c>
      <c r="BF11" s="17">
        <v>0.122742364024999</v>
      </c>
    </row>
    <row r="12" spans="2:58" x14ac:dyDescent="0.3">
      <c r="B12" s="18" t="s">
        <v>356</v>
      </c>
      <c r="C12" s="17">
        <v>0.60247701554507904</v>
      </c>
      <c r="D12" s="17">
        <v>0.51466090496010797</v>
      </c>
      <c r="E12" s="17">
        <v>0.69058194859483102</v>
      </c>
      <c r="F12" s="17"/>
      <c r="G12" s="17">
        <v>0.38652654638143802</v>
      </c>
      <c r="H12" s="17">
        <v>0.38415257789853802</v>
      </c>
      <c r="I12" s="17">
        <v>0.55296607508059803</v>
      </c>
      <c r="J12" s="17">
        <v>0.68197003637763498</v>
      </c>
      <c r="K12" s="17">
        <v>0.660631570798769</v>
      </c>
      <c r="L12" s="17">
        <v>0.82125156096687402</v>
      </c>
      <c r="M12" s="17"/>
      <c r="N12" s="17">
        <v>0.77147251973801101</v>
      </c>
      <c r="O12" s="17">
        <v>0.60045270206453105</v>
      </c>
      <c r="P12" s="17">
        <v>0.70107796807859801</v>
      </c>
      <c r="Q12" s="17">
        <v>0.58400902166171498</v>
      </c>
      <c r="R12" s="17">
        <v>0.58383093535670705</v>
      </c>
      <c r="S12" s="17">
        <v>0.64551225055359795</v>
      </c>
      <c r="T12" s="17">
        <v>0.62995905234350102</v>
      </c>
      <c r="U12" s="17">
        <v>0.50034955566283901</v>
      </c>
      <c r="V12" s="17">
        <v>0.56935939534848301</v>
      </c>
      <c r="W12" s="17">
        <v>0.63555213519334797</v>
      </c>
      <c r="X12" s="17">
        <v>0.63057660455159403</v>
      </c>
      <c r="Y12" s="17">
        <v>0.70446989788139402</v>
      </c>
      <c r="Z12" s="17">
        <v>0.62415082420527002</v>
      </c>
      <c r="AA12" s="17">
        <v>0.58106041322762503</v>
      </c>
      <c r="AB12" s="17">
        <v>0.60459624106123699</v>
      </c>
      <c r="AC12" s="17">
        <v>0.50412389353656595</v>
      </c>
      <c r="AD12" s="17"/>
      <c r="AE12" s="17">
        <v>0.41943794081101399</v>
      </c>
      <c r="AF12" s="17">
        <v>0.68625368625903205</v>
      </c>
      <c r="AG12" s="17">
        <v>0.65311547322254104</v>
      </c>
      <c r="AH12" s="17">
        <v>0.62740292422563604</v>
      </c>
      <c r="AI12" s="17">
        <v>0.67516700068174496</v>
      </c>
      <c r="AJ12" s="17">
        <v>0.56290184048426095</v>
      </c>
      <c r="AK12" s="17">
        <v>0.60503391391688599</v>
      </c>
      <c r="AL12" s="17">
        <v>0.60722131319904304</v>
      </c>
      <c r="AM12" s="17">
        <v>0.54801582503617896</v>
      </c>
      <c r="AN12" s="17">
        <v>0.67003247626467</v>
      </c>
      <c r="AO12" s="17">
        <v>0.68066493118632099</v>
      </c>
      <c r="AP12" s="17">
        <v>0.68607860331732096</v>
      </c>
      <c r="AQ12" s="17"/>
      <c r="AR12" s="17">
        <v>0.61642202630642196</v>
      </c>
      <c r="AS12" s="17">
        <v>0.59287410280591901</v>
      </c>
      <c r="AT12" s="17">
        <v>0.60136141461390702</v>
      </c>
      <c r="AU12" s="17">
        <v>0.58299872400575503</v>
      </c>
      <c r="AV12" s="17">
        <v>0.69251754201689397</v>
      </c>
      <c r="AW12" s="17"/>
      <c r="AX12" s="17">
        <v>0.64119804308387196</v>
      </c>
      <c r="AY12" s="17">
        <v>0.40979399698164298</v>
      </c>
      <c r="AZ12" s="17">
        <v>0.57727492081734</v>
      </c>
      <c r="BA12" s="17"/>
      <c r="BB12" s="17">
        <v>0.57506478458004595</v>
      </c>
      <c r="BC12" s="17">
        <v>0.63768084882589504</v>
      </c>
      <c r="BD12" s="17">
        <v>0.73562371318040098</v>
      </c>
      <c r="BE12" s="17">
        <v>0.71565477235590702</v>
      </c>
      <c r="BF12" s="17">
        <v>0.63734840884172606</v>
      </c>
    </row>
    <row r="13" spans="2:58" x14ac:dyDescent="0.3">
      <c r="B13" s="18" t="s">
        <v>97</v>
      </c>
      <c r="C13" s="19">
        <v>4.7197498367290501E-2</v>
      </c>
      <c r="D13" s="19">
        <v>3.8495516548770099E-2</v>
      </c>
      <c r="E13" s="19">
        <v>5.6002001641038801E-2</v>
      </c>
      <c r="F13" s="19"/>
      <c r="G13" s="19">
        <v>6.0914113303680399E-2</v>
      </c>
      <c r="H13" s="19">
        <v>3.6195657196404503E-2</v>
      </c>
      <c r="I13" s="19">
        <v>4.11507724469483E-2</v>
      </c>
      <c r="J13" s="19">
        <v>5.2808499350889E-2</v>
      </c>
      <c r="K13" s="19">
        <v>6.2622575789646903E-2</v>
      </c>
      <c r="L13" s="19">
        <v>0</v>
      </c>
      <c r="M13" s="19"/>
      <c r="N13" s="19">
        <v>0</v>
      </c>
      <c r="O13" s="19">
        <v>0.13062285804191101</v>
      </c>
      <c r="P13" s="19">
        <v>6.8494026428521801E-2</v>
      </c>
      <c r="Q13" s="19">
        <v>9.4336676251343995E-2</v>
      </c>
      <c r="R13" s="19">
        <v>8.4578002628446003E-2</v>
      </c>
      <c r="S13" s="19">
        <v>4.8826616099937603E-2</v>
      </c>
      <c r="T13" s="19">
        <v>2.7124434206212401E-2</v>
      </c>
      <c r="U13" s="19">
        <v>7.3993372283422398E-2</v>
      </c>
      <c r="V13" s="19">
        <v>5.3239854023815099E-2</v>
      </c>
      <c r="W13" s="19">
        <v>5.0380001356377803E-2</v>
      </c>
      <c r="X13" s="19">
        <v>2.5065171719034E-2</v>
      </c>
      <c r="Y13" s="19">
        <v>4.27618615586291E-2</v>
      </c>
      <c r="Z13" s="19">
        <v>2.5401394303029502E-2</v>
      </c>
      <c r="AA13" s="19">
        <v>6.6464407954119703E-2</v>
      </c>
      <c r="AB13" s="19">
        <v>1.05830253076801E-2</v>
      </c>
      <c r="AC13" s="19">
        <v>1.0975216728855699E-2</v>
      </c>
      <c r="AD13" s="19"/>
      <c r="AE13" s="19">
        <v>3.04712530566493E-2</v>
      </c>
      <c r="AF13" s="19">
        <v>3.14595265501319E-2</v>
      </c>
      <c r="AG13" s="19">
        <v>4.8206991257700699E-2</v>
      </c>
      <c r="AH13" s="19">
        <v>3.0879940295655099E-2</v>
      </c>
      <c r="AI13" s="19">
        <v>2.8633567196610501E-2</v>
      </c>
      <c r="AJ13" s="19">
        <v>0.103175544242225</v>
      </c>
      <c r="AK13" s="19">
        <v>5.6042663538841998E-2</v>
      </c>
      <c r="AL13" s="19">
        <v>4.0406364043053401E-2</v>
      </c>
      <c r="AM13" s="19">
        <v>7.3013344580868E-2</v>
      </c>
      <c r="AN13" s="19">
        <v>5.4812808792648299E-2</v>
      </c>
      <c r="AO13" s="19">
        <v>1.54058252299788E-2</v>
      </c>
      <c r="AP13" s="19">
        <v>3.55114398796448E-2</v>
      </c>
      <c r="AQ13" s="19"/>
      <c r="AR13" s="19">
        <v>5.4822968023539503E-2</v>
      </c>
      <c r="AS13" s="19">
        <v>4.3199366575279501E-2</v>
      </c>
      <c r="AT13" s="19">
        <v>4.4624524242824697E-2</v>
      </c>
      <c r="AU13" s="19">
        <v>2.91554704946126E-2</v>
      </c>
      <c r="AV13" s="19">
        <v>9.9631127222669605E-2</v>
      </c>
      <c r="AW13" s="19"/>
      <c r="AX13" s="19">
        <v>5.4361066455995602E-2</v>
      </c>
      <c r="AY13" s="19">
        <v>3.33251914616862E-2</v>
      </c>
      <c r="AZ13" s="19">
        <v>3.1832862420913502E-2</v>
      </c>
      <c r="BA13" s="19"/>
      <c r="BB13" s="19">
        <v>4.4174016248682897E-2</v>
      </c>
      <c r="BC13" s="19">
        <v>5.8753384883172097E-2</v>
      </c>
      <c r="BD13" s="19">
        <v>1.7616072603022E-2</v>
      </c>
      <c r="BE13" s="19">
        <v>6.4259932943789594E-2</v>
      </c>
      <c r="BF13" s="19">
        <v>4.84553401282505E-2</v>
      </c>
    </row>
    <row r="14" spans="2:58" x14ac:dyDescent="0.3">
      <c r="B14" s="16"/>
    </row>
    <row r="15" spans="2:58" x14ac:dyDescent="0.3">
      <c r="B15" t="s">
        <v>91</v>
      </c>
    </row>
    <row r="16" spans="2:58" x14ac:dyDescent="0.3">
      <c r="B16" t="s">
        <v>92</v>
      </c>
    </row>
    <row r="18" spans="2:2" x14ac:dyDescent="0.3">
      <c r="B18"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29" width="10.6640625" customWidth="1"/>
    <col min="30" max="30" width="2.21875" customWidth="1"/>
    <col min="31" max="42" width="10.6640625" customWidth="1"/>
    <col min="43" max="43" width="2.21875" customWidth="1"/>
    <col min="44" max="48" width="10.6640625" customWidth="1"/>
    <col min="49" max="49" width="2.21875" customWidth="1"/>
    <col min="50" max="52" width="10.6640625" customWidth="1"/>
    <col min="53" max="53" width="2.21875" customWidth="1"/>
    <col min="54" max="58" width="10.6640625" customWidth="1"/>
    <col min="59" max="59" width="2.21875" customWidth="1"/>
  </cols>
  <sheetData>
    <row r="2" spans="2:58" ht="40.049999999999997" customHeight="1" x14ac:dyDescent="0.3">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5" spans="2:58" ht="30" customHeight="1" x14ac:dyDescent="0.3">
      <c r="B5" s="15"/>
      <c r="C5" s="15"/>
      <c r="D5" s="29" t="s">
        <v>68</v>
      </c>
      <c r="E5" s="29"/>
      <c r="F5" s="15"/>
      <c r="G5" s="29" t="s">
        <v>69</v>
      </c>
      <c r="H5" s="29"/>
      <c r="I5" s="29"/>
      <c r="J5" s="29"/>
      <c r="K5" s="29"/>
      <c r="L5" s="29"/>
      <c r="M5" s="15"/>
      <c r="N5" s="29" t="s">
        <v>70</v>
      </c>
      <c r="O5" s="29"/>
      <c r="P5" s="29"/>
      <c r="Q5" s="29"/>
      <c r="R5" s="29"/>
      <c r="S5" s="29"/>
      <c r="T5" s="29"/>
      <c r="U5" s="29"/>
      <c r="V5" s="29"/>
      <c r="W5" s="29"/>
      <c r="X5" s="29"/>
      <c r="Y5" s="29"/>
      <c r="Z5" s="29"/>
      <c r="AA5" s="29"/>
      <c r="AB5" s="29"/>
      <c r="AC5" s="29"/>
      <c r="AD5" s="15"/>
      <c r="AE5" s="29" t="s">
        <v>71</v>
      </c>
      <c r="AF5" s="29"/>
      <c r="AG5" s="29"/>
      <c r="AH5" s="29"/>
      <c r="AI5" s="29"/>
      <c r="AJ5" s="29"/>
      <c r="AK5" s="29"/>
      <c r="AL5" s="29"/>
      <c r="AM5" s="29"/>
      <c r="AN5" s="29"/>
      <c r="AO5" s="29"/>
      <c r="AP5" s="29"/>
      <c r="AQ5" s="15"/>
      <c r="AR5" s="29" t="s">
        <v>72</v>
      </c>
      <c r="AS5" s="29"/>
      <c r="AT5" s="29"/>
      <c r="AU5" s="29"/>
      <c r="AV5" s="29"/>
      <c r="AW5" s="15"/>
      <c r="AX5" s="29" t="s">
        <v>73</v>
      </c>
      <c r="AY5" s="29"/>
      <c r="AZ5" s="29"/>
      <c r="BA5" s="15"/>
      <c r="BB5" s="29" t="s">
        <v>74</v>
      </c>
      <c r="BC5" s="29"/>
      <c r="BD5" s="29"/>
      <c r="BE5" s="29"/>
      <c r="BF5" s="29"/>
    </row>
    <row r="6" spans="2:58" ht="57.6"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c r="AG6" s="12" t="s">
        <v>45</v>
      </c>
      <c r="AH6" s="12" t="s">
        <v>46</v>
      </c>
      <c r="AI6" s="12" t="s">
        <v>47</v>
      </c>
      <c r="AJ6" s="12" t="s">
        <v>48</v>
      </c>
      <c r="AK6" s="12" t="s">
        <v>49</v>
      </c>
      <c r="AL6" s="12" t="s">
        <v>50</v>
      </c>
      <c r="AM6" s="12" t="s">
        <v>51</v>
      </c>
      <c r="AN6" s="12" t="s">
        <v>52</v>
      </c>
      <c r="AO6" s="12" t="s">
        <v>53</v>
      </c>
      <c r="AP6" s="12" t="s">
        <v>54</v>
      </c>
      <c r="AR6" s="12" t="s">
        <v>55</v>
      </c>
      <c r="AS6" s="12" t="s">
        <v>56</v>
      </c>
      <c r="AT6" s="12" t="s">
        <v>57</v>
      </c>
      <c r="AU6" s="12" t="s">
        <v>58</v>
      </c>
      <c r="AV6" s="12" t="s">
        <v>59</v>
      </c>
      <c r="AX6" s="12" t="s">
        <v>60</v>
      </c>
      <c r="AY6" s="12" t="s">
        <v>61</v>
      </c>
      <c r="AZ6" s="12" t="s">
        <v>62</v>
      </c>
      <c r="BB6" s="12" t="s">
        <v>63</v>
      </c>
      <c r="BC6" s="12" t="s">
        <v>64</v>
      </c>
      <c r="BD6" s="12" t="s">
        <v>65</v>
      </c>
      <c r="BE6" s="12" t="s">
        <v>66</v>
      </c>
      <c r="BF6" s="12" t="s">
        <v>67</v>
      </c>
    </row>
    <row r="7" spans="2:58" ht="30" customHeight="1" x14ac:dyDescent="0.3">
      <c r="B7" s="10" t="s">
        <v>19</v>
      </c>
      <c r="C7" s="10">
        <v>2009</v>
      </c>
      <c r="D7" s="10">
        <v>794</v>
      </c>
      <c r="E7" s="10">
        <v>1213</v>
      </c>
      <c r="F7" s="10"/>
      <c r="G7" s="10">
        <v>13</v>
      </c>
      <c r="H7" s="10">
        <v>174</v>
      </c>
      <c r="I7" s="10">
        <v>787</v>
      </c>
      <c r="J7" s="10">
        <v>776</v>
      </c>
      <c r="K7" s="10">
        <v>230</v>
      </c>
      <c r="L7" s="10">
        <v>29</v>
      </c>
      <c r="M7" s="10"/>
      <c r="N7" s="10">
        <v>8</v>
      </c>
      <c r="O7" s="10">
        <v>37</v>
      </c>
      <c r="P7" s="10">
        <v>76</v>
      </c>
      <c r="Q7" s="10">
        <v>71</v>
      </c>
      <c r="R7" s="10">
        <v>141</v>
      </c>
      <c r="S7" s="10">
        <v>168</v>
      </c>
      <c r="T7" s="10">
        <v>152</v>
      </c>
      <c r="U7" s="10">
        <v>121</v>
      </c>
      <c r="V7" s="10">
        <v>124</v>
      </c>
      <c r="W7" s="10">
        <v>125</v>
      </c>
      <c r="X7" s="10">
        <v>174</v>
      </c>
      <c r="Y7" s="10">
        <v>174</v>
      </c>
      <c r="Z7" s="10">
        <v>113</v>
      </c>
      <c r="AA7" s="10">
        <v>91</v>
      </c>
      <c r="AB7" s="10">
        <v>104</v>
      </c>
      <c r="AC7" s="10">
        <v>270</v>
      </c>
      <c r="AD7" s="10"/>
      <c r="AE7" s="10">
        <v>265</v>
      </c>
      <c r="AF7" s="10">
        <v>308</v>
      </c>
      <c r="AG7" s="10">
        <v>158</v>
      </c>
      <c r="AH7" s="10">
        <v>168</v>
      </c>
      <c r="AI7" s="10">
        <v>150</v>
      </c>
      <c r="AJ7" s="10">
        <v>179</v>
      </c>
      <c r="AK7" s="10">
        <v>169</v>
      </c>
      <c r="AL7" s="10">
        <v>80</v>
      </c>
      <c r="AM7" s="10">
        <v>227</v>
      </c>
      <c r="AN7" s="10">
        <v>146</v>
      </c>
      <c r="AO7" s="10">
        <v>100</v>
      </c>
      <c r="AP7" s="10">
        <v>59</v>
      </c>
      <c r="AQ7" s="10"/>
      <c r="AR7" s="10">
        <v>560</v>
      </c>
      <c r="AS7" s="10">
        <v>975</v>
      </c>
      <c r="AT7" s="10">
        <v>338</v>
      </c>
      <c r="AU7" s="10">
        <v>95</v>
      </c>
      <c r="AV7" s="10">
        <v>41</v>
      </c>
      <c r="AW7" s="10"/>
      <c r="AX7" s="10">
        <v>1292</v>
      </c>
      <c r="AY7" s="10">
        <v>240</v>
      </c>
      <c r="AZ7" s="10">
        <v>227</v>
      </c>
      <c r="BA7" s="10"/>
      <c r="BB7" s="10">
        <v>1360</v>
      </c>
      <c r="BC7" s="10">
        <v>230</v>
      </c>
      <c r="BD7" s="10">
        <v>47</v>
      </c>
      <c r="BE7" s="10">
        <v>176</v>
      </c>
      <c r="BF7" s="10">
        <v>194</v>
      </c>
    </row>
    <row r="8" spans="2:58" ht="30" customHeight="1" x14ac:dyDescent="0.3">
      <c r="B8" s="11" t="s">
        <v>20</v>
      </c>
      <c r="C8" s="11">
        <v>2009</v>
      </c>
      <c r="D8" s="11">
        <v>1004</v>
      </c>
      <c r="E8" s="11">
        <v>1003</v>
      </c>
      <c r="F8" s="11"/>
      <c r="G8" s="11">
        <v>12</v>
      </c>
      <c r="H8" s="11">
        <v>186</v>
      </c>
      <c r="I8" s="11">
        <v>775</v>
      </c>
      <c r="J8" s="11">
        <v>764</v>
      </c>
      <c r="K8" s="11">
        <v>242</v>
      </c>
      <c r="L8" s="11">
        <v>31</v>
      </c>
      <c r="M8" s="11"/>
      <c r="N8" s="11">
        <v>6</v>
      </c>
      <c r="O8" s="11">
        <v>36</v>
      </c>
      <c r="P8" s="11">
        <v>72</v>
      </c>
      <c r="Q8" s="11">
        <v>62</v>
      </c>
      <c r="R8" s="11">
        <v>127</v>
      </c>
      <c r="S8" s="11">
        <v>159</v>
      </c>
      <c r="T8" s="11">
        <v>151</v>
      </c>
      <c r="U8" s="11">
        <v>120</v>
      </c>
      <c r="V8" s="11">
        <v>126</v>
      </c>
      <c r="W8" s="11">
        <v>132</v>
      </c>
      <c r="X8" s="11">
        <v>179</v>
      </c>
      <c r="Y8" s="11">
        <v>178</v>
      </c>
      <c r="Z8" s="11">
        <v>116</v>
      </c>
      <c r="AA8" s="11">
        <v>99</v>
      </c>
      <c r="AB8" s="11">
        <v>108</v>
      </c>
      <c r="AC8" s="11">
        <v>284</v>
      </c>
      <c r="AD8" s="11"/>
      <c r="AE8" s="11">
        <v>281</v>
      </c>
      <c r="AF8" s="11">
        <v>261</v>
      </c>
      <c r="AG8" s="11">
        <v>161</v>
      </c>
      <c r="AH8" s="11">
        <v>181</v>
      </c>
      <c r="AI8" s="11">
        <v>141</v>
      </c>
      <c r="AJ8" s="11">
        <v>181</v>
      </c>
      <c r="AK8" s="11">
        <v>161</v>
      </c>
      <c r="AL8" s="11">
        <v>80</v>
      </c>
      <c r="AM8" s="11">
        <v>221</v>
      </c>
      <c r="AN8" s="11">
        <v>181</v>
      </c>
      <c r="AO8" s="11">
        <v>100</v>
      </c>
      <c r="AP8" s="11">
        <v>60</v>
      </c>
      <c r="AQ8" s="11"/>
      <c r="AR8" s="11">
        <v>572</v>
      </c>
      <c r="AS8" s="11">
        <v>969</v>
      </c>
      <c r="AT8" s="11">
        <v>337</v>
      </c>
      <c r="AU8" s="11">
        <v>92</v>
      </c>
      <c r="AV8" s="11">
        <v>39</v>
      </c>
      <c r="AW8" s="11"/>
      <c r="AX8" s="11">
        <v>1289</v>
      </c>
      <c r="AY8" s="11">
        <v>259</v>
      </c>
      <c r="AZ8" s="11">
        <v>228</v>
      </c>
      <c r="BA8" s="11"/>
      <c r="BB8" s="11">
        <v>1386</v>
      </c>
      <c r="BC8" s="11">
        <v>227</v>
      </c>
      <c r="BD8" s="11">
        <v>46</v>
      </c>
      <c r="BE8" s="11">
        <v>163</v>
      </c>
      <c r="BF8" s="11">
        <v>185</v>
      </c>
    </row>
    <row r="9" spans="2:58" ht="57.6" x14ac:dyDescent="0.3">
      <c r="B9" s="18" t="s">
        <v>367</v>
      </c>
      <c r="C9" s="17">
        <v>0.69163563026256802</v>
      </c>
      <c r="D9" s="17">
        <v>0.67008425490331702</v>
      </c>
      <c r="E9" s="17">
        <v>0.71359003095557005</v>
      </c>
      <c r="F9" s="17"/>
      <c r="G9" s="17">
        <v>0.66546201456198795</v>
      </c>
      <c r="H9" s="17">
        <v>0.63183694689268</v>
      </c>
      <c r="I9" s="17">
        <v>0.65935888426067302</v>
      </c>
      <c r="J9" s="17">
        <v>0.73278269454449796</v>
      </c>
      <c r="K9" s="17">
        <v>0.69829426902038005</v>
      </c>
      <c r="L9" s="17">
        <v>0.80211426025494104</v>
      </c>
      <c r="M9" s="17"/>
      <c r="N9" s="17">
        <v>0.88964100629169995</v>
      </c>
      <c r="O9" s="17">
        <v>0.59574775331854601</v>
      </c>
      <c r="P9" s="17">
        <v>0.68220125551302402</v>
      </c>
      <c r="Q9" s="17">
        <v>0.60183402494161498</v>
      </c>
      <c r="R9" s="17">
        <v>0.65775980439748505</v>
      </c>
      <c r="S9" s="17">
        <v>0.67771889507962801</v>
      </c>
      <c r="T9" s="17">
        <v>0.74294290794698203</v>
      </c>
      <c r="U9" s="17">
        <v>0.64783869868474098</v>
      </c>
      <c r="V9" s="17">
        <v>0.68856556129065705</v>
      </c>
      <c r="W9" s="17">
        <v>0.70787234684165401</v>
      </c>
      <c r="X9" s="17">
        <v>0.70233867787568405</v>
      </c>
      <c r="Y9" s="17">
        <v>0.80016213475851405</v>
      </c>
      <c r="Z9" s="17">
        <v>0.71020288095226003</v>
      </c>
      <c r="AA9" s="17">
        <v>0.69409031988021597</v>
      </c>
      <c r="AB9" s="17">
        <v>0.65741885466758399</v>
      </c>
      <c r="AC9" s="17">
        <v>0.69796494893598704</v>
      </c>
      <c r="AD9" s="17"/>
      <c r="AE9" s="17">
        <v>0.63237931462144303</v>
      </c>
      <c r="AF9" s="17">
        <v>0.75135151140975298</v>
      </c>
      <c r="AG9" s="17">
        <v>0.74373327178967796</v>
      </c>
      <c r="AH9" s="17">
        <v>0.61399404648420597</v>
      </c>
      <c r="AI9" s="17">
        <v>0.73474608110846695</v>
      </c>
      <c r="AJ9" s="17">
        <v>0.65984599766901397</v>
      </c>
      <c r="AK9" s="17">
        <v>0.68304877782057605</v>
      </c>
      <c r="AL9" s="17">
        <v>0.69274539631639398</v>
      </c>
      <c r="AM9" s="17">
        <v>0.64293947004627505</v>
      </c>
      <c r="AN9" s="17">
        <v>0.71718023267771103</v>
      </c>
      <c r="AO9" s="17">
        <v>0.76133542102630303</v>
      </c>
      <c r="AP9" s="17">
        <v>0.80610125154695</v>
      </c>
      <c r="AQ9" s="17"/>
      <c r="AR9" s="17">
        <v>0.68938756703776904</v>
      </c>
      <c r="AS9" s="17">
        <v>0.69752641329231102</v>
      </c>
      <c r="AT9" s="17">
        <v>0.68104555796469501</v>
      </c>
      <c r="AU9" s="17">
        <v>0.70663272855011305</v>
      </c>
      <c r="AV9" s="17">
        <v>0.63415160212797395</v>
      </c>
      <c r="AW9" s="17"/>
      <c r="AX9" s="17">
        <v>0.70432002945640104</v>
      </c>
      <c r="AY9" s="17">
        <v>0.62088395794206197</v>
      </c>
      <c r="AZ9" s="17">
        <v>0.68378214566609996</v>
      </c>
      <c r="BA9" s="17"/>
      <c r="BB9" s="17">
        <v>0.68172051639311304</v>
      </c>
      <c r="BC9" s="17">
        <v>0.706904311687378</v>
      </c>
      <c r="BD9" s="17">
        <v>0.73051607653088702</v>
      </c>
      <c r="BE9" s="17">
        <v>0.73711444027802298</v>
      </c>
      <c r="BF9" s="17">
        <v>0.69443733687319698</v>
      </c>
    </row>
    <row r="10" spans="2:58" ht="57.6" x14ac:dyDescent="0.3">
      <c r="B10" s="18" t="s">
        <v>368</v>
      </c>
      <c r="C10" s="17">
        <v>0.16111895641443999</v>
      </c>
      <c r="D10" s="17">
        <v>0.19793692252637499</v>
      </c>
      <c r="E10" s="17">
        <v>0.124587049781096</v>
      </c>
      <c r="F10" s="17"/>
      <c r="G10" s="17">
        <v>0.13466816286990901</v>
      </c>
      <c r="H10" s="17">
        <v>0.275892348269973</v>
      </c>
      <c r="I10" s="17">
        <v>0.18597789205432</v>
      </c>
      <c r="J10" s="17">
        <v>0.131190546513414</v>
      </c>
      <c r="K10" s="17">
        <v>9.6459307628177005E-2</v>
      </c>
      <c r="L10" s="17">
        <v>0.10402194895613399</v>
      </c>
      <c r="M10" s="17"/>
      <c r="N10" s="17">
        <v>0.1103589937083</v>
      </c>
      <c r="O10" s="17">
        <v>0.18127891967878099</v>
      </c>
      <c r="P10" s="17">
        <v>0.14149651888945</v>
      </c>
      <c r="Q10" s="17">
        <v>0.111260916809926</v>
      </c>
      <c r="R10" s="17">
        <v>0.149892313664682</v>
      </c>
      <c r="S10" s="17">
        <v>0.15024416177883801</v>
      </c>
      <c r="T10" s="17">
        <v>0.152371263692829</v>
      </c>
      <c r="U10" s="17">
        <v>0.22616313381356901</v>
      </c>
      <c r="V10" s="17">
        <v>0.14527213639367201</v>
      </c>
      <c r="W10" s="17">
        <v>0.13365430103932399</v>
      </c>
      <c r="X10" s="17">
        <v>0.15294952520267499</v>
      </c>
      <c r="Y10" s="17">
        <v>9.0527150619476096E-2</v>
      </c>
      <c r="Z10" s="17">
        <v>0.115770762308144</v>
      </c>
      <c r="AA10" s="17">
        <v>0.153798580283807</v>
      </c>
      <c r="AB10" s="17">
        <v>0.224626528976762</v>
      </c>
      <c r="AC10" s="17">
        <v>0.23181107767540601</v>
      </c>
      <c r="AD10" s="17"/>
      <c r="AE10" s="17">
        <v>0.25785123069688998</v>
      </c>
      <c r="AF10" s="17">
        <v>0.116035496258121</v>
      </c>
      <c r="AG10" s="17">
        <v>9.7912602545109695E-2</v>
      </c>
      <c r="AH10" s="17">
        <v>0.173219820521192</v>
      </c>
      <c r="AI10" s="17">
        <v>0.110027212244725</v>
      </c>
      <c r="AJ10" s="17">
        <v>0.16144120772436299</v>
      </c>
      <c r="AK10" s="17">
        <v>0.180301769666116</v>
      </c>
      <c r="AL10" s="17">
        <v>0.19433620876945601</v>
      </c>
      <c r="AM10" s="17">
        <v>0.18958672881712799</v>
      </c>
      <c r="AN10" s="17">
        <v>0.114921165035063</v>
      </c>
      <c r="AO10" s="17">
        <v>0.18156047253509899</v>
      </c>
      <c r="AP10" s="17">
        <v>6.1069737124288599E-2</v>
      </c>
      <c r="AQ10" s="17"/>
      <c r="AR10" s="17">
        <v>0.162411755061772</v>
      </c>
      <c r="AS10" s="17">
        <v>0.16298835999146799</v>
      </c>
      <c r="AT10" s="17">
        <v>0.166868235029176</v>
      </c>
      <c r="AU10" s="17">
        <v>0.13513520143694899</v>
      </c>
      <c r="AV10" s="17">
        <v>0.10654611305530701</v>
      </c>
      <c r="AW10" s="17"/>
      <c r="AX10" s="17">
        <v>0.130549626697124</v>
      </c>
      <c r="AY10" s="17">
        <v>0.31675274632839501</v>
      </c>
      <c r="AZ10" s="17">
        <v>0.198441790597049</v>
      </c>
      <c r="BA10" s="17"/>
      <c r="BB10" s="17">
        <v>0.176113039660866</v>
      </c>
      <c r="BC10" s="17">
        <v>0.10905540301769499</v>
      </c>
      <c r="BD10" s="17">
        <v>9.86713435580482E-2</v>
      </c>
      <c r="BE10" s="17">
        <v>0.104085490374743</v>
      </c>
      <c r="BF10" s="17">
        <v>0.18017081863183501</v>
      </c>
    </row>
    <row r="11" spans="2:58" x14ac:dyDescent="0.3">
      <c r="B11" s="18" t="s">
        <v>86</v>
      </c>
      <c r="C11" s="19">
        <v>0.14724541332299099</v>
      </c>
      <c r="D11" s="19">
        <v>0.13197882257030799</v>
      </c>
      <c r="E11" s="19">
        <v>0.161822919263335</v>
      </c>
      <c r="F11" s="19"/>
      <c r="G11" s="19">
        <v>0.19986982256810301</v>
      </c>
      <c r="H11" s="19">
        <v>9.2270704837346895E-2</v>
      </c>
      <c r="I11" s="19">
        <v>0.15466322368500701</v>
      </c>
      <c r="J11" s="19">
        <v>0.13602675894208799</v>
      </c>
      <c r="K11" s="19">
        <v>0.205246423351443</v>
      </c>
      <c r="L11" s="19">
        <v>9.38637907889254E-2</v>
      </c>
      <c r="M11" s="19"/>
      <c r="N11" s="19">
        <v>0</v>
      </c>
      <c r="O11" s="19">
        <v>0.222973327002673</v>
      </c>
      <c r="P11" s="19">
        <v>0.17630222559752701</v>
      </c>
      <c r="Q11" s="19">
        <v>0.28690505824845902</v>
      </c>
      <c r="R11" s="19">
        <v>0.192347881937833</v>
      </c>
      <c r="S11" s="19">
        <v>0.172036943141534</v>
      </c>
      <c r="T11" s="19">
        <v>0.104685828360189</v>
      </c>
      <c r="U11" s="19">
        <v>0.12599816750168999</v>
      </c>
      <c r="V11" s="19">
        <v>0.166162302315671</v>
      </c>
      <c r="W11" s="19">
        <v>0.158473352119023</v>
      </c>
      <c r="X11" s="19">
        <v>0.14471179692164099</v>
      </c>
      <c r="Y11" s="19">
        <v>0.10931071462201</v>
      </c>
      <c r="Z11" s="19">
        <v>0.17402635673959599</v>
      </c>
      <c r="AA11" s="19">
        <v>0.15211109983597801</v>
      </c>
      <c r="AB11" s="19">
        <v>0.117954616355654</v>
      </c>
      <c r="AC11" s="19">
        <v>7.0223973388606795E-2</v>
      </c>
      <c r="AD11" s="19"/>
      <c r="AE11" s="19">
        <v>0.109769454681667</v>
      </c>
      <c r="AF11" s="19">
        <v>0.13261299233212601</v>
      </c>
      <c r="AG11" s="19">
        <v>0.15835412566521201</v>
      </c>
      <c r="AH11" s="19">
        <v>0.212786132994602</v>
      </c>
      <c r="AI11" s="19">
        <v>0.15522670664680799</v>
      </c>
      <c r="AJ11" s="19">
        <v>0.17871279460662301</v>
      </c>
      <c r="AK11" s="19">
        <v>0.13664945251330701</v>
      </c>
      <c r="AL11" s="19">
        <v>0.11291839491415</v>
      </c>
      <c r="AM11" s="19">
        <v>0.16747380113659699</v>
      </c>
      <c r="AN11" s="19">
        <v>0.167898602287225</v>
      </c>
      <c r="AO11" s="19">
        <v>5.7104106438597098E-2</v>
      </c>
      <c r="AP11" s="19">
        <v>0.13282901132876099</v>
      </c>
      <c r="AQ11" s="19"/>
      <c r="AR11" s="19">
        <v>0.14820067790045899</v>
      </c>
      <c r="AS11" s="19">
        <v>0.13948522671621999</v>
      </c>
      <c r="AT11" s="19">
        <v>0.15208620700612899</v>
      </c>
      <c r="AU11" s="19">
        <v>0.15823207001293799</v>
      </c>
      <c r="AV11" s="19">
        <v>0.25930228481671902</v>
      </c>
      <c r="AW11" s="19"/>
      <c r="AX11" s="19">
        <v>0.16513034384647399</v>
      </c>
      <c r="AY11" s="19">
        <v>6.23632957295428E-2</v>
      </c>
      <c r="AZ11" s="19">
        <v>0.117776063736851</v>
      </c>
      <c r="BA11" s="19"/>
      <c r="BB11" s="19">
        <v>0.14216644394602099</v>
      </c>
      <c r="BC11" s="19">
        <v>0.184040285294927</v>
      </c>
      <c r="BD11" s="19">
        <v>0.17081257991106499</v>
      </c>
      <c r="BE11" s="19">
        <v>0.15880006934723401</v>
      </c>
      <c r="BF11" s="19">
        <v>0.12539184449496901</v>
      </c>
    </row>
    <row r="12" spans="2:58" x14ac:dyDescent="0.3">
      <c r="B12" s="16"/>
    </row>
    <row r="13" spans="2:58" x14ac:dyDescent="0.3">
      <c r="B13" t="s">
        <v>91</v>
      </c>
    </row>
    <row r="14" spans="2:58" x14ac:dyDescent="0.3">
      <c r="B14" t="s">
        <v>92</v>
      </c>
    </row>
    <row r="16" spans="2:58" x14ac:dyDescent="0.3">
      <c r="B16" s="8" t="str">
        <f>HYPERLINK("#'Contents'!A1", "Return to Contents")</f>
        <v>Return to Contents</v>
      </c>
    </row>
  </sheetData>
  <mergeCells count="8">
    <mergeCell ref="AX5:AZ5"/>
    <mergeCell ref="BB5:BF5"/>
    <mergeCell ref="D2:BA2"/>
    <mergeCell ref="D5:E5"/>
    <mergeCell ref="G5:L5"/>
    <mergeCell ref="N5:AC5"/>
    <mergeCell ref="AE5:AP5"/>
    <mergeCell ref="AR5:AV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78</vt:i4>
      </vt:variant>
    </vt:vector>
  </HeadingPairs>
  <TitlesOfParts>
    <vt:vector size="78"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2024-07-23T15:26:06Z</dcterms:created>
  <dcterms:modified xsi:type="dcterms:W3CDTF">2025-02-07T16:16:33Z</dcterms:modified>
</cp:coreProperties>
</file>